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RESPALDO DIANA\PROCESOS ASIGNADOS DESDE 30-OCT-20\LP 10-21\OBRA\"/>
    </mc:Choice>
  </mc:AlternateContent>
  <xr:revisionPtr revIDLastSave="0" documentId="13_ncr:1_{35E21D90-5499-4AC0-AE16-A17CF929CCD9}" xr6:coauthVersionLast="47" xr6:coauthVersionMax="47" xr10:uidLastSave="{00000000-0000-0000-0000-000000000000}"/>
  <bookViews>
    <workbookView xWindow="15" yWindow="15" windowWidth="20460" windowHeight="10590" xr2:uid="{00000000-000D-0000-FFFF-FFFF00000000}"/>
  </bookViews>
  <sheets>
    <sheet name="PRESUPUESTO" sheetId="22" r:id="rId1"/>
  </sheets>
  <definedNames>
    <definedName name="_xlnm._FilterDatabase" localSheetId="0" hidden="1">PRESUPUESTO!$A$3:$F$203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22" l="1"/>
  <c r="F43" i="22" l="1"/>
  <c r="F168" i="22"/>
  <c r="F56" i="22"/>
  <c r="F86" i="22"/>
  <c r="F55" i="22"/>
  <c r="F68" i="22" l="1"/>
  <c r="F63" i="22"/>
  <c r="F62" i="22"/>
  <c r="F52" i="22"/>
  <c r="F110" i="22" l="1"/>
  <c r="F109" i="22"/>
  <c r="F167" i="22"/>
  <c r="F156" i="22" l="1"/>
  <c r="F155" i="22"/>
  <c r="D107" i="22"/>
  <c r="D108" i="22"/>
  <c r="F108" i="22" s="1"/>
  <c r="D106" i="22"/>
  <c r="F106" i="22" s="1"/>
  <c r="D105" i="22"/>
  <c r="D104" i="22"/>
  <c r="F103" i="22"/>
  <c r="D19" i="22"/>
  <c r="F19" i="22" s="1"/>
  <c r="D20" i="22"/>
  <c r="F20" i="22" s="1"/>
  <c r="D15" i="22"/>
  <c r="F15" i="22" s="1"/>
  <c r="F105" i="22" l="1"/>
  <c r="F107" i="22"/>
  <c r="F104" i="22"/>
  <c r="F202" i="22" l="1"/>
  <c r="F200" i="22"/>
  <c r="F199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7" i="22"/>
  <c r="F176" i="22"/>
  <c r="F175" i="22"/>
  <c r="F174" i="22"/>
  <c r="F173" i="22"/>
  <c r="F172" i="22"/>
  <c r="F171" i="22"/>
  <c r="F170" i="22"/>
  <c r="F166" i="22"/>
  <c r="F165" i="22"/>
  <c r="F164" i="22"/>
  <c r="F163" i="22"/>
  <c r="F162" i="22"/>
  <c r="F161" i="22"/>
  <c r="F160" i="22"/>
  <c r="F159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5" i="22"/>
  <c r="F114" i="22"/>
  <c r="F113" i="22"/>
  <c r="F112" i="22"/>
  <c r="F102" i="22"/>
  <c r="F101" i="22"/>
  <c r="F100" i="22"/>
  <c r="F99" i="22"/>
  <c r="F98" i="22"/>
  <c r="F97" i="22"/>
  <c r="D96" i="22"/>
  <c r="F96" i="22" s="1"/>
  <c r="F90" i="22"/>
  <c r="F89" i="22"/>
  <c r="F88" i="22"/>
  <c r="F87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7" i="22"/>
  <c r="F66" i="22"/>
  <c r="F65" i="22"/>
  <c r="F64" i="22"/>
  <c r="F61" i="22"/>
  <c r="F60" i="22"/>
  <c r="F59" i="22"/>
  <c r="F58" i="22"/>
  <c r="F57" i="22"/>
  <c r="F54" i="22"/>
  <c r="F53" i="22"/>
  <c r="F51" i="22"/>
  <c r="F50" i="22"/>
  <c r="F49" i="22"/>
  <c r="F47" i="22"/>
  <c r="F46" i="22"/>
  <c r="D45" i="22"/>
  <c r="F45" i="22" s="1"/>
  <c r="F44" i="22"/>
  <c r="F42" i="22"/>
  <c r="D40" i="22"/>
  <c r="F40" i="22" s="1"/>
  <c r="F38" i="22"/>
  <c r="F37" i="22"/>
  <c r="F36" i="22"/>
  <c r="F35" i="22"/>
  <c r="F34" i="22"/>
  <c r="F33" i="22"/>
  <c r="F32" i="22"/>
  <c r="F31" i="22"/>
  <c r="F30" i="22"/>
  <c r="F29" i="22"/>
  <c r="F28" i="22"/>
  <c r="F26" i="22"/>
  <c r="F25" i="22"/>
  <c r="F22" i="22"/>
  <c r="F21" i="22"/>
  <c r="F18" i="22"/>
  <c r="F17" i="22"/>
  <c r="F16" i="22"/>
  <c r="F14" i="22"/>
  <c r="F13" i="22"/>
  <c r="F12" i="22"/>
  <c r="F11" i="22"/>
  <c r="D10" i="22"/>
  <c r="F10" i="22" s="1"/>
  <c r="F7" i="22"/>
  <c r="F6" i="22"/>
  <c r="F5" i="22"/>
  <c r="F203" i="22" l="1"/>
  <c r="F207" i="22" s="1"/>
</calcChain>
</file>

<file path=xl/sharedStrings.xml><?xml version="1.0" encoding="utf-8"?>
<sst xmlns="http://schemas.openxmlformats.org/spreadsheetml/2006/main" count="387" uniqueCount="214">
  <si>
    <t>PARTIDA</t>
  </si>
  <si>
    <t>DESCRIPCIÓN</t>
  </si>
  <si>
    <t>PRECIO UNITARIO</t>
  </si>
  <si>
    <t>TOTAL</t>
  </si>
  <si>
    <t>TOTAL (COSTOS DIRECTOS + COSTOS INDIRECTOS + IVA)</t>
  </si>
  <si>
    <t>CANTIDAD</t>
  </si>
  <si>
    <t xml:space="preserve">UNIDAD </t>
  </si>
  <si>
    <t>PROYECTO</t>
  </si>
  <si>
    <t>DIRECCIÓN</t>
  </si>
  <si>
    <t>17 avenida sur entre 1a y 3a Calle Oriente municipio de Santa Ana, departamento de Santa Ana.</t>
  </si>
  <si>
    <t>OBRA CIVIL</t>
  </si>
  <si>
    <t>TERRACERÍA</t>
  </si>
  <si>
    <t>CONCRETO ESTRUCTURAL</t>
  </si>
  <si>
    <t xml:space="preserve">EDIFICIO PRINCIPAL </t>
  </si>
  <si>
    <t>ACABADOS</t>
  </si>
  <si>
    <t>S.G.</t>
  </si>
  <si>
    <t>ML</t>
  </si>
  <si>
    <t>M2</t>
  </si>
  <si>
    <t>M3</t>
  </si>
  <si>
    <t>PISCINA TERAPÉUTICA</t>
  </si>
  <si>
    <t>PAREDES DE BLOQUE</t>
  </si>
  <si>
    <t>ESTRUCTURA METÁLICA Y CUBIERTA</t>
  </si>
  <si>
    <t>UNIDAD</t>
  </si>
  <si>
    <t>INSTALACIONES ELÉCTRICAS</t>
  </si>
  <si>
    <t xml:space="preserve">SUMINISTRO E INSTALACIÓN INTERRUPTOR SENCILLO PLACA METÁLICA ALUMINIO ANODIZADA </t>
  </si>
  <si>
    <t xml:space="preserve">SUMINISTRO E INSTALACIÓN INTERRUPTOR DOBLE PLACA METÁLICA ALUMINIO ANODIZADA </t>
  </si>
  <si>
    <t xml:space="preserve">SUMINISTRO E INSTALACIÓN INTERRUPTOR TRIPLE PLACA METÁLICA ALUMINIO ANODIZADA </t>
  </si>
  <si>
    <t xml:space="preserve">SUMINISTRO E INSTALACIÓN LUMINARIAS CONTRA POLVO Y HUMEDAD 2X18 WATT LED LUZ BLANCA </t>
  </si>
  <si>
    <t>SUMINISTRO E INSTALACIÓN LUMINARIA 2X2 PIES HOUSING METÁLICO DIFUSOR PRISMA DIAMANTE 4 TUBOS 16WATTS LED LUZ BLANCA SUJETA AL TECHO CON ANCLAS CAMISA 1/4" EN LOZA. CON ALAMBRE #16 GALVANIZADO CUANDO SEA SOBRE CIELO FALSO.</t>
  </si>
  <si>
    <t xml:space="preserve">SUMINISTRO E INSTALACIÓN SENSOR DE MOVIMIENTO ULTRASÓNICO PARA PARED </t>
  </si>
  <si>
    <t xml:space="preserve">SUMINISTRO E INSTALACIÓN RED DE TIERRA CON 3 BARRAS COPERWELD, SOLDADURA EXOTÉRMICA, CONDUCTOR THHN1/0 DESNUDO EN TUBERÍA 3/4" EMT EN PARTE VISTA Y PVC ELÉCTRICO HASTA POZO DE REGISTRO RED DE TIERRA </t>
  </si>
  <si>
    <t>SUMINISTRO E INSTALACIÓN TABLERO TG-PH 42 ESPACIOS TRIFÁSICO BARRAS DE 200A, CON MAIN INCLUYE ANCLAS CAMISA CONCRETO 3/8 X 3".</t>
  </si>
  <si>
    <t>SUMINISTRO E INSTALACIÓN TABLERO ST-CM 12 ESPACIOS TRIFÁSICO CON MAIN 100A, INCLUYE ANCLAS CAMISA CONCRETO 3/8 X 3"</t>
  </si>
  <si>
    <t>SUMINISTRO E INSTALACIÓN TABLERO ST-H 12 ESPACIOS TRIFÁSICO CON MAIN 100A, INCLUYE ANCLAS CAMISA CONCRETO 3/8 X 3"</t>
  </si>
  <si>
    <t>SUMINISTRO E INSTALACIÓN TABLERO ELÉCTRICO SUPERFICIAL ST-UPS CON 2 TÉRMICOS DIN O AUTOMATOS 20A PARA CIRCUITO DE TOMA REGULADO CON 4 ANCLAS PLÁSTICAS 1/4 X 1 Y TORNILLO GOLOSO.</t>
  </si>
  <si>
    <t xml:space="preserve">SUMINISTRO E INSTALACIÓN DE UPS 1.5KVA DESDE TABLERO TG-PH HASTA ST-UPS CON TSJ 3X12 Y TOMA CORRIENTE MACHO </t>
  </si>
  <si>
    <t>SUMINISTRO E INSTALACIÓN PONCHADO RJ45 HEMBRA Y MACHO CATEGORÍA 6 CON SU RESPECTIVA PLACA Y PRUEBA DE COMUNICACIÓN DE DATOS MAS CAJA DE REGISTRO 4X6X8 PESADA.</t>
  </si>
  <si>
    <t xml:space="preserve">SUMINISTRO E INSTALACIÓN GABINETE DE CONTROL TEMPORIZADOR 24 HORAS, PARA ENCENDIDO Y APAGADO BOMBAS DE CALOR CON 2 BORNERO PARA CONDUCTOR THHN#2, DOS TÉRMICOS AUTOMATOS 50A/2P, 2 CONTACTORES 50A Y LUZ INDICADORA 2 MANETAS DE ENCENDIDO 2 POSICIONES CON LLAVE </t>
  </si>
  <si>
    <t>LIMPIEZA GENERAL Y DESALOJO</t>
  </si>
  <si>
    <t>OBRAS PRELIMINARES</t>
  </si>
  <si>
    <t>PAREDES</t>
  </si>
  <si>
    <t xml:space="preserve">SUMINISTRO E INSTALACIÓN TOMAS DOBLES POLARIZADOS DE TIPO INDUSTRIAL, 20A PLACA INTEMPERIE. TOMA DOBLE GRIS INCLUYE PROTECCIÓN TERMO MAGNÉTICA </t>
  </si>
  <si>
    <t>SUMINISTRO E INSTALACIÓN TOMAS DOBLES POLARIZADOS UPS DE TIPO INDUSTRIAL, 20A PLACA INTEMPERIE. TOMA DOBLE GRIS INCLUYE PROTECCIÓN TERMO MAGNÉTICA 20A/1P</t>
  </si>
  <si>
    <t>SUMINISTRO E INSTALACIÓN TOMA 20A/2P AMPERIOS, TIPO PATA DE GALLINA P/EQUIPO DE AIRE ACONDICIONADO. INCLUYE TÉRMICO DE PROTECCIÓN 20A/2P</t>
  </si>
  <si>
    <t>CANALIZACIÓN Y ALAMBRADO, SISTEMA DE BOMBEO PISCINA, CON 2THHN10+1THHN12 EN EMT ALUMINIO 3/4", CON SUS ACCESORIOS PARA UNIÓN, DE TORNILLO, BAJO LOZA CON ABRAZADERA STRUT, + 2 MT TSJ 3X10 COMO COLA DE CONEXIÓN DE BOMBA, TÉRMICO 20A/2P</t>
  </si>
  <si>
    <t>SUMINISTRO E INSTALACIÓN DE RIEL STRUT, PARA CANALIZACIÓN VARIA, EMT ALUMINIO BAJO LOZA CUARTO DE MAQUINAS, 6 TRAMOS DE 1MT CON ANCLAS CAMISA CONCRETO 3/8 X 3" PINTURA GALVANIZADO EN FRIO, EN LOS EXTREMOS DEL RIEL VER DETALLE EN PLANO.</t>
  </si>
  <si>
    <t>SUMINISTRO E INSTALACIÓN LUMINARIAS CONTRA POLVO Y HUMEDAD 2X18 WATT LED LUZ BLANCA EN CUARTO DE MAQUINAS CON ANCLAS EXPANSIVAS PARA VARILLA ROSCADA 3/8" UNA A CADA EXTREMO DE LUMINARIA CON ARANDELA PLANA Y CONTRA TUERCA, A LA LOZA Y DOS TUERCAS Y DOS ARANDELAS EN SANDWITCH EN LA LUMINARIA VER DETALLE.</t>
  </si>
  <si>
    <t>CANALIZACIÓN Y ALAMBRADO, CIRCUITO DE LUMINARIAS CUARTO DE MAQUINAS CON TUBERÍA EMT 1/2 PROTECCIÓN TÉRMICA 15A/1P.</t>
  </si>
  <si>
    <t>SUMINISTRO E INSTALACIÓN LUMINARIA 4X2 PIES HOUSING METÁLICO DIFUSOR PARABÓLICO  4 TUBOS 18WATTS LED LUZ BLANCA SUJETA AL TECHO CON ANCLAS CAMISA 1/4" EN LOZA. CON ALAMBRE #16 GALVANIZADO CUANDO SEA SOBRE CIELO FALSO.</t>
  </si>
  <si>
    <t xml:space="preserve">CANALIZACIÓN Y ALAMBRADO ACOMETIDA ELÉCTRICA ST-CM CON 4 THHN2+1THHN4 EN TUBERÍA DE 1 1/2" PVC ELÉCTRICO EN LA PARTE ENTERRADA CON UNA CAPA POBRE DE CONCRETO Y EMT CON ACCESORIOS INTEMPERIE PARA LA PARTE VISTA. </t>
  </si>
  <si>
    <t>PASA TUBOS EN TUBERÍA PVC ELÉCTRICA 3" EN LOZA CONTIGUO A EJE 5 Y EJE J CON SUS RESPECTIVOS TAPONES SUPERIORES E INFERIORES.</t>
  </si>
  <si>
    <t>CHAPEO Y LIMPIEZA</t>
  </si>
  <si>
    <t>TALA Y PODA DE ÁRBOLES</t>
  </si>
  <si>
    <t>EXCAVACIÓN PARA SOLERAS DE FUNDACIÓN. MURO GUARDA NIVEL</t>
  </si>
  <si>
    <t>EXCAVACIÓN PARA ZAPATAS (Z-1) DIMENSIONES 1.3X1.3 M.</t>
  </si>
  <si>
    <t>EXCAVACIÓN PARA TENSORES (T-1) DIMENSIONES 0.25X0.25 M.</t>
  </si>
  <si>
    <t>DESCAPOTE. ESPESOR 20 CM. ABARCA ÁREA SIN ASFALTAR Y PARTE DE ÁREA ASFALTADA</t>
  </si>
  <si>
    <t>TRAZO Y NIVELACIÓN. INCLUYE LEVANTAMIENTO ARQUITECTÓNICO CON APARATO Y NIVEL ÓPTICO. REQUERIDO PARA LA CONSTRUCCIÓN DEL EDIFICIO Y EJECUCIÓN DE TRABAJOS QUE CORRESPONDEN A LAS INSTALACIONES HIDROSANITARIAS Y AGUAS LLUVIAS</t>
  </si>
  <si>
    <t>RELLENO COMPACTADO SUELO-CEMENTO 20:1. SE UTILIZARÁ MATERIAL DE BANCO (MATERIAL GRANULAR). DENSIDAD 95% DEL PVSM. ESTE RELLENO CON ESPESOR DE 75 CM. CORRESPONDE A LAS ZAPATAS.</t>
  </si>
  <si>
    <t>RELLENO COMPACTADO SUELO-CEMENTO 20:1. SE UTILIZARÁ MATERIAL DE BANCO (MATERIAL GRANULAR). DENSIDAD 95% DEL PVSM. ESTE RELLENO CON ESPESOR DE 30 CM. CORRESPONDE A LAS SOLERAS DE FUNDACIÓN. MURO GUARDA NIVEL</t>
  </si>
  <si>
    <t>RELLENO COMPACTADO SUELO-CEMENTO 20:1. SE UTILIZARÁ MATERIAL DE BANCO (MATERIAL GRANULAR). DENSIDAD 95% DEL PVSM. ESTE RELLENO CON ESPESOR DE 50 CM. CORRESPONDE A LAS SOLERAS DE FUNDACIÓN. PB-1. PARED DE COLINDANCIA</t>
  </si>
  <si>
    <t>PARED DE 20 CM DE ESPESOR, CON REFUERZO VERTICAL # 4 @ 15 CM Y REFUERZO HORIZONTAL # 4 @ 20 CM DOS LECHOS. INCLUYE JUNTA DE CONSTRUCCIÓN "WÁTER STOP" Y ARMADURÍA DE ELEMENTO DE CORONAMIENTO, CON 6 #3 Y ESTRIBO # 2 @ 15 CM, CONCRETO F'C=280 KG/CM2 CON ADITIVO IMPERMEABILIZANTE. INCLUYE PASA TUBOS</t>
  </si>
  <si>
    <t>LOSA DE FUNDACIÓN, E=20 CM, F'C=280 KG/CM2 CON ADITIVO IMPERMEABILIZANTE, REFUERZO CON # 3 @ 15 CM, AMBOS SENTIDOS, DOBLE LECHO.</t>
  </si>
  <si>
    <t>SOLERA DE FUNDACIÓN SF-1, DE 25 X 45 CM, CON 4 # 5 Y ESTRIBO # 3 @ 15 CM, F'C=280 KG/CM2</t>
  </si>
  <si>
    <t>TENSOR T-1 DE, DE 25 X 25 CM, CON 4 # 4 Y ESTRIBO # 3 @ 15 CM, F'C=280 KG/CM2</t>
  </si>
  <si>
    <t>NERVIO N-4, DE 0.25 X 0.50 M, CON 8 # 5 Y ESTRIBOS # 3 @ 15 CM Y 2 GRAPAS #3 A CADA 0.15 M, F'C=280 KG/CM2</t>
  </si>
  <si>
    <t>NERVIO N-8, DE 0.25 X 0.60 M, CON 8 # 5 Y ESTRIBOS # 3 @ 15 CM Y 2 GRAPAS #3 A CADA 0.15 M, F'C=280 KG/CM2</t>
  </si>
  <si>
    <t>NERVIO N-5, DE 0.15 X 0.40 M, CON 6 # 4 Y ESTRIBOS # 3 @ 15 CM, F'C=280 KG/CM2</t>
  </si>
  <si>
    <t>LOSA DENSA DE ENTREPISO, E=0.17M, F'C=280 KG/CM2 CON ADITIVO IMPERMEABILIZANTE, REFUERZO CON # 3 @ 0. 15 M EN EL LECHO SUPERIOR E INFERIOR, AMBOS SENTIDOS, CON SOBRE ESPESOR POR PENDIENTE, VER PLANO.</t>
  </si>
  <si>
    <t>VIGA DE ENTREPISO V-1, DE 0.20 X 0.40 M, CON 4 # 5, 2 # 4, 2 # 3Y ESTRIBOS # 3 @ 15 CM, F'C=280 KG/CM2</t>
  </si>
  <si>
    <t>SOLERA DE CORONA SC-1, DE 0.15 X 0.30 M, CON 4 # 4 Y ESTRIBO # 3 @ 15 CM, F'C=280 KG/CM2</t>
  </si>
  <si>
    <t>CANAL DE CONCRETO CA-1, FC=280 KG/CM2, SEGÚN PLANO</t>
  </si>
  <si>
    <t>PAREDES PB-2 DE BLOQUE DE CONCRETO DE 15 X 20 X 40 CM, CON REFUERZO VERTICAL # 4 @ 40 CM, Y REFUERZO HORIZONTAL DE 2 # 2 @ 40 CM. INCLUYE: SOLERAS DE BLOQUES INTERMEDIO Y CARGADEROS, SEGÚN DETALLE EN PLANO</t>
  </si>
  <si>
    <t>SUMINISTRO E INSTALACIÓN DE POLÍN METÁLICO P-1, ACERO A36, 6¨X4¨ ENCAJUELADO, CHAPA 14, INCLUYE ANCLAJES SOPORTES Y SOLDADURAS. ASÍ TAMBIÉN DOS MANOS DE PINTURA ANTICORROSIVA Y UNA DE ESMALTE FINAL.</t>
  </si>
  <si>
    <t>SUMINISTRO E INSTALACIÓN DE CUBIERTA: SISTEMA COMPUESTO DE DOS HOJAS DE ACERO ALUMINIZADO CON NÚCLEO DE ESPUMA DE POLIURETANO DE 1" CALIBRE 26</t>
  </si>
  <si>
    <t>SUMINISTRO E INSTALACIÓN DE TENSOR METÁLICO, ACERO A36,3/8¨, INCLUYE ANCLAJES SOPORTES Y SOLDADURAS. ASÍ TAMBIÉN DOS MANOS DE PINTURA ANTICORROSIVA Y UNA DE ESMALTE FINAL.</t>
  </si>
  <si>
    <t>SUMINISTRO E INSTALACIÓN DE BOTAGUA DE LÁMINA LISA GALVANIZADA #24 CON UNIONES IMPERMEABILIZADAS</t>
  </si>
  <si>
    <t>INSTALACIONES HIDRÁULICAS; NOTAS TODAS LAS TUBERÍAS DE AGUA POTABLE SE REALIZARÁ PRUEBAS PRESIÓN Y LIMPIEZA Y A LAS TUBERÍAS DE DRENAJES SE REALIZARÁ PRUEBAS DE HERMETICIDAD</t>
  </si>
  <si>
    <t>SUMINISTRO E INSTALACIÓN VÁLVULAS DE SUCCIÓN BRONCE 2"</t>
  </si>
  <si>
    <t>ANCLAJE DE CONCRETO FC=180 KG/CM2, PARA CAÑERÍAS INCLUYE EXCAVACIÓN</t>
  </si>
  <si>
    <t>SUMINISTRO E INSTALACIÓN VÁLVULA CHECK DE BRONCE  1 1/4", CON TODOS LOS SOPORTES Y ACCESORIOS NECESARIOS</t>
  </si>
  <si>
    <t>SUMINISTRO E INSTALACIÓN DE GRANADA - COLADOR DE BRONCE DE 2"</t>
  </si>
  <si>
    <t>SUMINISTRO E INSTALACIÓN MANÓMETRO DE 0 - 300 PSI</t>
  </si>
  <si>
    <t>SUMINISTRO E INSTALACIÓN DE SKIMMER PARA PISCINA, CON TODOS LOS SOPORTES Y ACCESORIOS NECESARIOS</t>
  </si>
  <si>
    <t>SUMINISTRO E INSTALACIÓN DE RETORNOS DIRECCIONALES 1.1/2"</t>
  </si>
  <si>
    <t>SUMINISTRO E INSTALACIÓN DE PASAMANO DE ACERO INOXIDABLE TIPO TUBO DE DIÁMETRO DE 1.1/2" EN LOS CONSTADOS LATERALES DE LA PISCINA TERAPÉUTICA, FIJADOS EN LAS PAREDES. INTERNA Y EXTERNAMENTE COMO SEGURIDAD</t>
  </si>
  <si>
    <t>SUMINISTRO E INSTALACIÓN DE REJILLAS DE SUCCIÓN EN FONDO DE PISCINA DE 1 1/2” DE ACERO INOXIDABLE</t>
  </si>
  <si>
    <t>SUMINISTRO E INSTALACIÓN VÁLVULAS DE 1 1/2" PVC, CON TODOS LOS SOPORTES Y ACCESORIOS NECESARIOS</t>
  </si>
  <si>
    <t>SUMINISTRO E INSTALACIÓN VÁLVULA SELECTORA DE 1 1/2" PVC, CON TODOS LOS SOPORTES Y ACCESORIOS NECESARIOS</t>
  </si>
  <si>
    <t>SUMINISTRO E INSTALACIÓN DE VÁLVULA DE COMPUERTA DE BRONCE Ø=1" CON DADO OPERADOR Y VÁSTAGO NO LEVADIZO A INSTALAR EN TUBERÍA DE PVC/HOGO DE Ø=1". INCLUYE ACCESORIOS DE CONEXIÓN A RED Y ANCLAJES. SEGÚN PLANOS</t>
  </si>
  <si>
    <t>SUMINISTRO E INSTALACIÓN DE SERVICIO SANITARIO COMPLETO PARA PERSONAS EN SILLAS DE RUEDA, DUAL FLASH BONE CONSERVER, DE TANQUE, CON SISTEMA 2 PIEZAS, DE MEJOR CALIDAD INCLUYE ACCESORIOS</t>
  </si>
  <si>
    <t>SUMINISTRO E INSTALACIÓN DE LAVAMANOS COMPLETO PARA PERSONAS EN SILLAS DE RUEDA, A LA PARED DE LOSA VITRIFICADA DE 42X41 CM APROX. Y GRIFERÍA CROMADA CALIDAD SERVICIO PESADO, CON APERTURA DE LLAVE DE 1/4 DE VUELTA, CON SELLO CERÁMICO.</t>
  </si>
  <si>
    <t>SUMINISTRO E INSTALACIÓN DE BARRAS DE ACERO INOXIDABLE PARA APOYO DE PERSONAS CON DISCAPACIDAD DE 0.75M RECTA Y DIÁMETRO 1 1/2"</t>
  </si>
  <si>
    <t>SUMINISTRO E INSTALACIÓN DE BARRAS DE ACERO INOXIDABLE PARA APOYO DE PERSONAS CON DISCAPACIDAD DE 0.75M TIPO "C" Y DIÁMETRO 1 1/2"</t>
  </si>
  <si>
    <t>SUMINISTRO E INSTALACIÓN DE SERVICIO SANITARIO COMPLETO, DUAL FLASH BONE CONSERVER, DE TANQUE, CON SISTEMA 2 PIEZAS, DE MEJOR CALIDAD INCLUYE ACCESORIOS</t>
  </si>
  <si>
    <t>SUMINISTRO E INSTALACIÓN DE LAVAMANOS COMPLETO, A LA PARED DE LOSA VITRIFICADA DE 42X41 CM APROX. Y GRIFERÍA CROMADA CALIDAD SERVICIO PESADO, CON APERTURA DE LLAVE DE 1/4 DE VUELTA, CON SELLO CERÁMICO.</t>
  </si>
  <si>
    <t>SUMINISTRO E INSTALACIÓN DE MINGITORIO COMPLETO VITRIFICADO DE LA MEJOR CALIDAD CON ACCESORIOS.</t>
  </si>
  <si>
    <t xml:space="preserve">SUMINISTRO E INSTALACIÓN DE DUCHAS COMPLETAS </t>
  </si>
  <si>
    <t>POZO DE AGUAS LLUVIAS, SEGÚN DETALLE DE PLANO</t>
  </si>
  <si>
    <t>POZO DE AGUAS NEGRAS, SEGÚN DETALLE DE PLANO</t>
  </si>
  <si>
    <t xml:space="preserve">ESCALERA TIPO DE MARINERO METÁLICAS DE 6M </t>
  </si>
  <si>
    <t xml:space="preserve">CAJA PARA AGUAS LLUVIAS DE 0.65X0.65X1.4M FORJADA CON LADRILLO DE OBRA Y CON TAPADERA DE CONCRETO; INCLUYE, EXCAVACIÓN Y FUNDACIÓN DE CONCRETO SIMPLE REFORZADO Y NERVIOS DE ACERO EN LAS CUATRO ESQUINAS. </t>
  </si>
  <si>
    <t xml:space="preserve">SUMINISTRO E INSTALACIÓN DE BOMBA CENTRIFUGA 2HP PISCINA, FILTRO BAJO MANTENIMIENTO CON ACCESORIOS DE INSTALACIÓN </t>
  </si>
  <si>
    <t>SUMINISTRO E INSTALACIÓN AIRES ACONDICIONADO 12000 BTU. TIPO MINI SPLIT, REFRIGERANTE ECOLÓGICO R410 A, CON MOTOR DE ALTA EFICIENCIA. 220/230 V. 60 HZ.</t>
  </si>
  <si>
    <t>SUMINISTRO E INSTALACIÓN TOMA TIPO INDUSTRIAL 32A IP44 3P+TIERRA COMPLETO, HEMBRA Y MACHO, PARA TANQUE DE CUERPO COMPLETO, INCLUYE TÉRMICO 20A/2P.</t>
  </si>
  <si>
    <t>SUMINISTRO E INSTALACIÓN, INTERRUPTOR DE CAMBIO, PLACA METÁLICA ALUMINIO ANODIZADA, EN CUARTO DE MAQUINAS.</t>
  </si>
  <si>
    <t>FABRICACIÓN DE POZO DE REGISTRO RED DE TIERRA CON LADRILLO DE OBRA EN LAZO CEMENTO MEZCLA 1:3 DE 30CM X 30CM INTERIOR 60CM DE PROFUNDIDAD CON BROQUEL EN CONCRETO Y TAPADERA.</t>
  </si>
  <si>
    <t>REPELLO Y AFINADO DE CUADRADOS</t>
  </si>
  <si>
    <t>SUMINISTRO E INSTALACIÓN DE PASAMANO DE ACERO INOXIDABLE TIPO TUBO DE DIÁMETRO DE 1.1/2", FIJADOS EN LAS PAREDES Y PISOS</t>
  </si>
  <si>
    <t>PISOS</t>
  </si>
  <si>
    <t>VENTANAS</t>
  </si>
  <si>
    <t>SUMINISTRO E INSTALACIÓN DE VENTANA V-7: 1.80 X 1.40 M VENTANA TIPO LOUVER PREFABRICADO, DE ALUMINIO EXTRUÍDO</t>
  </si>
  <si>
    <t>PUERTAS</t>
  </si>
  <si>
    <t>SUMINISTRO E INSTALACION DE PUERTA P-1: PUERTA DE MADERA DE 0.70 X 2.20 M. MARCO Y CONTRAMARCO DE RIOSTRA DE CEDRO. DOBLE FORRO DE PLYWOOD DE 1/8". OPERADOR DE PALANCA. ENMASILLADA, LIJADA Y PINTADA CON LACA ENTINTADA.</t>
  </si>
  <si>
    <t>SUMINISTRO E INSTALACION DE PUERTA P-3: PUERTA METÁLICA DE 1.00 X 2.20 M. MARCO DE TUBO DE 1"X1" CH. 16, DOBLE FORRO DE LÁMINA DE ACERO DE 1/18". DOS MANOS DE PINTURA ANTICORROSIVA Y UNA MANO DE ESMALTE COMO ACABADO FINAL, APLICADO CON SOPLETE.</t>
  </si>
  <si>
    <t>SUMINISTRO E INSTALACION DE PUERTA P-4: PUERTA METÁLICA DE 1.00 X 1.40 M. MARCO DE TUBO DE 2"X2" CH. 16, FORRO DE CAÑUELA 2"X1" CHA. 18@ 3". CHAPA DE PIN VERTICAL GRADO 1. DOS MANOS DE PINTURA ANTICORROSIVA Y UNA MANO DE ESMALTE COMO ACABADO FINAL, APLICADO CON SOPLETE</t>
  </si>
  <si>
    <t>SUMINISTRO E INSTALACION DE PUERTA P-5: PUERTA METÁLICA DE 1.50 X 2.05 M, DOS HOJAS. MARCO DE TUBO DE 2"X2" CH. 16, FORRO DE CAÑUELA 2"X1" CHA. 18@ 3". CHAPA DE PIN VERTICAL GRADO 1. DOS MANOS DE PINTURA ANTICORROSIVA Y UNA MANO DE ESMALTE COMO ACABADO FINAL, APLICADO CON SOPLETE</t>
  </si>
  <si>
    <t>SUMINISTRO E INSTALACION DE PUERTA P-6: PUERTA METÁLICA DE 3.20 X 2.05 M, CUATRO HOJAS. MARCO DE TUBO DE 2"X2" CH. 16, FORRO DE CAÑUELA 2"X1" CHA. 18@ 3". CHAPA DE PIN VERTICAL GRADO 1. DOS MANOS DE PINTURA ANTICORROSIVA Y UNA MANO DE ESMALTE COMO ACABADO FINAL, APLICADO CON SOPLETE</t>
  </si>
  <si>
    <t>SUMINISTRO E INSTALACION DE PUERTA P-7: PUERTA METÁLICA DE 2.65 X 2.05 M, TRES HOJAS. MARCO DE TUBO DE 2"X2" CH. 16, FORRO DE CAÑUELA 2"X1" CHA. 18@ 3". CHAPA DE PIN VERTICAL GRADO 1. DOS MANOS DE PINTURA ANTICORROSIVA Y UNA MANO DE ESMALTE COMO ACABADO FINAL, APLICADO CON SOPLETE</t>
  </si>
  <si>
    <t>SUMINISTRO E INSTALACION DE PUERTA P-8: PUERTA DE ALUMINIO Y VIDRIO, DE 1.80 X 2.20 M, MARCO Y CONTRAMARCO DE ALEACIÓN DE ALUMINIO 6063-T5, ANONIZADO, COLOR BRONCE. VIDRIO LAMINADO COLOR BRONCE DE 6 MM. UNA HOJA ABATIBLE Y UNA HOJA FIJO. CON MANIJAS DE ACCESIBILIDAD UNIVERSAL.</t>
  </si>
  <si>
    <t xml:space="preserve">REPELLADO CON MEZCLA CEMENTO-ARENA PROPORCIÓN 1:4. </t>
  </si>
  <si>
    <t>AFINADO CON IMPERMEABILIZANTE CEMENTICIO PARA MORTERO, APLICADO A DOS MANOS. INCLUYE CURADO DURANTE 24 HORAS CADA MANO</t>
  </si>
  <si>
    <t>SUMINISTRO Y APLICACIÓN DE PINTURA EN PAREDES:BLOQUEADOR DE AGUA 3 EN 1 COLOR BLANCO PURO Y SOBRE ELLA, PINTURA LÁTEX DE PRIMERA CALIDAD COLOR PREPARADO DONDE SE INDIQUE EN PLANOS.</t>
  </si>
  <si>
    <t>SUMINISTRO Y APLICACIÓN DE PINTURA EN PAREDES:APLICACIÓN DE PINTURA LÁTEX DE PRIMERA CALIDAD, COLOR PREPARADO DONDE SE INDIQUE.</t>
  </si>
  <si>
    <t>ENCHAPE DE FACHALETA NEGRA DE 0.15 X 0.60 M, PIEDRA NATURAL (CUARZO). POROSIDAD ABIERTA 0.52%, ABSORCIÓN DE AGUA 0.18%</t>
  </si>
  <si>
    <t>OTROS</t>
  </si>
  <si>
    <t>SUMINISTRO Y COLOCACIÓN DE JARDIN SECO CON PIEDRA DE RIO</t>
  </si>
  <si>
    <t>SUMINISTRO E INSTALACION DE ENCHAPADO EN PAREDES Y PISO DE PISCINA. MOSAICO PARA PISCINA DE VIDRIO SOBRE MALLA DE FIBRA DE VIDRIO, COLOR SOLID MIX BLUE, DE 32.7 X 32.7 CM, ZULAQUEADO CON CEMENTO BLANCO.</t>
  </si>
  <si>
    <t>ESTRUCTURA METÁLICA PARA FASCIA CON MARQUESINA. 4 TUBO 2"X2" CH. 16 + CELOSÍA DE TUBO 1 1/2" X 1 1/2" CH. 16 @ 0.61 M.  INCUYE PINTURA ANTICORROSIVA APLICADA A DOS MANOS EN DIFERENTE TONALIDAD Y ESMALTE DE ACABADO FINAL; FORRO DE PANELES DE YESO REFORZADO CON FIBRA DE VIDRIO + CEMENTO FLEXIBLE A BASE DE CEMENTO PORTLAND Y POLIMEROS LATÉX SECOS. INCLUYE APLICACIÓN DE PINTURA PREPARADA</t>
  </si>
  <si>
    <t>GRADAS FORJADAS EN EL TERRENO CON BLOQUE DE CONCRETO DE 15 CM REPELLADO, HUELLA DE CONCRETO SIMPLE F´C=140 ACABADO TIPO ACERA. INCLUYE BOCEL DE MEZCLA DE CEMENTO CON CHISPA</t>
  </si>
  <si>
    <t>SUMINISTRO E INSTALACIÓN DE BOMBA DE CALOR 125000 BTU, 230/240V 60HZ, 100GPM MAX, MIN 30GPM MIN, PRESIÓN HIDRÁULICA MÁXIMA DE TRABAJO 50PSI, TUBERÍAS DE CONEXIÓN DE AGUA 2". INCLUYE BASE DE CONCRETO</t>
  </si>
  <si>
    <t>AFINADO CON MEZCLA CEMENTO-ARENA PROPORCIÓN 1:1</t>
  </si>
  <si>
    <t>COSTO DE PRUEBA DE HERMETICIDAD</t>
  </si>
  <si>
    <t>TRAMITES EN LA ANDA. TOMAR EN CUENTA LOS COSTOS SIGUIENTES:</t>
  </si>
  <si>
    <t>COSTOS DE APROBACIÓN DE PLANOS</t>
  </si>
  <si>
    <t>“Construcción y Remodelación de las Instalaciones del Centro de Rehabilitación Integral de Occidente, Santa Ana”, Código 4763.</t>
  </si>
  <si>
    <t>RELLENO COMPACTADO SUELO-CEMENTO 20:1. SE UTILIZARÁ MATERIAL DE BANCO (MATERIAL GRANULAR). DENSIDAD 90% DEL PVSM. ESTE RELLENO CON ESPESOR DE 50 CM. CORRESPONDE A RELLENO BAJO ÁREA DE PISCINA</t>
  </si>
  <si>
    <t>RELLENO COMPACTADO CON MATERIAL SELECTO. HASTA ALCANZAR UN 95% DEL PVSM. CORRESPONDE A RELLENO BAJO ÁREA DE PISCINA</t>
  </si>
  <si>
    <t>RELLENO COMPACTADO SUELO-CEMENTO 20:1. SE UTILIZARÁ MATERIAL DE BANCO (MATERIAL GRANULAR). DENSIDAD MÍNIMA 90% DEL PVSM. ESPESOR 30 CM.</t>
  </si>
  <si>
    <t>EXCAVACIÓN PARA ÁREA BAJO PISCINA. ESPESOR 80 CM</t>
  </si>
  <si>
    <t xml:space="preserve">RELLENO COMPACTADO CON MATERIAL SELECTO. HASTA ALCANZAR UN 95% DEL PVSM. </t>
  </si>
  <si>
    <t>ROTURA Y REPARACIÓN DE PAVIMENTO TIPO ACERA (INCLUYE TRANSPORTE Y DESALOJO DE RIPIO). ANCHO 80 CM. LONGITUD APROXIMADA 5 METROS</t>
  </si>
  <si>
    <t>ROTURA Y REPARACIÓN DE PAVIMENTO ASFÁLTICO (INCLUYE TRANSPORTE Y DESALOJO DE RIPIO). ANCHO 80 CM. LONGITUD APROXIMADA 25 METROS</t>
  </si>
  <si>
    <t>DEMOLICIÓN Y RECONSTRUCCIÓN DE PARED DE LADRILLO. PARA INCORPORACIÓN DE TUBERÍA DESDE DENTRO DEL CENTRO HACIA EL EXTERIOR. (INCLUYE TRANSPORTE Y DESALOJO DE RIPIO).</t>
  </si>
  <si>
    <t>ECAVACIÓN EN MATERIAL SEMIDURO PARA ZANJA DE TUBERÍA COLECTORA CON ANCHO DE 80 CM. ALTO 2 M.</t>
  </si>
  <si>
    <t>RELLENO COMPACTADO CON MATERIAL PROVENIENTE DE LA EXCAVACIÓN. ALTO 1.3 M.</t>
  </si>
  <si>
    <t>SUMINISTRO E INSTALACIÓN DE VENTANA V-8: 4.00 X 1.20 M VENTANA SUBMARINA EN PISCINA.LÁMINA DE METIL METACRILATO CLARO TIPO OPEN TOP, CON BORDE SUPERIOR REDONDEADO Y PÚLIDO, ENCAPSULADA EN MARCO DE ACERO INOXIDABLE SAE 316L, CON APLICACIÓN DE DOBLE SELLO DE FÁBRICA, PROBADOS A PRESIÓN. INCLUYE IMPORTACIÓN Y FLETE</t>
  </si>
  <si>
    <t>ENTRONQUE DE TUBERÍA DE 8", DE AGUAS NEGRAS EN POZO EXISTENTE</t>
  </si>
  <si>
    <t>ENTRONQUE DE TUBERÍA DE 4", PARA AGUAS LLUVIAS EN POZO EXISTENTE</t>
  </si>
  <si>
    <t>SUMINISTRO Y CONSTRUCCIÓN DE CANALETA MEDIA CAÑA DE AGUAS LLUVIAS DE CONCRETO, SEGÚN DETALLE EN PLANO, INCLUYE, PARILLA PARA AGUAS LLUVIAS CON MARCO DE &lt; 2"X2"X3/16" Y CONTRA MARCO 2 1/4"X2 1/4"X3/16". VARILLA LISA DE. 5/8" @ 0.025 MTS. LONGITUD MAX. DE PARILLAS 1.00 MTS. C/U. SEGÚN DETALLE DE PLANO</t>
  </si>
  <si>
    <t>SUMINISTRO E INSTALACIÓN DE VÁLVULA FLOTADOR BRONCE DE PRIMERA CALIDAD Ø 1". INCLUYE VARILLA Y FLOTADOR PLÁSTICO</t>
  </si>
  <si>
    <t>SUMINISTRO E INSTALACIÓN VÁLVULA DE CONTROL DE BRONCE  1 1/4", CON TODOS LOS SOPORTES Y ACCESORIOS NECESARIOS. INCLUYE CAJA DE LADRILLO DE OBRA, SEGÚN DETALLE EN PLANOS</t>
  </si>
  <si>
    <t>SUMINISTRO E INSTALACIÓN VÁLVULA DE CONTROL DE BRONCE  1", CON TODOS LOS SOPORTES Y ACCESORIOS NECESARIOS</t>
  </si>
  <si>
    <t>SUMINISTRO E INSTALACIÓN  VÁLVULA MEZCLADORA TERMOSTÁTICA AJUSTABLE, LIBRE DE PLOMO, CON TODOS LOS SOPORTES Y ACCESORIOS NECESARIOS, PARA TANQUE DE HUBBARD</t>
  </si>
  <si>
    <t>SUMINISTRO E INSTALACIÓN DE AUTOLLENADO AUTOMÁTICO PARA PISCINA, CON TODOS LOS SOPORTES Y ACCESORIOS NECESARIOS</t>
  </si>
  <si>
    <t xml:space="preserve">SUMINISTRO E INSTALACIÓN DE TUBERÍA DE PVC DE Ø 1/2", 315 PSI, JR, SDR 13.5,  INCLUYE ACCESORIOS, EXCAVACIÓN Y COMPACTACIÓN. </t>
  </si>
  <si>
    <t>SUMINISTRO E INSTALACIÓN DE TUBERÍA DE PVC DE Ø 1", 250 PSI, JUNTA CEMENTADA, INCLUYE ACCESORIOS, EXCAVACIÓN Y COMPACTACIÓN.</t>
  </si>
  <si>
    <t>SUMINISTRO E INSTALACIÓN DE TUBERÍA DE PVC DE Ø 1 1/2",125 PSI, JUNTA CEMENTADA, INCLUYE ACCESORIOS, EXCAVACIÓN Y COMPACTACIÓN, PARA DRENAJES DE PARA  VENTEO .</t>
  </si>
  <si>
    <t>SUMINISTRO E INSTALACIÓN DE TUBERÍA DE PVC DE Ø 2",125 PSI, JUNTA CEMENTADA, INCLUYE ACCESORIOS, EXCAVACIÓN Y COMPACTACIÓN, PARA DRENAJES DE PARA  VENTEO .</t>
  </si>
  <si>
    <t>SUMINISTRO E INSTALACIÓN DE TUBERÍA DE PVC DE Ø 4" JUNTA CEMENTADA 125 PSI, INCLUYE ACCESORIOS, EXCAVACIÓN Y COMPACTACIÓN.</t>
  </si>
  <si>
    <t>SUMINISTRO E INSTALACIÓN DE TUBERÍA DE PVC DE Ø 6" JUNTA CEMENTADA 125 PSI, INCLUYE ACCESORIOS, EXCAVACIÓN Y COMPACTACIÓN. PARA A.N</t>
  </si>
  <si>
    <t>SUMINISTRO E INSTALACIÓN DE TUBERÍA DE PVC DE Ø 8" JUNTA CEMENTADA 125 PSI, INCLUYE ACCESORIOS, EXCAVACIÓN Y COMPACTACIÓN. PARA A.N</t>
  </si>
  <si>
    <t>SUMINISTRO E INSTALACIÓN DE TUBERÍA DE PVC DE Ø 2 " JUNTA CEMENTADA 125  PSI, INCLUYE ACCESORIOS, EXCAVACIÓN Y COMPACTACIÓN.</t>
  </si>
  <si>
    <t>SUMINISTRO E INSTALACIÓN DE TUBERÍA DE PVC DE Ø 3 " JUNTA CEMENTADA 125  PSI, INCLUYE ACCESORIOS, EXCAVACIÓN Y COMPACTACIÓN.</t>
  </si>
  <si>
    <t>SUMINISTRO E INSTALACIÓN DE TUBERÍA DE PVC DE Ø 3",125 PSI, JUNTA CEMENTADA, INCLUYE ACCESORIOS, EXCAVACIÓN Y COMPACTACIÓN, PARA DRENAJES DE PARA  VENTEO .</t>
  </si>
  <si>
    <t>SUMINISTRO E INSTALACIÓN DE TUBERÍA DE PVC DE Ø 12" JUNTA CEMENTADA  100 PSI, INCLUYE ACCESORIOS, EXCAVACIÓN Y COMPACTACIÓN. PARA AGUAS LLUVIAS</t>
  </si>
  <si>
    <t>SUMINISTRO E INSTALACIÓN DE TUBERÍA DE PVC DE Ø 6" JUNTA CEMENTADA  100 PSI, INCLUYE ACCESORIOS, EXCAVACIÓN Y COMPACTACIÓN. PARA AGUAS LLUVIAS</t>
  </si>
  <si>
    <t>EXCAVACIÓN PARA SOLERAS  DE PB-1. PARED DE COLINDANCIA</t>
  </si>
  <si>
    <t>SUMINISTRO E INSTALACIÓN DE GRIFO PARA MANGUERA DE BRONCE DE 1/2" CON EMPAQUE DE COMPRESIÓN</t>
  </si>
  <si>
    <t>SUMINISTRO E INSTALACIÓN DE TUBERÍA DE PVC DE Ø 1 1/4", 250 PSI, JUNTA CEMENTADA, INCLUYE ACCESORIOS, EXCAVACIÓN Y COMPACTACIÓN.</t>
  </si>
  <si>
    <t>SUMINISTRO E INSTALACIÓN DE TUBERÍA DE HDPE DE Ø 1", RESISTENCIA 80 °C, INCLUYE ACCESORIOS, EXCAVACIÓN Y COMPACTACIÓN.</t>
  </si>
  <si>
    <t>SUMINISTRO E INSTALACIÓN DE TUBERÍA DE PVC DE Ø 2", 250 PSI,JUNTA CEMENTADA, INCLUYE ACCESORIOS, EXCAVACIÓN Y COMPACTACIÓN.</t>
  </si>
  <si>
    <t xml:space="preserve">CAJA DE 0.60X0.60X0.35M FORJADA CON LADRILLO DE OBRA Y CON TAPADERA DE CONCRETO; INCLUYE EXCAVACIÓN Y FUNDACIÓN DE CONCRETO SIMPLE. </t>
  </si>
  <si>
    <t>SUMINISTRO E INSTALACIÓN DE RESUMIDEROS DE PISO DE 1 1/2” DE ACERO INOXIDABLE</t>
  </si>
  <si>
    <t xml:space="preserve">CAJA PARA AGUAS NEGRAS DE 0.65X0.65M, HASTA 1.4M FORJADA CON LADRILLO DE OBRA Y CON TAPADERA DE CONCRETO; INCLUYE, EXCAVACIÓN Y FUNDACIÓN DE CONCRETO SIMPLE REFORZADO Y NERVIOS DE ACERO EN LAS CUATRO ESQUINAS. </t>
  </si>
  <si>
    <t>RELLENO COMPACTADO CON MATERIAL SELECTO. SUELO CEMENTO 20:1. ALTO 0.50 M.</t>
  </si>
  <si>
    <t xml:space="preserve">SUMINISTRO E INSTALACIÓN DE BOMBA CENTRIFUGA 1.5 HP, DE 23 GALONES,HDT= 2O M, CON PRESOSTATO, VALVULAS CHECK, VALVULAS DE COMPUERTA, SOPORTES, DE PARA CISTERNA, INCLUYE TANQUE HIDRONEUMÁTICO 60GAL, SWITCH DE FLOTE,CAJA TERMICA CON TERMICOS Y TODO LO NECESARIO PARA SU FUNCIONAMIENTO.   </t>
  </si>
  <si>
    <t>CANALIZACIÓN Y ALAMBRADO TOMAS 120V CON ALAMBRADO 2THHN10+1THHN12, COMO ALIMENTADOR Y 2THHN12+1THHN14 COMO RAMAL TECNODUCTO 3/4", SUBTERRÁNEO.</t>
  </si>
  <si>
    <t>CANALIZACIÓN Y ALAMBRADO TOMAS 120V UPS CON ALAMBRADO 2THHN10+1THHN12, COMO ALIMENTADOR Y 2THHN12+1THHN14 COMO RAMAL TECNODUCTO 3/4", SUBTERRÁNEO.</t>
  </si>
  <si>
    <t>CANALIZACIÓN Y ALAMBRADO ALIMENTADOR DE AIRE ACONDICIONADO OFICINA PROFESOR CON 2THHN10+1THHN12+1THHN14 TECNODUCTO 3/4" CON TÉRMICO 20A/2P, SUBTERRÁNEO.</t>
  </si>
  <si>
    <t>CANALIZACIÓN Y ALAMBRADO ALIMENTADOR DE AIRE ACONDICIONADO SALÓN PARA EMPLEADOS CON 2THHN10+1THHN12+1THHN14 TECNODUCTO 3/4" CON TÉRMICO 20A/2P, SUBTERRÁNEO.</t>
  </si>
  <si>
    <t xml:space="preserve">CANALIZACIÓN Y ALAMBRADO TOMA, TIPO INDUSTRIAL 32A IP44 3P+TIERRA COMPLETO HEMBRA Y MACHO PARA TANQUE DE CUERPO COMPLETO CON 2THHN10+1THHN12+1THHN14 TECNODUCTO 1", SUBTERRANEO + TÉRMICO 20A/2P </t>
  </si>
  <si>
    <t>CANALIZACIÓN Y ALAMBRADO BOMBAS DE CALOR CON 2THHN10+1THHN12 + 3M TSJ 3X10 COMO COLA DE CONEXIÓN. TECNODUCTO 3/4" TÉRMICO 30A/2P</t>
  </si>
  <si>
    <t>SUMINISTRO E INSTALACIÓN, DE SOPORTE PARA LUMINARIA COLGANTE EN ÁREA DE PISCINA, CON CABLE ACERADO ALMA DE YUTE FORRADO 1/8", 4 CEPOS PARA CABLE ACERADO 1/8", POR BAJANTE, 2 BAJANTES POR LUMINARIA, CONSIDERAR RIEL ESTRUT PACHO LISO ENTRE POLINES, Y PEQUEÑAS SECCIONES, EN LA LUMINARIA EN AMBOS EXTREMOS.</t>
  </si>
  <si>
    <t xml:space="preserve">CANALIZACIÓN Y ALAMBRADO CIRCUITOS DE LUMINARIA EN TECNODUCTO 1/2" CON SUS RESPECTIVOS ACCESORIOS, CONDUCTOR THHN12 ALIMENTADOR Y THHN14 RAMAL </t>
  </si>
  <si>
    <t xml:space="preserve">CANALIZACIÓN Y ALAMBRADO ACOMETIDA ELÉCTRICA TG-PH CON 3THHN2/0+1THHN2 EN TUBERÍA 2"PVC ELÉCTRICO AMARILLO DB-120 ALTO IMPACTO Y TUBERÍA EMT CON SUS RESPECTIVOS ACCESORIOS DE PRESIÓN CUERPO TERMINAL SILICÓN EN LAS JUNTAS E INMOVILIZADO CON CINTA BANDIT + CANALIZACIÓN DE RESPALDO ENGUILLADA CON ALAMBRE GALVANIZADO #14 + UNA CAPA POBRE DE CONCRETO PARA PROTECCIÓN DE LA CANALIZACIÓN, CONSIDERAR ADEMÁS LIMPIEZA DE CANALIZACIÓN PREVIO AL ALAMBRADO </t>
  </si>
  <si>
    <t>FABRICACIÓN DE POZO DE REGISTRO CON LADRILLO DE OBRA EN LAZO CEMENTO MEZCLA 1:3 ACOMETIDA ELÉCTRICA DE UN METRO POR UN METRO INTERIOR UN METRO DE PROFUNDIDAD 20 CENTÍMETROS DE GRAVA PARA ABSORCIÓN, MAS ENCAMADO DE 4 RIEL ESTRUT PACHO CON SEPARACIÓN DE 20CM ENTRE ELLOS PARA DESCANSO DE CONDUCTOR; TAPADERA METÁLICA LAMINA LAGRIMADA 3/16" CON REBORDE PLATINA 1 1/2" Y REFUERZO CUADRICULA INTERIOR  20CMX20CM, + 2 JALADERAS VARILLA 3/8" REDONDA UNA MANO DE BASE Y 3 MANOS EN ANTICORROSIVO.</t>
  </si>
  <si>
    <t xml:space="preserve">CANALIZACIÓN Y ALAMBRADO PARA  4 PUNTOS DE RED EN PVC ELÉCTRICO 1 1/2" EXTERIOR DESDE GABINETE EXISTENTE HASTA CAJA DE REGISTRO, CON UNA CAPA POBRE DE CONCRETO PARA PROTECCIÓN Y TECNODUCTO  3/4 DESDE CAJA DE REGISTRO HASTA CADA PUNTO, CON UTP CATEGORÍA 6, INTEMPERIE CON SU RESPECTIVO PONCHADO, DE CONECTOR RJ45 MACHO Y HEMBRA, TRAMO DE CANALETA LEGRAND 105X65 MM EN POZO ELÉCTRICO. </t>
  </si>
  <si>
    <t xml:space="preserve">SUMINISTRO E INSTALACION DE EXTRACTOR DE OLORES EN BAÑO RECEPCION, OFICINA DE PROFESOR, BAÑO DE EMPLEADOS AMARRADO AL CIRCUITO DE LUMINARIAS </t>
  </si>
  <si>
    <t>SUMINISTRO E INSTALACION DE CALENTADOR DE AGUA INSTANTANEO DE PASO 11KW INCLUYE CANALIZACION SUBTERRANEA CON PVC 1 1/2 ELECTRICO Y ALAMBRADO CON 2THHN6+1THHN8+1THHN10 Y PROTECCION TERMICA 60A/2P</t>
  </si>
  <si>
    <t>COSTO POR APORTE PROPORCIONAL DE OBRA</t>
  </si>
  <si>
    <t>APERTURA DE CUENTA</t>
  </si>
  <si>
    <t>PAGO DE NUEVO SERVICIO</t>
  </si>
  <si>
    <t>SUMINISTRO E INSTALACIÓN DE VENTANA V-1: 1.40 X 0..60 M, VENTANA TIPO PRIMAVERA. MARCO DE ALEACIÓN DE ALUMINIO 6063-T5, COLOR BRONCE, ANONIZADO, VIDRIO COLOR BRONCE DE 5 MM, BOCELADO DE FÁBRICA, EN PALETAS DE 6" DE ALTO, DE DOS CUERPOS, CON OPERADOR TIPO MARIPOSA</t>
  </si>
  <si>
    <t>SUMINISTRO E INSTALACIÓN DE VENTANA V-2: 0.60 X 3..60 M, VENTANA TIPO PRIMAVERA. MARCO DE ALEACIÓN DE ALUMINIO 6063-T5, COLOR BRONCE, ANONIZADO,VIDRIO COLOR BRONCE DE 5 MM, BOCELADO DE FÁBRICA, EN PALETAS DE 6" DE ALTO, DE DOS CUERPOS (VERTICAL), CON OPERADOR TIPO MARIPOSA Y TIPO POLEA CON CADENA</t>
  </si>
  <si>
    <t>SUMINISTRO E INSTALACIÓN DE VENTANA V-3: 0.40 X 2.20 M, VENTANA TIPO PRIMAVERA. MARCO DE ALEACIÓN DE ALUMINIO 6063-T5, COLOR BRONCE, ANONIZADO, VIDRIO COLOR BRONCE DE 5 MM, BOCELADO DE FÁBRICA, EN PALETAS DE 6" DE ALTO, DE DOS CUERPOS (VERTICAL), CON OPERADOR TIPO MARIPOSA</t>
  </si>
  <si>
    <t>SUMINISTRO E INSTALACIÓN DE VENTANA V-4: 1.00 X 1.20 M, VENTANA TIPO PRIMAVERA. MARCO DE ALEACIÓN DE ALUMINIO 6063-T5, COLOR BRONCE, ANONIZADO, VIDRIO COLOR BRONCE DE 5 MM, BOCELADO DE FÁBRICA, EN PALETAS DE 6" DE ALTO, DE UN CUERPO, CON OPERADOR TIPO POLEA CON CADENA</t>
  </si>
  <si>
    <t>SUMINISTRO E INSTALACIÓN DE VENTANA V-5: 1.20 X 1.20 M, VENTANA TIPO PRIMAVERA. MARCO DE ALEACIÓN DE ALUMINIO 6063-T5, COLOR BRONCE, ANONIZADO, VIDRIO COLOR BRONCE DE 5 MM, BOCELADO DE FÁBRICA, EN PALETAS DE 6" DE ALTO, DE UN CUERPO, CON OPERADOR TIPO MARIPOSA</t>
  </si>
  <si>
    <t>SUMINISTRO E INSTALACIÓN DE VENTANA V-6: FACHADA ARQUITECTÓNICA. SISTEMA DE MURO CORTINA, CON VIDRIO FIJO LAMINADO DE 10 MM COLOR BRONCE. MANGUETERÍA DE ALEACIÓN DE ALUMINIO 6063-T5, COLOR BRONCE, ANONIZADO, MODULACIÓN SEGÚN PLANOS.</t>
  </si>
  <si>
    <t>SUMINISTRO E INSTALACIÓN DE BALCONES. ELABORADOS EN ACERO CUADRO DE 1/2". SEGÚN DISEÑO. ÁREA DE VENTANAS A CUBRIR</t>
  </si>
  <si>
    <t>SUMINISTRO E INSTALACIÓN DE  POCETA  PARA LAVAR TRAPEADORES INCLUYE RESUMIDERO, PRETIL Y ENCHAPE</t>
  </si>
  <si>
    <t>SUMINISTRO E INSTALACION DE PUERTA P-2: PUERTA DE MADERA DE 0.90 X 2.20 M. MARCO Y CONTRAMARCO DE RIOSTRA DE CEDRO. DOBLE FORRO DE PLYWOOD DE 1/8". OPERADOR DE PALANCA. ENMASILLADA, LIJADA Y PINTADA CON LACA ENTINTADA.</t>
  </si>
  <si>
    <t>ENCHAPE DE PORCELANATO DE 0.30 X 0.60 M, ABSORCIÓN DE AGUA &lt; 0.5%, COLOR A ESCOGER. INSTALADO HORIZONTALMENTE HASTA 2.40 M, DE FORMA CUATRAPEADA A 1/3  DE LA PIEZA INFERIOR, SISA DE 3 MM, ZULAQUEADO CON PORCELANA. LUEGO, IGUAL A ACABADO CLAVE "C"</t>
  </si>
  <si>
    <t>DIVISIONES EN LÁMINA DE ACERO INOXIDABLE DE 1MM, CON FORRO EN AMBAS CARAS Y REFUERZOS INTERNOS,CON HERRAJES A LA PARED Y SOPORTES FRONTALES AL PISO EN ACERO INOXIDABLE, PUERTAS EN LÁMINA DE ACERO INOXIDABLE DE 0.80MM, CON DOBLE CARA, REFORZADAS INTERNAMENTE, CERRADURA Y HALADERA EN ACERO INOXIDABLE. LAS PUERTAS: INSTALADAS A 12” ARRIBA DEL NIVEL DE PISO. ACABADO PULIDO SATINADO DE FABRICA.</t>
  </si>
  <si>
    <t>SUMINISTRO E INSTALACIÓN DE PORCELANATO PRENSADO EN SECO, DE 0.60 X 0.60 M, ABSORCIÓN DE AGUA &lt; 0.5%, COEFICIENTE DE FRICCIÓN EN SUPERFICIE MOJADA DE 0.6, COLOR A ESCOGER. INCLUYE CONSTRUCCIÓN DE FIRME DE CONCRETO e=7.5 CM, F'c=210 KG/CM², PARRILLA # 2 @ 25 CM.</t>
  </si>
  <si>
    <t>SUMINISTRO E INSTALACION DE LOSETA ATÉRMICA DE PIEDRA NATURAL, MONOCAPA, ANTIDESLIZANTE (R12), ANSI 137, COEFICIENTE DE FRICCIÓN EN SUPERFICIE MOJADA DE 0.6, COLOR A ESCOGER.  INCLUYE CONSTRUCCIÓN DE FIRME DE CONCRETO e=7.5 CM, F'c=180 KG/CM², CON ELECTROMALLA 6X6 10/10, SOBRE RELLENO COMPACTADO</t>
  </si>
  <si>
    <t>SUMINISTRO Y COLOCACIÓN DE CONCRETO SIMPLE, TIPO ACERA SOBRE RELLENO COMPACTADO, F'c=180 KG/CM²</t>
  </si>
  <si>
    <t>SUMINISTRO Y COLOCACIÓN DE CONCRETO SIMPLE TIPO ACERA ESCOBILLADO, EN RAMPA, SOBRE RELLENO COMPACTADO, F'c=180 KG/CM²,</t>
  </si>
  <si>
    <t>SUMINISTRO Y SIEMBRA DE GRAMA TIPO SAN AGUSTIN (STENO TAPHRUN AMERICANUN), CON EQUIPO MANUAL. INCLUYENDO EL SUMINISTRO Y COLOCACION DE 10 CM DE TIERRA ABONADA Y EL MANTENIMIENTO DE LA SIEMBRA POR DOS MESES.</t>
  </si>
  <si>
    <t>BORDILLO DE LOSETA ATÉRMICA DE PIEDRA NATURAL, DE 0.35 X 0.50 M, MONOCAPA, ANTIDESLIZANTE (R12), ANSI 137, COEFICIENTE DE FRICCIÓN EN SUPERFICIE MOJADA DE 0.6, COLOR A ESCOGER.</t>
  </si>
  <si>
    <t>NERVIO N-3, DE 0.25 X 0.80 M, CON 10 # 5 Y ESTRIBOS # 3 @ 15 CM Y 3 GRAPAS #3 A CADA 0.15 M, F'C=280 KG/CM2</t>
  </si>
  <si>
    <t>SUMINISTRO E INSTALACIÓN DE VIGA METÁLICA VM-1, ACERO A53, DE PERFIL W18X40, INCLUYE PLACAS DE CONEXIÓN DE 0.23x0.50M.  Y ESPESOR DE 3/4", ANCLAJES CON 4 PERNOS DE 1" GRADO 60 Y SOLDADURAS. ASÍ TAMBIÉN DOS MANOS DE PINTURA ANTICORROSIVA Y UNA DE ESMALTE FINAL.</t>
  </si>
  <si>
    <t>SUMINISTRO E INSTALACIÓN DE VIGA METÁLICA VM-2, ACERO A53, DE PERFIL W18X86, INCLUYE PLACAS DE CONEXIÓN DE 0.23x0.50M.  Y ESPESOR DE 3/4", ANCLAJES CON 4 PERNOS DE 1" GRADO 600 Y SOLDADURAS. ASÍ TAMBIÉN DOS MANOS DE PINTURA ANTICORROSIVA Y UNA DE ESMALTE FINAL.</t>
  </si>
  <si>
    <t>ZAPATAS Z-1 DE, DE 1.30 X 1.30 M, ESPESOR 0.30M, CON PARILLA # 4 A CADA 0.07 M AMBOS SENTIDOS, F'C=280 KG/CM2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</si>
</sst>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0"/>
      <name val="Swiss 721 Extended BT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164" fontId="6" fillId="0" borderId="6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vertical="center" wrapText="1"/>
    </xf>
    <xf numFmtId="164" fontId="5" fillId="0" borderId="18" xfId="0" applyNumberFormat="1" applyFont="1" applyFill="1" applyBorder="1" applyAlignment="1">
      <alignment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vertical="center" wrapText="1"/>
    </xf>
    <xf numFmtId="164" fontId="5" fillId="0" borderId="2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tabSelected="1" zoomScale="130" zoomScaleNormal="130" workbookViewId="0">
      <selection activeCell="I15" sqref="I15:N26"/>
    </sheetView>
  </sheetViews>
  <sheetFormatPr baseColWidth="10" defaultColWidth="11.42578125" defaultRowHeight="11.25"/>
  <cols>
    <col min="1" max="1" width="9.28515625" style="8" bestFit="1" customWidth="1"/>
    <col min="2" max="2" width="60.7109375" style="8" customWidth="1"/>
    <col min="3" max="3" width="6.85546875" style="8" bestFit="1" customWidth="1"/>
    <col min="4" max="4" width="8.85546875" style="8" bestFit="1" customWidth="1"/>
    <col min="5" max="5" width="9.5703125" style="9" bestFit="1" customWidth="1"/>
    <col min="6" max="6" width="10.7109375" style="9" bestFit="1" customWidth="1"/>
    <col min="7" max="7" width="11.42578125" style="8"/>
    <col min="8" max="8" width="0" style="8" hidden="1" customWidth="1"/>
    <col min="9" max="16384" width="11.42578125" style="8"/>
  </cols>
  <sheetData>
    <row r="1" spans="1:6" ht="22.5" customHeight="1">
      <c r="A1" s="12" t="s">
        <v>7</v>
      </c>
      <c r="B1" s="52" t="s">
        <v>135</v>
      </c>
      <c r="C1" s="53"/>
      <c r="D1" s="53"/>
      <c r="E1" s="53"/>
      <c r="F1" s="54"/>
    </row>
    <row r="2" spans="1:6" ht="22.5" customHeight="1">
      <c r="A2" s="13" t="s">
        <v>8</v>
      </c>
      <c r="B2" s="55" t="s">
        <v>9</v>
      </c>
      <c r="C2" s="56"/>
      <c r="D2" s="56"/>
      <c r="E2" s="56"/>
      <c r="F2" s="57"/>
    </row>
    <row r="3" spans="1:6" ht="22.5">
      <c r="A3" s="13" t="s">
        <v>0</v>
      </c>
      <c r="B3" s="2" t="s">
        <v>1</v>
      </c>
      <c r="C3" s="2" t="s">
        <v>6</v>
      </c>
      <c r="D3" s="2" t="s">
        <v>5</v>
      </c>
      <c r="E3" s="6" t="s">
        <v>2</v>
      </c>
      <c r="F3" s="14" t="s">
        <v>3</v>
      </c>
    </row>
    <row r="4" spans="1:6">
      <c r="A4" s="13">
        <v>1</v>
      </c>
      <c r="B4" s="3" t="s">
        <v>39</v>
      </c>
      <c r="C4" s="4"/>
      <c r="D4" s="4"/>
      <c r="E4" s="15"/>
      <c r="F4" s="16"/>
    </row>
    <row r="5" spans="1:6">
      <c r="A5" s="18">
        <v>1.01</v>
      </c>
      <c r="B5" s="5" t="s">
        <v>51</v>
      </c>
      <c r="C5" s="4" t="s">
        <v>17</v>
      </c>
      <c r="D5" s="4">
        <v>625</v>
      </c>
      <c r="E5" s="15">
        <v>0</v>
      </c>
      <c r="F5" s="17">
        <f t="shared" ref="F5:F6" si="0">ROUND((D5*E5),2)</f>
        <v>0</v>
      </c>
    </row>
    <row r="6" spans="1:6">
      <c r="A6" s="18">
        <v>1.02</v>
      </c>
      <c r="B6" s="5" t="s">
        <v>52</v>
      </c>
      <c r="C6" s="4" t="s">
        <v>22</v>
      </c>
      <c r="D6" s="4">
        <v>1</v>
      </c>
      <c r="E6" s="15">
        <v>0</v>
      </c>
      <c r="F6" s="17">
        <f t="shared" si="0"/>
        <v>0</v>
      </c>
    </row>
    <row r="7" spans="1:6" ht="45">
      <c r="A7" s="18">
        <v>1.03</v>
      </c>
      <c r="B7" s="5" t="s">
        <v>57</v>
      </c>
      <c r="C7" s="1" t="s">
        <v>17</v>
      </c>
      <c r="D7" s="1">
        <v>625</v>
      </c>
      <c r="E7" s="19">
        <v>0</v>
      </c>
      <c r="F7" s="17">
        <f>ROUND((D7*E7),2)</f>
        <v>0</v>
      </c>
    </row>
    <row r="8" spans="1:6">
      <c r="A8" s="13"/>
      <c r="B8" s="11" t="s">
        <v>10</v>
      </c>
      <c r="C8" s="1"/>
      <c r="D8" s="1"/>
      <c r="E8" s="19"/>
      <c r="F8" s="17"/>
    </row>
    <row r="9" spans="1:6">
      <c r="A9" s="13">
        <v>2</v>
      </c>
      <c r="B9" s="11" t="s">
        <v>11</v>
      </c>
      <c r="C9" s="1"/>
      <c r="D9" s="1"/>
      <c r="E9" s="19"/>
      <c r="F9" s="17"/>
    </row>
    <row r="10" spans="1:6" ht="22.5">
      <c r="A10" s="18">
        <v>2.0099999999999998</v>
      </c>
      <c r="B10" s="5" t="s">
        <v>56</v>
      </c>
      <c r="C10" s="1" t="s">
        <v>18</v>
      </c>
      <c r="D10" s="1">
        <f>625*0.2</f>
        <v>125</v>
      </c>
      <c r="E10" s="19">
        <v>0</v>
      </c>
      <c r="F10" s="17">
        <f t="shared" ref="F10:F85" si="1">ROUND((D10*E10),2)</f>
        <v>0</v>
      </c>
    </row>
    <row r="11" spans="1:6">
      <c r="A11" s="18">
        <v>2.02</v>
      </c>
      <c r="B11" s="30" t="s">
        <v>54</v>
      </c>
      <c r="C11" s="1" t="s">
        <v>18</v>
      </c>
      <c r="D11" s="1">
        <v>119</v>
      </c>
      <c r="E11" s="19">
        <v>0</v>
      </c>
      <c r="F11" s="17">
        <f t="shared" si="1"/>
        <v>0</v>
      </c>
    </row>
    <row r="12" spans="1:6">
      <c r="A12" s="18">
        <v>2.0299999999999998</v>
      </c>
      <c r="B12" s="30" t="s">
        <v>53</v>
      </c>
      <c r="C12" s="1" t="s">
        <v>18</v>
      </c>
      <c r="D12" s="1">
        <v>9</v>
      </c>
      <c r="E12" s="19">
        <v>0</v>
      </c>
      <c r="F12" s="17">
        <f t="shared" si="1"/>
        <v>0</v>
      </c>
    </row>
    <row r="13" spans="1:6">
      <c r="A13" s="18">
        <v>2.04</v>
      </c>
      <c r="B13" s="30" t="s">
        <v>167</v>
      </c>
      <c r="C13" s="1" t="s">
        <v>18</v>
      </c>
      <c r="D13" s="1">
        <v>29</v>
      </c>
      <c r="E13" s="19">
        <v>0</v>
      </c>
      <c r="F13" s="17">
        <f t="shared" si="1"/>
        <v>0</v>
      </c>
    </row>
    <row r="14" spans="1:6">
      <c r="A14" s="18">
        <v>2.0499999999999998</v>
      </c>
      <c r="B14" s="30" t="s">
        <v>55</v>
      </c>
      <c r="C14" s="1" t="s">
        <v>18</v>
      </c>
      <c r="D14" s="1">
        <v>19</v>
      </c>
      <c r="E14" s="19">
        <v>0</v>
      </c>
      <c r="F14" s="17">
        <f t="shared" si="1"/>
        <v>0</v>
      </c>
    </row>
    <row r="15" spans="1:6">
      <c r="A15" s="18">
        <v>2.06</v>
      </c>
      <c r="B15" s="30" t="s">
        <v>139</v>
      </c>
      <c r="C15" s="1" t="s">
        <v>18</v>
      </c>
      <c r="D15" s="1">
        <f>+(8*9.7)*0.8</f>
        <v>62.08</v>
      </c>
      <c r="E15" s="19">
        <v>0</v>
      </c>
      <c r="F15" s="17">
        <f t="shared" si="1"/>
        <v>0</v>
      </c>
    </row>
    <row r="16" spans="1:6" ht="33.75">
      <c r="A16" s="18">
        <v>2.0699999999999998</v>
      </c>
      <c r="B16" s="30" t="s">
        <v>58</v>
      </c>
      <c r="C16" s="1" t="s">
        <v>18</v>
      </c>
      <c r="D16" s="1">
        <v>51</v>
      </c>
      <c r="E16" s="19">
        <v>0</v>
      </c>
      <c r="F16" s="17">
        <f t="shared" si="1"/>
        <v>0</v>
      </c>
    </row>
    <row r="17" spans="1:9" ht="45">
      <c r="A17" s="18">
        <v>2.08</v>
      </c>
      <c r="B17" s="30" t="s">
        <v>59</v>
      </c>
      <c r="C17" s="1" t="s">
        <v>18</v>
      </c>
      <c r="D17" s="1">
        <v>3</v>
      </c>
      <c r="E17" s="19">
        <v>0</v>
      </c>
      <c r="F17" s="17">
        <f t="shared" si="1"/>
        <v>0</v>
      </c>
    </row>
    <row r="18" spans="1:9" ht="45">
      <c r="A18" s="18">
        <v>2.09</v>
      </c>
      <c r="B18" s="30" t="s">
        <v>60</v>
      </c>
      <c r="C18" s="1" t="s">
        <v>18</v>
      </c>
      <c r="D18" s="1">
        <v>11</v>
      </c>
      <c r="E18" s="19">
        <v>0</v>
      </c>
      <c r="F18" s="17">
        <f t="shared" si="1"/>
        <v>0</v>
      </c>
    </row>
    <row r="19" spans="1:9" ht="22.5">
      <c r="A19" s="18">
        <v>2.1</v>
      </c>
      <c r="B19" s="30" t="s">
        <v>137</v>
      </c>
      <c r="C19" s="1" t="s">
        <v>18</v>
      </c>
      <c r="D19" s="1">
        <f>+(8*9.7)*0.5</f>
        <v>38.799999999999997</v>
      </c>
      <c r="E19" s="19">
        <v>0</v>
      </c>
      <c r="F19" s="17">
        <f t="shared" si="1"/>
        <v>0</v>
      </c>
    </row>
    <row r="20" spans="1:9" ht="33.75">
      <c r="A20" s="18">
        <v>2.11</v>
      </c>
      <c r="B20" s="30" t="s">
        <v>136</v>
      </c>
      <c r="C20" s="1" t="s">
        <v>18</v>
      </c>
      <c r="D20" s="1">
        <f>+(8*9.7)*0.5</f>
        <v>38.799999999999997</v>
      </c>
      <c r="E20" s="19">
        <v>0</v>
      </c>
      <c r="F20" s="17">
        <f t="shared" si="1"/>
        <v>0</v>
      </c>
    </row>
    <row r="21" spans="1:9" ht="22.5">
      <c r="A21" s="18">
        <v>2.12</v>
      </c>
      <c r="B21" s="30" t="s">
        <v>140</v>
      </c>
      <c r="C21" s="1" t="s">
        <v>18</v>
      </c>
      <c r="D21" s="1">
        <v>500</v>
      </c>
      <c r="E21" s="19">
        <v>0</v>
      </c>
      <c r="F21" s="17">
        <f t="shared" si="1"/>
        <v>0</v>
      </c>
      <c r="I21" s="28"/>
    </row>
    <row r="22" spans="1:9" ht="33.75">
      <c r="A22" s="18">
        <v>2.13</v>
      </c>
      <c r="B22" s="30" t="s">
        <v>138</v>
      </c>
      <c r="C22" s="1" t="s">
        <v>18</v>
      </c>
      <c r="D22" s="1">
        <v>150</v>
      </c>
      <c r="E22" s="19">
        <v>0</v>
      </c>
      <c r="F22" s="17">
        <f t="shared" si="1"/>
        <v>0</v>
      </c>
    </row>
    <row r="23" spans="1:9">
      <c r="A23" s="13">
        <v>3</v>
      </c>
      <c r="B23" s="3" t="s">
        <v>12</v>
      </c>
      <c r="C23" s="1"/>
      <c r="D23" s="1"/>
      <c r="E23" s="19"/>
      <c r="F23" s="17"/>
    </row>
    <row r="24" spans="1:9">
      <c r="A24" s="13"/>
      <c r="B24" s="3" t="s">
        <v>19</v>
      </c>
      <c r="C24" s="1"/>
      <c r="D24" s="1"/>
      <c r="E24" s="19"/>
      <c r="F24" s="17"/>
    </row>
    <row r="25" spans="1:9" ht="56.25">
      <c r="A25" s="18">
        <v>3.01</v>
      </c>
      <c r="B25" s="30" t="s">
        <v>61</v>
      </c>
      <c r="C25" s="1" t="s">
        <v>18</v>
      </c>
      <c r="D25" s="1">
        <v>8</v>
      </c>
      <c r="E25" s="19">
        <v>0</v>
      </c>
      <c r="F25" s="17">
        <f t="shared" si="1"/>
        <v>0</v>
      </c>
    </row>
    <row r="26" spans="1:9" ht="33.75">
      <c r="A26" s="18">
        <v>3.02</v>
      </c>
      <c r="B26" s="30" t="s">
        <v>62</v>
      </c>
      <c r="C26" s="1" t="s">
        <v>18</v>
      </c>
      <c r="D26" s="1">
        <v>16</v>
      </c>
      <c r="E26" s="19">
        <v>0</v>
      </c>
      <c r="F26" s="17">
        <f t="shared" si="1"/>
        <v>0</v>
      </c>
    </row>
    <row r="27" spans="1:9">
      <c r="A27" s="13"/>
      <c r="B27" s="3" t="s">
        <v>13</v>
      </c>
      <c r="C27" s="1"/>
      <c r="D27" s="1"/>
      <c r="E27" s="19"/>
      <c r="F27" s="17"/>
    </row>
    <row r="28" spans="1:9" ht="22.5">
      <c r="A28" s="18">
        <v>3.03</v>
      </c>
      <c r="B28" s="30" t="s">
        <v>63</v>
      </c>
      <c r="C28" s="1" t="s">
        <v>18</v>
      </c>
      <c r="D28" s="1">
        <v>35</v>
      </c>
      <c r="E28" s="19">
        <v>0</v>
      </c>
      <c r="F28" s="17">
        <f t="shared" si="1"/>
        <v>0</v>
      </c>
    </row>
    <row r="29" spans="1:9" ht="22.5">
      <c r="A29" s="18">
        <v>3.04</v>
      </c>
      <c r="B29" s="30" t="s">
        <v>64</v>
      </c>
      <c r="C29" s="1" t="s">
        <v>18</v>
      </c>
      <c r="D29" s="1">
        <v>5.65</v>
      </c>
      <c r="E29" s="19">
        <v>0</v>
      </c>
      <c r="F29" s="17">
        <f t="shared" si="1"/>
        <v>0</v>
      </c>
    </row>
    <row r="30" spans="1:9" ht="22.5">
      <c r="A30" s="18">
        <v>3.05</v>
      </c>
      <c r="B30" s="30" t="s">
        <v>213</v>
      </c>
      <c r="C30" s="1" t="s">
        <v>18</v>
      </c>
      <c r="D30" s="1">
        <v>13</v>
      </c>
      <c r="E30" s="19">
        <v>0</v>
      </c>
      <c r="F30" s="17">
        <f t="shared" si="1"/>
        <v>0</v>
      </c>
    </row>
    <row r="31" spans="1:9" s="10" customFormat="1" ht="22.5">
      <c r="A31" s="18">
        <v>3.06</v>
      </c>
      <c r="B31" s="30" t="s">
        <v>65</v>
      </c>
      <c r="C31" s="1" t="s">
        <v>18</v>
      </c>
      <c r="D31" s="1">
        <v>27.35</v>
      </c>
      <c r="E31" s="19">
        <v>0</v>
      </c>
      <c r="F31" s="17">
        <f t="shared" si="1"/>
        <v>0</v>
      </c>
    </row>
    <row r="32" spans="1:9" ht="22.5">
      <c r="A32" s="18">
        <v>3.07</v>
      </c>
      <c r="B32" s="30" t="s">
        <v>210</v>
      </c>
      <c r="C32" s="1" t="s">
        <v>18</v>
      </c>
      <c r="D32" s="1">
        <v>3</v>
      </c>
      <c r="E32" s="19">
        <v>0</v>
      </c>
      <c r="F32" s="17">
        <f t="shared" si="1"/>
        <v>0</v>
      </c>
    </row>
    <row r="33" spans="1:6" ht="22.5">
      <c r="A33" s="18">
        <v>3.08</v>
      </c>
      <c r="B33" s="30" t="s">
        <v>66</v>
      </c>
      <c r="C33" s="1" t="s">
        <v>18</v>
      </c>
      <c r="D33" s="1">
        <v>2.82</v>
      </c>
      <c r="E33" s="19">
        <v>0</v>
      </c>
      <c r="F33" s="17">
        <f t="shared" si="1"/>
        <v>0</v>
      </c>
    </row>
    <row r="34" spans="1:6" ht="22.5">
      <c r="A34" s="18">
        <v>3.09</v>
      </c>
      <c r="B34" s="30" t="s">
        <v>67</v>
      </c>
      <c r="C34" s="1" t="s">
        <v>18</v>
      </c>
      <c r="D34" s="1">
        <v>3</v>
      </c>
      <c r="E34" s="19">
        <v>0</v>
      </c>
      <c r="F34" s="17">
        <f t="shared" si="1"/>
        <v>0</v>
      </c>
    </row>
    <row r="35" spans="1:6" ht="33.75">
      <c r="A35" s="18">
        <v>3.1</v>
      </c>
      <c r="B35" s="30" t="s">
        <v>68</v>
      </c>
      <c r="C35" s="1" t="s">
        <v>18</v>
      </c>
      <c r="D35" s="1">
        <v>31.1</v>
      </c>
      <c r="E35" s="19">
        <v>0</v>
      </c>
      <c r="F35" s="17">
        <f t="shared" si="1"/>
        <v>0</v>
      </c>
    </row>
    <row r="36" spans="1:6" ht="22.5">
      <c r="A36" s="18">
        <v>3.11</v>
      </c>
      <c r="B36" s="30" t="s">
        <v>69</v>
      </c>
      <c r="C36" s="1" t="s">
        <v>18</v>
      </c>
      <c r="D36" s="1">
        <v>8.5</v>
      </c>
      <c r="E36" s="19">
        <v>0</v>
      </c>
      <c r="F36" s="17">
        <f t="shared" si="1"/>
        <v>0</v>
      </c>
    </row>
    <row r="37" spans="1:6" ht="22.5">
      <c r="A37" s="18">
        <v>3.12</v>
      </c>
      <c r="B37" s="30" t="s">
        <v>70</v>
      </c>
      <c r="C37" s="1" t="s">
        <v>18</v>
      </c>
      <c r="D37" s="1">
        <v>4.7</v>
      </c>
      <c r="E37" s="19">
        <v>0</v>
      </c>
      <c r="F37" s="17">
        <f t="shared" si="1"/>
        <v>0</v>
      </c>
    </row>
    <row r="38" spans="1:6">
      <c r="A38" s="18">
        <v>3.13</v>
      </c>
      <c r="B38" s="30" t="s">
        <v>71</v>
      </c>
      <c r="C38" s="1" t="s">
        <v>16</v>
      </c>
      <c r="D38" s="1">
        <v>4.5</v>
      </c>
      <c r="E38" s="19">
        <v>0</v>
      </c>
      <c r="F38" s="17">
        <f t="shared" si="1"/>
        <v>0</v>
      </c>
    </row>
    <row r="39" spans="1:6">
      <c r="A39" s="13">
        <v>4</v>
      </c>
      <c r="B39" s="3" t="s">
        <v>20</v>
      </c>
      <c r="C39" s="1"/>
      <c r="D39" s="1"/>
      <c r="E39" s="19"/>
      <c r="F39" s="17"/>
    </row>
    <row r="40" spans="1:6" ht="33.75">
      <c r="A40" s="18">
        <v>4.01</v>
      </c>
      <c r="B40" s="30" t="s">
        <v>72</v>
      </c>
      <c r="C40" s="1" t="s">
        <v>17</v>
      </c>
      <c r="D40" s="1">
        <f>1370+32</f>
        <v>1402</v>
      </c>
      <c r="E40" s="19">
        <v>0</v>
      </c>
      <c r="F40" s="17">
        <f t="shared" si="1"/>
        <v>0</v>
      </c>
    </row>
    <row r="41" spans="1:6">
      <c r="A41" s="13">
        <v>5</v>
      </c>
      <c r="B41" s="3" t="s">
        <v>21</v>
      </c>
      <c r="C41" s="1"/>
      <c r="D41" s="1"/>
      <c r="E41" s="19"/>
      <c r="F41" s="17"/>
    </row>
    <row r="42" spans="1:6" ht="45">
      <c r="A42" s="18">
        <v>5.01</v>
      </c>
      <c r="B42" s="30" t="s">
        <v>211</v>
      </c>
      <c r="C42" s="1" t="s">
        <v>16</v>
      </c>
      <c r="D42" s="1">
        <v>30</v>
      </c>
      <c r="E42" s="19">
        <v>0</v>
      </c>
      <c r="F42" s="17">
        <f t="shared" si="1"/>
        <v>0</v>
      </c>
    </row>
    <row r="43" spans="1:6" ht="45">
      <c r="A43" s="18">
        <v>5.0199999999999996</v>
      </c>
      <c r="B43" s="30" t="s">
        <v>212</v>
      </c>
      <c r="C43" s="1" t="s">
        <v>16</v>
      </c>
      <c r="D43" s="1">
        <v>50</v>
      </c>
      <c r="E43" s="19">
        <v>0</v>
      </c>
      <c r="F43" s="17">
        <f t="shared" ref="F43" si="2">ROUND((D43*E43),2)</f>
        <v>0</v>
      </c>
    </row>
    <row r="44" spans="1:6" ht="33.75">
      <c r="A44" s="18">
        <v>5.03</v>
      </c>
      <c r="B44" s="30" t="s">
        <v>73</v>
      </c>
      <c r="C44" s="1" t="s">
        <v>16</v>
      </c>
      <c r="D44" s="1">
        <v>280</v>
      </c>
      <c r="E44" s="19">
        <v>0</v>
      </c>
      <c r="F44" s="17">
        <f t="shared" si="1"/>
        <v>0</v>
      </c>
    </row>
    <row r="45" spans="1:6" ht="33.75">
      <c r="A45" s="18">
        <v>5.04</v>
      </c>
      <c r="B45" s="30" t="s">
        <v>74</v>
      </c>
      <c r="C45" s="1" t="s">
        <v>17</v>
      </c>
      <c r="D45" s="1">
        <f>290+35</f>
        <v>325</v>
      </c>
      <c r="E45" s="19">
        <v>0</v>
      </c>
      <c r="F45" s="17">
        <f t="shared" si="1"/>
        <v>0</v>
      </c>
    </row>
    <row r="46" spans="1:6" ht="33.75">
      <c r="A46" s="18">
        <v>5.05</v>
      </c>
      <c r="B46" s="30" t="s">
        <v>75</v>
      </c>
      <c r="C46" s="1" t="s">
        <v>16</v>
      </c>
      <c r="D46" s="1">
        <v>64</v>
      </c>
      <c r="E46" s="19">
        <v>0</v>
      </c>
      <c r="F46" s="17">
        <f t="shared" si="1"/>
        <v>0</v>
      </c>
    </row>
    <row r="47" spans="1:6" ht="22.5">
      <c r="A47" s="18">
        <v>5.0599999999999996</v>
      </c>
      <c r="B47" s="30" t="s">
        <v>76</v>
      </c>
      <c r="C47" s="1" t="s">
        <v>16</v>
      </c>
      <c r="D47" s="1">
        <v>70</v>
      </c>
      <c r="E47" s="19">
        <v>0</v>
      </c>
      <c r="F47" s="17">
        <f t="shared" si="1"/>
        <v>0</v>
      </c>
    </row>
    <row r="48" spans="1:6" ht="33.75">
      <c r="A48" s="13">
        <v>6</v>
      </c>
      <c r="B48" s="3" t="s">
        <v>77</v>
      </c>
      <c r="C48" s="1"/>
      <c r="D48" s="1"/>
      <c r="E48" s="19"/>
      <c r="F48" s="17"/>
    </row>
    <row r="49" spans="1:6" ht="22.5">
      <c r="A49" s="44">
        <v>6.01</v>
      </c>
      <c r="B49" s="29" t="s">
        <v>155</v>
      </c>
      <c r="C49" s="1" t="s">
        <v>16</v>
      </c>
      <c r="D49" s="1">
        <v>108.25</v>
      </c>
      <c r="E49" s="19">
        <v>0</v>
      </c>
      <c r="F49" s="17">
        <f t="shared" si="1"/>
        <v>0</v>
      </c>
    </row>
    <row r="50" spans="1:6" ht="22.5">
      <c r="A50" s="44">
        <v>6.02</v>
      </c>
      <c r="B50" s="29" t="s">
        <v>169</v>
      </c>
      <c r="C50" s="1" t="s">
        <v>16</v>
      </c>
      <c r="D50" s="1">
        <v>58.85</v>
      </c>
      <c r="E50" s="19">
        <v>0</v>
      </c>
      <c r="F50" s="17">
        <f t="shared" si="1"/>
        <v>0</v>
      </c>
    </row>
    <row r="51" spans="1:6" ht="22.5">
      <c r="A51" s="44">
        <v>6.03</v>
      </c>
      <c r="B51" s="29" t="s">
        <v>156</v>
      </c>
      <c r="C51" s="1" t="s">
        <v>16</v>
      </c>
      <c r="D51" s="1">
        <v>10.35</v>
      </c>
      <c r="E51" s="19">
        <v>0</v>
      </c>
      <c r="F51" s="17">
        <f t="shared" si="1"/>
        <v>0</v>
      </c>
    </row>
    <row r="52" spans="1:6" ht="22.5">
      <c r="A52" s="44">
        <v>6.04</v>
      </c>
      <c r="B52" s="29" t="s">
        <v>170</v>
      </c>
      <c r="C52" s="1" t="s">
        <v>16</v>
      </c>
      <c r="D52" s="1">
        <v>10.08</v>
      </c>
      <c r="E52" s="19">
        <v>0</v>
      </c>
      <c r="F52" s="17">
        <f t="shared" si="1"/>
        <v>0</v>
      </c>
    </row>
    <row r="53" spans="1:6" ht="22.5">
      <c r="A53" s="44">
        <v>6.05</v>
      </c>
      <c r="B53" s="29" t="s">
        <v>171</v>
      </c>
      <c r="C53" s="1" t="s">
        <v>16</v>
      </c>
      <c r="D53" s="1">
        <v>6</v>
      </c>
      <c r="E53" s="19">
        <v>0</v>
      </c>
      <c r="F53" s="17">
        <f t="shared" si="1"/>
        <v>0</v>
      </c>
    </row>
    <row r="54" spans="1:6" ht="33.75">
      <c r="A54" s="44">
        <v>6.06</v>
      </c>
      <c r="B54" s="29" t="s">
        <v>157</v>
      </c>
      <c r="C54" s="1" t="s">
        <v>16</v>
      </c>
      <c r="D54" s="1">
        <v>102</v>
      </c>
      <c r="E54" s="19">
        <v>0</v>
      </c>
      <c r="F54" s="17">
        <f t="shared" si="1"/>
        <v>0</v>
      </c>
    </row>
    <row r="55" spans="1:6" ht="33.75">
      <c r="A55" s="44">
        <v>6.07</v>
      </c>
      <c r="B55" s="29" t="s">
        <v>158</v>
      </c>
      <c r="C55" s="1" t="s">
        <v>16</v>
      </c>
      <c r="D55" s="1">
        <v>76</v>
      </c>
      <c r="E55" s="19">
        <v>0</v>
      </c>
      <c r="F55" s="17">
        <f t="shared" ref="F55" si="3">ROUND((D55*E55),2)</f>
        <v>0</v>
      </c>
    </row>
    <row r="56" spans="1:6" ht="33.75">
      <c r="A56" s="44">
        <v>6.08</v>
      </c>
      <c r="B56" s="29" t="s">
        <v>164</v>
      </c>
      <c r="C56" s="1" t="s">
        <v>16</v>
      </c>
      <c r="D56" s="1">
        <v>12</v>
      </c>
      <c r="E56" s="19">
        <v>0</v>
      </c>
      <c r="F56" s="17">
        <f t="shared" ref="F56" si="4">ROUND((D56*E56),2)</f>
        <v>0</v>
      </c>
    </row>
    <row r="57" spans="1:6">
      <c r="A57" s="44">
        <v>6.09</v>
      </c>
      <c r="B57" s="29" t="s">
        <v>78</v>
      </c>
      <c r="C57" s="1" t="s">
        <v>22</v>
      </c>
      <c r="D57" s="1">
        <v>1</v>
      </c>
      <c r="E57" s="19">
        <v>0</v>
      </c>
      <c r="F57" s="17">
        <f t="shared" si="1"/>
        <v>0</v>
      </c>
    </row>
    <row r="58" spans="1:6" ht="22.5">
      <c r="A58" s="44">
        <v>6.1</v>
      </c>
      <c r="B58" s="30" t="s">
        <v>150</v>
      </c>
      <c r="C58" s="1" t="s">
        <v>22</v>
      </c>
      <c r="D58" s="1">
        <v>1</v>
      </c>
      <c r="E58" s="19">
        <v>0</v>
      </c>
      <c r="F58" s="17">
        <f t="shared" si="1"/>
        <v>0</v>
      </c>
    </row>
    <row r="59" spans="1:6" ht="22.5">
      <c r="A59" s="44">
        <v>6.11</v>
      </c>
      <c r="B59" s="30" t="s">
        <v>79</v>
      </c>
      <c r="C59" s="1" t="s">
        <v>22</v>
      </c>
      <c r="D59" s="1">
        <v>25</v>
      </c>
      <c r="E59" s="19">
        <v>0</v>
      </c>
      <c r="F59" s="17">
        <f t="shared" si="1"/>
        <v>0</v>
      </c>
    </row>
    <row r="60" spans="1:6" ht="22.5">
      <c r="A60" s="44">
        <v>6.12</v>
      </c>
      <c r="B60" s="30" t="s">
        <v>80</v>
      </c>
      <c r="C60" s="1" t="s">
        <v>22</v>
      </c>
      <c r="D60" s="1">
        <v>2</v>
      </c>
      <c r="E60" s="19">
        <v>0</v>
      </c>
      <c r="F60" s="17">
        <f t="shared" si="1"/>
        <v>0</v>
      </c>
    </row>
    <row r="61" spans="1:6" ht="33.75">
      <c r="A61" s="44">
        <v>6.13</v>
      </c>
      <c r="B61" s="30" t="s">
        <v>151</v>
      </c>
      <c r="C61" s="1" t="s">
        <v>22</v>
      </c>
      <c r="D61" s="1">
        <v>1</v>
      </c>
      <c r="E61" s="19">
        <v>0</v>
      </c>
      <c r="F61" s="17">
        <f t="shared" si="1"/>
        <v>0</v>
      </c>
    </row>
    <row r="62" spans="1:6" ht="22.5">
      <c r="A62" s="44">
        <v>6.14</v>
      </c>
      <c r="B62" s="30" t="s">
        <v>152</v>
      </c>
      <c r="C62" s="1" t="s">
        <v>22</v>
      </c>
      <c r="D62" s="1">
        <v>1</v>
      </c>
      <c r="E62" s="19">
        <v>0</v>
      </c>
      <c r="F62" s="17">
        <f t="shared" si="1"/>
        <v>0</v>
      </c>
    </row>
    <row r="63" spans="1:6" ht="33.75">
      <c r="A63" s="44">
        <v>6.15</v>
      </c>
      <c r="B63" s="30" t="s">
        <v>153</v>
      </c>
      <c r="C63" s="1" t="s">
        <v>22</v>
      </c>
      <c r="D63" s="1">
        <v>1</v>
      </c>
      <c r="E63" s="19">
        <v>0</v>
      </c>
      <c r="F63" s="17">
        <f t="shared" si="1"/>
        <v>0</v>
      </c>
    </row>
    <row r="64" spans="1:6">
      <c r="A64" s="44">
        <v>6.16</v>
      </c>
      <c r="B64" s="30" t="s">
        <v>81</v>
      </c>
      <c r="C64" s="1" t="s">
        <v>22</v>
      </c>
      <c r="D64" s="1">
        <v>1</v>
      </c>
      <c r="E64" s="19">
        <v>0</v>
      </c>
      <c r="F64" s="17">
        <f t="shared" si="1"/>
        <v>0</v>
      </c>
    </row>
    <row r="65" spans="1:6">
      <c r="A65" s="44">
        <v>6.17</v>
      </c>
      <c r="B65" s="30" t="s">
        <v>82</v>
      </c>
      <c r="C65" s="1" t="s">
        <v>22</v>
      </c>
      <c r="D65" s="1">
        <v>1</v>
      </c>
      <c r="E65" s="19">
        <v>0</v>
      </c>
      <c r="F65" s="17">
        <f t="shared" si="1"/>
        <v>0</v>
      </c>
    </row>
    <row r="66" spans="1:6" ht="22.5">
      <c r="A66" s="44">
        <v>6.18</v>
      </c>
      <c r="B66" s="30" t="s">
        <v>172</v>
      </c>
      <c r="C66" s="1" t="s">
        <v>22</v>
      </c>
      <c r="D66" s="1">
        <v>2</v>
      </c>
      <c r="E66" s="19">
        <v>0</v>
      </c>
      <c r="F66" s="17">
        <f t="shared" si="1"/>
        <v>0</v>
      </c>
    </row>
    <row r="67" spans="1:6" ht="22.5">
      <c r="A67" s="44">
        <v>6.19</v>
      </c>
      <c r="B67" s="30" t="s">
        <v>83</v>
      </c>
      <c r="C67" s="1" t="s">
        <v>22</v>
      </c>
      <c r="D67" s="1">
        <v>2</v>
      </c>
      <c r="E67" s="19">
        <v>0</v>
      </c>
      <c r="F67" s="17">
        <f t="shared" si="1"/>
        <v>0</v>
      </c>
    </row>
    <row r="68" spans="1:6" ht="22.5">
      <c r="A68" s="44">
        <v>6.2</v>
      </c>
      <c r="B68" s="30" t="s">
        <v>154</v>
      </c>
      <c r="C68" s="1" t="s">
        <v>22</v>
      </c>
      <c r="D68" s="1">
        <v>1</v>
      </c>
      <c r="E68" s="19">
        <v>0</v>
      </c>
      <c r="F68" s="17">
        <f t="shared" si="1"/>
        <v>0</v>
      </c>
    </row>
    <row r="69" spans="1:6">
      <c r="A69" s="44">
        <v>6.21</v>
      </c>
      <c r="B69" s="30" t="s">
        <v>84</v>
      </c>
      <c r="C69" s="1" t="s">
        <v>22</v>
      </c>
      <c r="D69" s="1">
        <v>3</v>
      </c>
      <c r="E69" s="19">
        <v>0</v>
      </c>
      <c r="F69" s="17">
        <f t="shared" si="1"/>
        <v>0</v>
      </c>
    </row>
    <row r="70" spans="1:6" ht="45">
      <c r="A70" s="44">
        <v>6.22</v>
      </c>
      <c r="B70" s="30" t="s">
        <v>85</v>
      </c>
      <c r="C70" s="1" t="s">
        <v>16</v>
      </c>
      <c r="D70" s="1">
        <v>60</v>
      </c>
      <c r="E70" s="19">
        <v>0</v>
      </c>
      <c r="F70" s="17">
        <f t="shared" si="1"/>
        <v>0</v>
      </c>
    </row>
    <row r="71" spans="1:6" ht="22.5">
      <c r="A71" s="44">
        <v>6.23</v>
      </c>
      <c r="B71" s="30" t="s">
        <v>173</v>
      </c>
      <c r="C71" s="1" t="s">
        <v>22</v>
      </c>
      <c r="D71" s="1">
        <v>15</v>
      </c>
      <c r="E71" s="19">
        <v>0</v>
      </c>
      <c r="F71" s="17">
        <f t="shared" si="1"/>
        <v>0</v>
      </c>
    </row>
    <row r="72" spans="1:6" ht="22.5">
      <c r="A72" s="44">
        <v>6.2399999999999904</v>
      </c>
      <c r="B72" s="30" t="s">
        <v>86</v>
      </c>
      <c r="C72" s="1" t="s">
        <v>22</v>
      </c>
      <c r="D72" s="1">
        <v>2</v>
      </c>
      <c r="E72" s="19">
        <v>0</v>
      </c>
      <c r="F72" s="17">
        <f t="shared" si="1"/>
        <v>0</v>
      </c>
    </row>
    <row r="73" spans="1:6" ht="22.5">
      <c r="A73" s="44">
        <v>6.2499999999999902</v>
      </c>
      <c r="B73" s="30" t="s">
        <v>87</v>
      </c>
      <c r="C73" s="1" t="s">
        <v>22</v>
      </c>
      <c r="D73" s="1">
        <v>3</v>
      </c>
      <c r="E73" s="19">
        <v>0</v>
      </c>
      <c r="F73" s="17">
        <f t="shared" si="1"/>
        <v>0</v>
      </c>
    </row>
    <row r="74" spans="1:6" ht="22.5">
      <c r="A74" s="44">
        <v>6.25999999999999</v>
      </c>
      <c r="B74" s="30" t="s">
        <v>88</v>
      </c>
      <c r="C74" s="1" t="s">
        <v>22</v>
      </c>
      <c r="D74" s="1">
        <v>1</v>
      </c>
      <c r="E74" s="19">
        <v>0</v>
      </c>
      <c r="F74" s="17">
        <f t="shared" si="1"/>
        <v>0</v>
      </c>
    </row>
    <row r="75" spans="1:6" ht="45">
      <c r="A75" s="44">
        <v>6.2699999999999898</v>
      </c>
      <c r="B75" s="30" t="s">
        <v>89</v>
      </c>
      <c r="C75" s="1" t="s">
        <v>22</v>
      </c>
      <c r="D75" s="1">
        <v>1</v>
      </c>
      <c r="E75" s="19">
        <v>0</v>
      </c>
      <c r="F75" s="17">
        <f t="shared" si="1"/>
        <v>0</v>
      </c>
    </row>
    <row r="76" spans="1:6" ht="33.75">
      <c r="A76" s="44">
        <v>6.2799999999999896</v>
      </c>
      <c r="B76" s="30" t="s">
        <v>90</v>
      </c>
      <c r="C76" s="1" t="s">
        <v>22</v>
      </c>
      <c r="D76" s="1">
        <v>2</v>
      </c>
      <c r="E76" s="19">
        <v>0</v>
      </c>
      <c r="F76" s="17">
        <f t="shared" si="1"/>
        <v>0</v>
      </c>
    </row>
    <row r="77" spans="1:6" ht="45">
      <c r="A77" s="44">
        <v>6.2899999999999903</v>
      </c>
      <c r="B77" s="30" t="s">
        <v>91</v>
      </c>
      <c r="C77" s="1" t="s">
        <v>22</v>
      </c>
      <c r="D77" s="1">
        <v>2</v>
      </c>
      <c r="E77" s="19">
        <v>0</v>
      </c>
      <c r="F77" s="17">
        <f t="shared" si="1"/>
        <v>0</v>
      </c>
    </row>
    <row r="78" spans="1:6" ht="22.5">
      <c r="A78" s="44">
        <v>6.2999999999999901</v>
      </c>
      <c r="B78" s="30" t="s">
        <v>92</v>
      </c>
      <c r="C78" s="1" t="s">
        <v>22</v>
      </c>
      <c r="D78" s="1">
        <v>2</v>
      </c>
      <c r="E78" s="19">
        <v>0</v>
      </c>
      <c r="F78" s="17">
        <f t="shared" si="1"/>
        <v>0</v>
      </c>
    </row>
    <row r="79" spans="1:6" ht="22.5">
      <c r="A79" s="44">
        <v>6.3099999999999898</v>
      </c>
      <c r="B79" s="30" t="s">
        <v>93</v>
      </c>
      <c r="C79" s="1" t="s">
        <v>22</v>
      </c>
      <c r="D79" s="1">
        <v>2</v>
      </c>
      <c r="E79" s="19">
        <v>0</v>
      </c>
      <c r="F79" s="17">
        <f t="shared" si="1"/>
        <v>0</v>
      </c>
    </row>
    <row r="80" spans="1:6" ht="33.75">
      <c r="A80" s="44">
        <v>6.3199999999999896</v>
      </c>
      <c r="B80" s="30" t="s">
        <v>94</v>
      </c>
      <c r="C80" s="1" t="s">
        <v>22</v>
      </c>
      <c r="D80" s="1">
        <v>6</v>
      </c>
      <c r="E80" s="19">
        <v>0</v>
      </c>
      <c r="F80" s="17">
        <f t="shared" si="1"/>
        <v>0</v>
      </c>
    </row>
    <row r="81" spans="1:7" ht="33.75">
      <c r="A81" s="44">
        <v>6.3299999999999903</v>
      </c>
      <c r="B81" s="30" t="s">
        <v>95</v>
      </c>
      <c r="C81" s="1" t="s">
        <v>22</v>
      </c>
      <c r="D81" s="1">
        <v>7</v>
      </c>
      <c r="E81" s="19">
        <v>0</v>
      </c>
      <c r="F81" s="17">
        <f t="shared" si="1"/>
        <v>0</v>
      </c>
    </row>
    <row r="82" spans="1:7" ht="22.5">
      <c r="A82" s="44">
        <v>6.3399999999999901</v>
      </c>
      <c r="B82" s="30" t="s">
        <v>96</v>
      </c>
      <c r="C82" s="1" t="s">
        <v>22</v>
      </c>
      <c r="D82" s="1">
        <v>1</v>
      </c>
      <c r="E82" s="19">
        <v>0</v>
      </c>
      <c r="F82" s="17">
        <f t="shared" si="1"/>
        <v>0</v>
      </c>
    </row>
    <row r="83" spans="1:7">
      <c r="A83" s="44">
        <v>6.3499999999999899</v>
      </c>
      <c r="B83" s="30" t="s">
        <v>97</v>
      </c>
      <c r="C83" s="1" t="s">
        <v>22</v>
      </c>
      <c r="D83" s="1">
        <v>4</v>
      </c>
      <c r="E83" s="19">
        <v>0</v>
      </c>
      <c r="F83" s="17">
        <f t="shared" si="1"/>
        <v>0</v>
      </c>
    </row>
    <row r="84" spans="1:7" ht="22.5">
      <c r="A84" s="44">
        <v>6.3599999999999897</v>
      </c>
      <c r="B84" s="29" t="s">
        <v>159</v>
      </c>
      <c r="C84" s="1" t="s">
        <v>16</v>
      </c>
      <c r="D84" s="1">
        <v>36</v>
      </c>
      <c r="E84" s="19">
        <v>0</v>
      </c>
      <c r="F84" s="17">
        <f t="shared" si="1"/>
        <v>0</v>
      </c>
    </row>
    <row r="85" spans="1:7" ht="22.5">
      <c r="A85" s="44">
        <v>6.3699999999999903</v>
      </c>
      <c r="B85" s="29" t="s">
        <v>160</v>
      </c>
      <c r="C85" s="1" t="s">
        <v>16</v>
      </c>
      <c r="D85" s="1">
        <v>110</v>
      </c>
      <c r="E85" s="19">
        <v>0</v>
      </c>
      <c r="F85" s="17">
        <f t="shared" si="1"/>
        <v>0</v>
      </c>
    </row>
    <row r="86" spans="1:7" ht="22.5">
      <c r="A86" s="44">
        <v>6.3799999999999901</v>
      </c>
      <c r="B86" s="29" t="s">
        <v>161</v>
      </c>
      <c r="C86" s="1" t="s">
        <v>16</v>
      </c>
      <c r="D86" s="1">
        <v>28</v>
      </c>
      <c r="E86" s="19">
        <v>0</v>
      </c>
      <c r="F86" s="17">
        <f t="shared" ref="F86" si="5">ROUND((D86*E86),2)</f>
        <v>0</v>
      </c>
    </row>
    <row r="87" spans="1:7" ht="22.5">
      <c r="A87" s="44">
        <v>6.3899999999999899</v>
      </c>
      <c r="B87" s="29" t="s">
        <v>162</v>
      </c>
      <c r="C87" s="1" t="s">
        <v>16</v>
      </c>
      <c r="D87" s="1">
        <v>17</v>
      </c>
      <c r="E87" s="19">
        <v>0</v>
      </c>
      <c r="F87" s="17">
        <f t="shared" ref="F87:F156" si="6">ROUND((D87*E87),2)</f>
        <v>0</v>
      </c>
    </row>
    <row r="88" spans="1:7" ht="22.5">
      <c r="A88" s="44">
        <v>6.3999999999999897</v>
      </c>
      <c r="B88" s="29" t="s">
        <v>163</v>
      </c>
      <c r="C88" s="1" t="s">
        <v>16</v>
      </c>
      <c r="D88" s="1">
        <v>23</v>
      </c>
      <c r="E88" s="19">
        <v>0</v>
      </c>
      <c r="F88" s="17">
        <f t="shared" si="6"/>
        <v>0</v>
      </c>
    </row>
    <row r="89" spans="1:7" ht="45">
      <c r="A89" s="44">
        <v>6.4099999999999904</v>
      </c>
      <c r="B89" s="45" t="s">
        <v>174</v>
      </c>
      <c r="C89" s="34" t="s">
        <v>22</v>
      </c>
      <c r="D89" s="34">
        <v>4</v>
      </c>
      <c r="E89" s="35">
        <v>0</v>
      </c>
      <c r="F89" s="36">
        <f t="shared" si="6"/>
        <v>0</v>
      </c>
    </row>
    <row r="90" spans="1:7">
      <c r="A90" s="58">
        <v>6.42</v>
      </c>
      <c r="B90" s="50" t="s">
        <v>133</v>
      </c>
      <c r="C90" s="61" t="s">
        <v>15</v>
      </c>
      <c r="D90" s="34">
        <v>1</v>
      </c>
      <c r="E90" s="35">
        <v>0</v>
      </c>
      <c r="F90" s="36">
        <f t="shared" si="6"/>
        <v>0</v>
      </c>
      <c r="G90" s="33"/>
    </row>
    <row r="91" spans="1:7">
      <c r="A91" s="59"/>
      <c r="B91" s="49" t="s">
        <v>134</v>
      </c>
      <c r="C91" s="62"/>
      <c r="D91" s="40"/>
      <c r="E91" s="41"/>
      <c r="F91" s="42"/>
    </row>
    <row r="92" spans="1:7">
      <c r="A92" s="59"/>
      <c r="B92" s="49" t="s">
        <v>132</v>
      </c>
      <c r="C92" s="62"/>
      <c r="D92" s="40"/>
      <c r="E92" s="41"/>
      <c r="F92" s="42"/>
    </row>
    <row r="93" spans="1:7">
      <c r="A93" s="59"/>
      <c r="B93" s="49" t="s">
        <v>190</v>
      </c>
      <c r="C93" s="62"/>
      <c r="D93" s="40"/>
      <c r="E93" s="41"/>
      <c r="F93" s="42"/>
    </row>
    <row r="94" spans="1:7">
      <c r="A94" s="59"/>
      <c r="B94" s="49" t="s">
        <v>191</v>
      </c>
      <c r="C94" s="62"/>
      <c r="D94" s="40"/>
      <c r="E94" s="41"/>
      <c r="F94" s="42"/>
    </row>
    <row r="95" spans="1:7">
      <c r="A95" s="60"/>
      <c r="B95" s="51" t="s">
        <v>192</v>
      </c>
      <c r="C95" s="63"/>
      <c r="D95" s="37"/>
      <c r="E95" s="38"/>
      <c r="F95" s="39"/>
    </row>
    <row r="96" spans="1:7" ht="33.75">
      <c r="A96" s="46">
        <v>6.43</v>
      </c>
      <c r="B96" s="47" t="s">
        <v>165</v>
      </c>
      <c r="C96" s="37" t="s">
        <v>16</v>
      </c>
      <c r="D96" s="37">
        <f>87+35</f>
        <v>122</v>
      </c>
      <c r="E96" s="38">
        <v>0</v>
      </c>
      <c r="F96" s="39">
        <f t="shared" si="6"/>
        <v>0</v>
      </c>
    </row>
    <row r="97" spans="1:6" ht="33.75">
      <c r="A97" s="44">
        <v>6.44</v>
      </c>
      <c r="B97" s="29" t="s">
        <v>166</v>
      </c>
      <c r="C97" s="1" t="s">
        <v>16</v>
      </c>
      <c r="D97" s="1">
        <v>135</v>
      </c>
      <c r="E97" s="19">
        <v>0</v>
      </c>
      <c r="F97" s="17">
        <f t="shared" si="6"/>
        <v>0</v>
      </c>
    </row>
    <row r="98" spans="1:6" ht="56.25">
      <c r="A98" s="46">
        <v>6.45</v>
      </c>
      <c r="B98" s="29" t="s">
        <v>149</v>
      </c>
      <c r="C98" s="1" t="s">
        <v>16</v>
      </c>
      <c r="D98" s="1">
        <v>40</v>
      </c>
      <c r="E98" s="19">
        <v>0</v>
      </c>
      <c r="F98" s="17">
        <f t="shared" si="6"/>
        <v>0</v>
      </c>
    </row>
    <row r="99" spans="1:6">
      <c r="A99" s="44">
        <v>6.46</v>
      </c>
      <c r="B99" s="30" t="s">
        <v>98</v>
      </c>
      <c r="C99" s="1" t="s">
        <v>22</v>
      </c>
      <c r="D99" s="1">
        <v>1</v>
      </c>
      <c r="E99" s="19">
        <v>0</v>
      </c>
      <c r="F99" s="17">
        <f t="shared" si="6"/>
        <v>0</v>
      </c>
    </row>
    <row r="100" spans="1:6">
      <c r="A100" s="46">
        <v>6.47</v>
      </c>
      <c r="B100" s="30" t="s">
        <v>99</v>
      </c>
      <c r="C100" s="1" t="s">
        <v>22</v>
      </c>
      <c r="D100" s="1">
        <v>1</v>
      </c>
      <c r="E100" s="19">
        <v>0</v>
      </c>
      <c r="F100" s="17">
        <f t="shared" si="6"/>
        <v>0</v>
      </c>
    </row>
    <row r="101" spans="1:6">
      <c r="A101" s="44">
        <v>6.48</v>
      </c>
      <c r="B101" s="30" t="s">
        <v>100</v>
      </c>
      <c r="C101" s="1" t="s">
        <v>22</v>
      </c>
      <c r="D101" s="1">
        <v>1</v>
      </c>
      <c r="E101" s="19">
        <v>0</v>
      </c>
      <c r="F101" s="17">
        <f t="shared" si="6"/>
        <v>0</v>
      </c>
    </row>
    <row r="102" spans="1:6" ht="45">
      <c r="A102" s="46">
        <v>6.49</v>
      </c>
      <c r="B102" s="30" t="s">
        <v>101</v>
      </c>
      <c r="C102" s="1" t="s">
        <v>22</v>
      </c>
      <c r="D102" s="1">
        <v>1</v>
      </c>
      <c r="E102" s="19">
        <v>0</v>
      </c>
      <c r="F102" s="17">
        <f t="shared" si="6"/>
        <v>0</v>
      </c>
    </row>
    <row r="103" spans="1:6" ht="33.75">
      <c r="A103" s="44">
        <v>6.5</v>
      </c>
      <c r="B103" s="43" t="s">
        <v>143</v>
      </c>
      <c r="C103" s="1" t="s">
        <v>17</v>
      </c>
      <c r="D103" s="1">
        <v>1</v>
      </c>
      <c r="E103" s="19">
        <v>0</v>
      </c>
      <c r="F103" s="17">
        <f t="shared" si="6"/>
        <v>0</v>
      </c>
    </row>
    <row r="104" spans="1:6" ht="22.5">
      <c r="A104" s="46">
        <v>6.5100000000000096</v>
      </c>
      <c r="B104" s="43" t="s">
        <v>141</v>
      </c>
      <c r="C104" s="1" t="s">
        <v>17</v>
      </c>
      <c r="D104" s="1">
        <f>5*0.8</f>
        <v>4</v>
      </c>
      <c r="E104" s="19">
        <v>0</v>
      </c>
      <c r="F104" s="17">
        <f t="shared" si="6"/>
        <v>0</v>
      </c>
    </row>
    <row r="105" spans="1:6" ht="22.5">
      <c r="A105" s="44">
        <v>6.5200000000000102</v>
      </c>
      <c r="B105" s="43" t="s">
        <v>142</v>
      </c>
      <c r="C105" s="1" t="s">
        <v>17</v>
      </c>
      <c r="D105" s="1">
        <f>0.8*25</f>
        <v>20</v>
      </c>
      <c r="E105" s="19">
        <v>0</v>
      </c>
      <c r="F105" s="17">
        <f t="shared" si="6"/>
        <v>0</v>
      </c>
    </row>
    <row r="106" spans="1:6" ht="22.5">
      <c r="A106" s="46">
        <v>6.53000000000001</v>
      </c>
      <c r="B106" s="43" t="s">
        <v>144</v>
      </c>
      <c r="C106" s="1" t="s">
        <v>18</v>
      </c>
      <c r="D106" s="1">
        <f>2*0.8*30</f>
        <v>48</v>
      </c>
      <c r="E106" s="19">
        <v>0</v>
      </c>
      <c r="F106" s="17">
        <f t="shared" si="6"/>
        <v>0</v>
      </c>
    </row>
    <row r="107" spans="1:6" ht="22.5">
      <c r="A107" s="44">
        <v>6.5400000000000098</v>
      </c>
      <c r="B107" s="43" t="s">
        <v>145</v>
      </c>
      <c r="C107" s="1" t="s">
        <v>18</v>
      </c>
      <c r="D107" s="1">
        <f>30*1.3*0.8</f>
        <v>31.200000000000003</v>
      </c>
      <c r="E107" s="19">
        <v>0</v>
      </c>
      <c r="F107" s="17">
        <f t="shared" si="6"/>
        <v>0</v>
      </c>
    </row>
    <row r="108" spans="1:6" ht="22.5">
      <c r="A108" s="46">
        <v>6.5500000000000096</v>
      </c>
      <c r="B108" s="43" t="s">
        <v>175</v>
      </c>
      <c r="C108" s="1" t="s">
        <v>18</v>
      </c>
      <c r="D108" s="1">
        <f>30*0.5*0.8</f>
        <v>12</v>
      </c>
      <c r="E108" s="19">
        <v>0</v>
      </c>
      <c r="F108" s="17">
        <f t="shared" si="6"/>
        <v>0</v>
      </c>
    </row>
    <row r="109" spans="1:6">
      <c r="A109" s="44">
        <v>6.5600000000000103</v>
      </c>
      <c r="B109" s="43" t="s">
        <v>147</v>
      </c>
      <c r="C109" s="1" t="s">
        <v>15</v>
      </c>
      <c r="D109" s="1">
        <v>1</v>
      </c>
      <c r="E109" s="19">
        <v>0</v>
      </c>
      <c r="F109" s="17">
        <f t="shared" si="6"/>
        <v>0</v>
      </c>
    </row>
    <row r="110" spans="1:6">
      <c r="A110" s="46">
        <v>6.5700000000000101</v>
      </c>
      <c r="B110" s="43" t="s">
        <v>148</v>
      </c>
      <c r="C110" s="1" t="s">
        <v>15</v>
      </c>
      <c r="D110" s="1">
        <v>1</v>
      </c>
      <c r="E110" s="19">
        <v>0</v>
      </c>
      <c r="F110" s="17">
        <f t="shared" si="6"/>
        <v>0</v>
      </c>
    </row>
    <row r="111" spans="1:6" ht="22.5">
      <c r="A111" s="44">
        <v>6.5800000000000098</v>
      </c>
      <c r="B111" s="43" t="s">
        <v>168</v>
      </c>
      <c r="C111" s="1" t="s">
        <v>22</v>
      </c>
      <c r="D111" s="1">
        <v>4</v>
      </c>
      <c r="E111" s="19">
        <v>0</v>
      </c>
      <c r="F111" s="17">
        <f t="shared" si="6"/>
        <v>0</v>
      </c>
    </row>
    <row r="112" spans="1:6" ht="33.75">
      <c r="A112" s="46">
        <v>6.5900000000000096</v>
      </c>
      <c r="B112" s="30" t="s">
        <v>130</v>
      </c>
      <c r="C112" s="1" t="s">
        <v>22</v>
      </c>
      <c r="D112" s="1">
        <v>2</v>
      </c>
      <c r="E112" s="19">
        <v>0</v>
      </c>
      <c r="F112" s="17">
        <f t="shared" si="6"/>
        <v>0</v>
      </c>
    </row>
    <row r="113" spans="1:6" ht="22.5">
      <c r="A113" s="44">
        <v>6.6000000000000103</v>
      </c>
      <c r="B113" s="30" t="s">
        <v>102</v>
      </c>
      <c r="C113" s="1" t="s">
        <v>15</v>
      </c>
      <c r="D113" s="1">
        <v>1</v>
      </c>
      <c r="E113" s="19">
        <v>0</v>
      </c>
      <c r="F113" s="17">
        <f t="shared" si="6"/>
        <v>0</v>
      </c>
    </row>
    <row r="114" spans="1:6" ht="61.5" customHeight="1">
      <c r="A114" s="46">
        <v>6.6100000000000101</v>
      </c>
      <c r="B114" s="29" t="s">
        <v>176</v>
      </c>
      <c r="C114" s="1" t="s">
        <v>15</v>
      </c>
      <c r="D114" s="1">
        <v>1</v>
      </c>
      <c r="E114" s="19">
        <v>0</v>
      </c>
      <c r="F114" s="17">
        <f t="shared" si="6"/>
        <v>0</v>
      </c>
    </row>
    <row r="115" spans="1:6" ht="33.75">
      <c r="A115" s="44">
        <v>6.6200000000000099</v>
      </c>
      <c r="B115" s="30" t="s">
        <v>103</v>
      </c>
      <c r="C115" s="1" t="s">
        <v>22</v>
      </c>
      <c r="D115" s="1">
        <v>2</v>
      </c>
      <c r="E115" s="19">
        <v>0</v>
      </c>
      <c r="F115" s="17">
        <f t="shared" si="6"/>
        <v>0</v>
      </c>
    </row>
    <row r="116" spans="1:6">
      <c r="A116" s="13">
        <v>7</v>
      </c>
      <c r="B116" s="3" t="s">
        <v>23</v>
      </c>
      <c r="C116" s="4"/>
      <c r="D116" s="7"/>
      <c r="E116" s="19"/>
      <c r="F116" s="17"/>
    </row>
    <row r="117" spans="1:6" ht="33.75">
      <c r="A117" s="18">
        <v>7.01</v>
      </c>
      <c r="B117" s="30" t="s">
        <v>41</v>
      </c>
      <c r="C117" s="20" t="s">
        <v>6</v>
      </c>
      <c r="D117" s="20">
        <v>18</v>
      </c>
      <c r="E117" s="19">
        <v>0</v>
      </c>
      <c r="F117" s="17">
        <f t="shared" si="6"/>
        <v>0</v>
      </c>
    </row>
    <row r="118" spans="1:6" ht="33.75">
      <c r="A118" s="18">
        <v>7.02</v>
      </c>
      <c r="B118" s="30" t="s">
        <v>42</v>
      </c>
      <c r="C118" s="20" t="s">
        <v>22</v>
      </c>
      <c r="D118" s="20">
        <v>4</v>
      </c>
      <c r="E118" s="19">
        <v>0</v>
      </c>
      <c r="F118" s="17">
        <f t="shared" si="6"/>
        <v>0</v>
      </c>
    </row>
    <row r="119" spans="1:6" ht="22.5">
      <c r="A119" s="18">
        <v>7.03</v>
      </c>
      <c r="B119" s="30" t="s">
        <v>43</v>
      </c>
      <c r="C119" s="20" t="s">
        <v>6</v>
      </c>
      <c r="D119" s="20">
        <v>1</v>
      </c>
      <c r="E119" s="19">
        <v>0</v>
      </c>
      <c r="F119" s="17">
        <f t="shared" si="6"/>
        <v>0</v>
      </c>
    </row>
    <row r="120" spans="1:6" ht="33.75">
      <c r="A120" s="18">
        <v>7.04</v>
      </c>
      <c r="B120" s="30" t="s">
        <v>104</v>
      </c>
      <c r="C120" s="20" t="s">
        <v>6</v>
      </c>
      <c r="D120" s="20">
        <v>1</v>
      </c>
      <c r="E120" s="19">
        <v>0</v>
      </c>
      <c r="F120" s="17">
        <f t="shared" si="6"/>
        <v>0</v>
      </c>
    </row>
    <row r="121" spans="1:6" ht="33.75">
      <c r="A121" s="18">
        <v>7.05</v>
      </c>
      <c r="B121" s="30" t="s">
        <v>177</v>
      </c>
      <c r="C121" s="20" t="s">
        <v>16</v>
      </c>
      <c r="D121" s="20">
        <v>170</v>
      </c>
      <c r="E121" s="19">
        <v>0</v>
      </c>
      <c r="F121" s="17">
        <f t="shared" si="6"/>
        <v>0</v>
      </c>
    </row>
    <row r="122" spans="1:6" ht="33.75">
      <c r="A122" s="18">
        <v>7.06</v>
      </c>
      <c r="B122" s="30" t="s">
        <v>178</v>
      </c>
      <c r="C122" s="20" t="s">
        <v>16</v>
      </c>
      <c r="D122" s="20">
        <v>56</v>
      </c>
      <c r="E122" s="19">
        <v>0</v>
      </c>
      <c r="F122" s="17">
        <f t="shared" si="6"/>
        <v>0</v>
      </c>
    </row>
    <row r="123" spans="1:6" ht="33.75">
      <c r="A123" s="18">
        <v>7.07</v>
      </c>
      <c r="B123" s="30" t="s">
        <v>179</v>
      </c>
      <c r="C123" s="20" t="s">
        <v>16</v>
      </c>
      <c r="D123" s="20">
        <v>9</v>
      </c>
      <c r="E123" s="19">
        <v>0</v>
      </c>
      <c r="F123" s="17">
        <f t="shared" si="6"/>
        <v>0</v>
      </c>
    </row>
    <row r="124" spans="1:6" ht="33.75">
      <c r="A124" s="18">
        <v>7.08</v>
      </c>
      <c r="B124" s="30" t="s">
        <v>180</v>
      </c>
      <c r="C124" s="20" t="s">
        <v>16</v>
      </c>
      <c r="D124" s="20">
        <v>29</v>
      </c>
      <c r="E124" s="19">
        <v>0</v>
      </c>
      <c r="F124" s="17">
        <f t="shared" si="6"/>
        <v>0</v>
      </c>
    </row>
    <row r="125" spans="1:6" ht="33.75">
      <c r="A125" s="18">
        <v>7.09</v>
      </c>
      <c r="B125" s="30" t="s">
        <v>181</v>
      </c>
      <c r="C125" s="20" t="s">
        <v>16</v>
      </c>
      <c r="D125" s="20">
        <v>26</v>
      </c>
      <c r="E125" s="19">
        <v>0</v>
      </c>
      <c r="F125" s="17">
        <f t="shared" si="6"/>
        <v>0</v>
      </c>
    </row>
    <row r="126" spans="1:6" ht="45">
      <c r="A126" s="18">
        <v>7.1</v>
      </c>
      <c r="B126" s="30" t="s">
        <v>44</v>
      </c>
      <c r="C126" s="20" t="s">
        <v>16</v>
      </c>
      <c r="D126" s="20">
        <v>14</v>
      </c>
      <c r="E126" s="19">
        <v>0</v>
      </c>
      <c r="F126" s="17">
        <f t="shared" si="6"/>
        <v>0</v>
      </c>
    </row>
    <row r="127" spans="1:6" ht="22.5">
      <c r="A127" s="18">
        <v>7.11</v>
      </c>
      <c r="B127" s="30" t="s">
        <v>182</v>
      </c>
      <c r="C127" s="20" t="s">
        <v>16</v>
      </c>
      <c r="D127" s="20">
        <v>13</v>
      </c>
      <c r="E127" s="19">
        <v>0</v>
      </c>
      <c r="F127" s="17">
        <f t="shared" si="6"/>
        <v>0</v>
      </c>
    </row>
    <row r="128" spans="1:6" ht="45">
      <c r="A128" s="18">
        <v>7.12</v>
      </c>
      <c r="B128" s="30" t="s">
        <v>45</v>
      </c>
      <c r="C128" s="20" t="s">
        <v>15</v>
      </c>
      <c r="D128" s="20">
        <v>1</v>
      </c>
      <c r="E128" s="19">
        <v>0</v>
      </c>
      <c r="F128" s="17">
        <f t="shared" si="6"/>
        <v>0</v>
      </c>
    </row>
    <row r="129" spans="1:6" ht="56.25">
      <c r="A129" s="18">
        <v>7.13</v>
      </c>
      <c r="B129" s="30" t="s">
        <v>46</v>
      </c>
      <c r="C129" s="20" t="s">
        <v>22</v>
      </c>
      <c r="D129" s="20">
        <v>2</v>
      </c>
      <c r="E129" s="19">
        <v>0</v>
      </c>
      <c r="F129" s="17">
        <f t="shared" si="6"/>
        <v>0</v>
      </c>
    </row>
    <row r="130" spans="1:6" ht="22.5">
      <c r="A130" s="18">
        <v>7.14</v>
      </c>
      <c r="B130" s="30" t="s">
        <v>47</v>
      </c>
      <c r="C130" s="20" t="s">
        <v>16</v>
      </c>
      <c r="D130" s="20">
        <v>15</v>
      </c>
      <c r="E130" s="19">
        <v>0</v>
      </c>
      <c r="F130" s="17">
        <f t="shared" si="6"/>
        <v>0</v>
      </c>
    </row>
    <row r="131" spans="1:6" ht="22.5">
      <c r="A131" s="18">
        <v>7.15</v>
      </c>
      <c r="B131" s="30" t="s">
        <v>105</v>
      </c>
      <c r="C131" s="20" t="s">
        <v>22</v>
      </c>
      <c r="D131" s="20">
        <v>2</v>
      </c>
      <c r="E131" s="19">
        <v>0</v>
      </c>
      <c r="F131" s="17">
        <f t="shared" si="6"/>
        <v>0</v>
      </c>
    </row>
    <row r="132" spans="1:6" ht="22.5">
      <c r="A132" s="18">
        <v>7.16</v>
      </c>
      <c r="B132" s="30" t="s">
        <v>24</v>
      </c>
      <c r="C132" s="20" t="s">
        <v>6</v>
      </c>
      <c r="D132" s="20">
        <v>11</v>
      </c>
      <c r="E132" s="19">
        <v>0</v>
      </c>
      <c r="F132" s="17">
        <f t="shared" si="6"/>
        <v>0</v>
      </c>
    </row>
    <row r="133" spans="1:6" ht="22.5">
      <c r="A133" s="18">
        <v>7.17</v>
      </c>
      <c r="B133" s="30" t="s">
        <v>25</v>
      </c>
      <c r="C133" s="20" t="s">
        <v>6</v>
      </c>
      <c r="D133" s="20">
        <v>1</v>
      </c>
      <c r="E133" s="19">
        <v>0</v>
      </c>
      <c r="F133" s="17">
        <f t="shared" si="6"/>
        <v>0</v>
      </c>
    </row>
    <row r="134" spans="1:6" ht="22.5">
      <c r="A134" s="18">
        <v>7.18</v>
      </c>
      <c r="B134" s="30" t="s">
        <v>26</v>
      </c>
      <c r="C134" s="20" t="s">
        <v>6</v>
      </c>
      <c r="D134" s="20">
        <v>1</v>
      </c>
      <c r="E134" s="19">
        <v>0</v>
      </c>
      <c r="F134" s="17">
        <f t="shared" si="6"/>
        <v>0</v>
      </c>
    </row>
    <row r="135" spans="1:6" ht="22.5">
      <c r="A135" s="18">
        <v>7.19</v>
      </c>
      <c r="B135" s="30" t="s">
        <v>27</v>
      </c>
      <c r="C135" s="20" t="s">
        <v>22</v>
      </c>
      <c r="D135" s="20">
        <v>9</v>
      </c>
      <c r="E135" s="19">
        <v>0</v>
      </c>
      <c r="F135" s="17">
        <f t="shared" si="6"/>
        <v>0</v>
      </c>
    </row>
    <row r="136" spans="1:6" ht="56.25">
      <c r="A136" s="18">
        <v>7.2</v>
      </c>
      <c r="B136" s="30" t="s">
        <v>183</v>
      </c>
      <c r="C136" s="20" t="s">
        <v>15</v>
      </c>
      <c r="D136" s="20">
        <v>9</v>
      </c>
      <c r="E136" s="19">
        <v>0</v>
      </c>
      <c r="F136" s="17">
        <f t="shared" si="6"/>
        <v>0</v>
      </c>
    </row>
    <row r="137" spans="1:6" ht="45">
      <c r="A137" s="18">
        <v>7.21</v>
      </c>
      <c r="B137" s="30" t="s">
        <v>48</v>
      </c>
      <c r="C137" s="20" t="s">
        <v>6</v>
      </c>
      <c r="D137" s="20">
        <v>21</v>
      </c>
      <c r="E137" s="19">
        <v>0</v>
      </c>
      <c r="F137" s="17">
        <f t="shared" si="6"/>
        <v>0</v>
      </c>
    </row>
    <row r="138" spans="1:6" ht="45">
      <c r="A138" s="18">
        <v>7.22</v>
      </c>
      <c r="B138" s="30" t="s">
        <v>28</v>
      </c>
      <c r="C138" s="20" t="s">
        <v>6</v>
      </c>
      <c r="D138" s="20">
        <v>8</v>
      </c>
      <c r="E138" s="19">
        <v>0</v>
      </c>
      <c r="F138" s="17">
        <f t="shared" si="6"/>
        <v>0</v>
      </c>
    </row>
    <row r="139" spans="1:6" ht="22.5">
      <c r="A139" s="18">
        <v>7.23</v>
      </c>
      <c r="B139" s="30" t="s">
        <v>29</v>
      </c>
      <c r="C139" s="20" t="s">
        <v>6</v>
      </c>
      <c r="D139" s="20">
        <v>9</v>
      </c>
      <c r="E139" s="19">
        <v>0</v>
      </c>
      <c r="F139" s="17">
        <f t="shared" si="6"/>
        <v>0</v>
      </c>
    </row>
    <row r="140" spans="1:6" ht="33.75">
      <c r="A140" s="18">
        <v>7.2399999999999904</v>
      </c>
      <c r="B140" s="30" t="s">
        <v>184</v>
      </c>
      <c r="C140" s="20" t="s">
        <v>16</v>
      </c>
      <c r="D140" s="20">
        <v>265</v>
      </c>
      <c r="E140" s="19">
        <v>0</v>
      </c>
      <c r="F140" s="17">
        <f t="shared" si="6"/>
        <v>0</v>
      </c>
    </row>
    <row r="141" spans="1:6" ht="33.75">
      <c r="A141" s="18">
        <v>7.2499999999999902</v>
      </c>
      <c r="B141" s="30" t="s">
        <v>30</v>
      </c>
      <c r="C141" s="20" t="s">
        <v>15</v>
      </c>
      <c r="D141" s="20">
        <v>1</v>
      </c>
      <c r="E141" s="19">
        <v>0</v>
      </c>
      <c r="F141" s="17">
        <f t="shared" si="6"/>
        <v>0</v>
      </c>
    </row>
    <row r="142" spans="1:6" ht="33.75">
      <c r="A142" s="18">
        <v>7.25999999999999</v>
      </c>
      <c r="B142" s="30" t="s">
        <v>106</v>
      </c>
      <c r="C142" s="20" t="s">
        <v>6</v>
      </c>
      <c r="D142" s="20">
        <v>1</v>
      </c>
      <c r="E142" s="19">
        <v>0</v>
      </c>
      <c r="F142" s="17">
        <f t="shared" si="6"/>
        <v>0</v>
      </c>
    </row>
    <row r="143" spans="1:6" ht="78.75">
      <c r="A143" s="18">
        <v>7.2699999999999898</v>
      </c>
      <c r="B143" s="30" t="s">
        <v>185</v>
      </c>
      <c r="C143" s="20" t="s">
        <v>16</v>
      </c>
      <c r="D143" s="20">
        <v>96</v>
      </c>
      <c r="E143" s="19">
        <v>0</v>
      </c>
      <c r="F143" s="17">
        <f t="shared" si="6"/>
        <v>0</v>
      </c>
    </row>
    <row r="144" spans="1:6" ht="90">
      <c r="A144" s="18">
        <v>7.2799999999999896</v>
      </c>
      <c r="B144" s="30" t="s">
        <v>186</v>
      </c>
      <c r="C144" s="20" t="s">
        <v>22</v>
      </c>
      <c r="D144" s="20">
        <v>4</v>
      </c>
      <c r="E144" s="19">
        <v>0</v>
      </c>
      <c r="F144" s="17">
        <f t="shared" si="6"/>
        <v>0</v>
      </c>
    </row>
    <row r="145" spans="1:6" ht="45">
      <c r="A145" s="18">
        <v>7.2899999999999903</v>
      </c>
      <c r="B145" s="30" t="s">
        <v>49</v>
      </c>
      <c r="C145" s="20" t="s">
        <v>16</v>
      </c>
      <c r="D145" s="20">
        <v>15</v>
      </c>
      <c r="E145" s="19">
        <v>0</v>
      </c>
      <c r="F145" s="17">
        <f t="shared" si="6"/>
        <v>0</v>
      </c>
    </row>
    <row r="146" spans="1:6" ht="22.5">
      <c r="A146" s="18">
        <v>7.2999999999999901</v>
      </c>
      <c r="B146" s="30" t="s">
        <v>31</v>
      </c>
      <c r="C146" s="20" t="s">
        <v>6</v>
      </c>
      <c r="D146" s="20">
        <v>1</v>
      </c>
      <c r="E146" s="19">
        <v>0</v>
      </c>
      <c r="F146" s="17">
        <f t="shared" si="6"/>
        <v>0</v>
      </c>
    </row>
    <row r="147" spans="1:6" ht="22.5">
      <c r="A147" s="18">
        <v>7.3099999999999898</v>
      </c>
      <c r="B147" s="30" t="s">
        <v>32</v>
      </c>
      <c r="C147" s="20" t="s">
        <v>6</v>
      </c>
      <c r="D147" s="20">
        <v>1</v>
      </c>
      <c r="E147" s="19">
        <v>0</v>
      </c>
      <c r="F147" s="17">
        <f t="shared" si="6"/>
        <v>0</v>
      </c>
    </row>
    <row r="148" spans="1:6" ht="22.5">
      <c r="A148" s="18">
        <v>7.3199999999999896</v>
      </c>
      <c r="B148" s="30" t="s">
        <v>33</v>
      </c>
      <c r="C148" s="20" t="s">
        <v>6</v>
      </c>
      <c r="D148" s="20">
        <v>1</v>
      </c>
      <c r="E148" s="19">
        <v>0</v>
      </c>
      <c r="F148" s="17">
        <f t="shared" si="6"/>
        <v>0</v>
      </c>
    </row>
    <row r="149" spans="1:6" ht="33.75">
      <c r="A149" s="18">
        <v>7.3299999999999903</v>
      </c>
      <c r="B149" s="30" t="s">
        <v>34</v>
      </c>
      <c r="C149" s="20" t="s">
        <v>6</v>
      </c>
      <c r="D149" s="20">
        <v>1</v>
      </c>
      <c r="E149" s="19">
        <v>0</v>
      </c>
      <c r="F149" s="17">
        <f t="shared" si="6"/>
        <v>0</v>
      </c>
    </row>
    <row r="150" spans="1:6" ht="22.5">
      <c r="A150" s="18">
        <v>7.3399999999999901</v>
      </c>
      <c r="B150" s="30" t="s">
        <v>35</v>
      </c>
      <c r="C150" s="20" t="s">
        <v>6</v>
      </c>
      <c r="D150" s="20">
        <v>1</v>
      </c>
      <c r="E150" s="19">
        <v>0</v>
      </c>
      <c r="F150" s="17">
        <f t="shared" si="6"/>
        <v>0</v>
      </c>
    </row>
    <row r="151" spans="1:6" ht="22.5">
      <c r="A151" s="18">
        <v>7.3499999999999899</v>
      </c>
      <c r="B151" s="30" t="s">
        <v>50</v>
      </c>
      <c r="C151" s="20" t="s">
        <v>15</v>
      </c>
      <c r="D151" s="20">
        <v>1</v>
      </c>
      <c r="E151" s="19">
        <v>0</v>
      </c>
      <c r="F151" s="17">
        <f t="shared" si="6"/>
        <v>0</v>
      </c>
    </row>
    <row r="152" spans="1:6" ht="67.5">
      <c r="A152" s="18">
        <v>7.3599999999999897</v>
      </c>
      <c r="B152" s="30" t="s">
        <v>187</v>
      </c>
      <c r="C152" s="20" t="s">
        <v>15</v>
      </c>
      <c r="D152" s="20">
        <v>1</v>
      </c>
      <c r="E152" s="19">
        <v>0</v>
      </c>
      <c r="F152" s="17">
        <f t="shared" si="6"/>
        <v>0</v>
      </c>
    </row>
    <row r="153" spans="1:6" ht="33.75">
      <c r="A153" s="18">
        <v>7.3699999999999903</v>
      </c>
      <c r="B153" s="30" t="s">
        <v>36</v>
      </c>
      <c r="C153" s="20" t="s">
        <v>6</v>
      </c>
      <c r="D153" s="20">
        <v>4</v>
      </c>
      <c r="E153" s="19">
        <v>0</v>
      </c>
      <c r="F153" s="17">
        <f t="shared" si="6"/>
        <v>0</v>
      </c>
    </row>
    <row r="154" spans="1:6" ht="45">
      <c r="A154" s="18">
        <v>7.3799999999999901</v>
      </c>
      <c r="B154" s="30" t="s">
        <v>37</v>
      </c>
      <c r="C154" s="20" t="s">
        <v>15</v>
      </c>
      <c r="D154" s="20">
        <v>1</v>
      </c>
      <c r="E154" s="19">
        <v>0</v>
      </c>
      <c r="F154" s="17">
        <f t="shared" si="6"/>
        <v>0</v>
      </c>
    </row>
    <row r="155" spans="1:6" ht="33.75">
      <c r="A155" s="18">
        <v>7.3899999999999899</v>
      </c>
      <c r="B155" s="48" t="s">
        <v>188</v>
      </c>
      <c r="C155" s="20" t="s">
        <v>22</v>
      </c>
      <c r="D155" s="20">
        <v>3</v>
      </c>
      <c r="E155" s="19">
        <v>0</v>
      </c>
      <c r="F155" s="17">
        <f t="shared" si="6"/>
        <v>0</v>
      </c>
    </row>
    <row r="156" spans="1:6" ht="42.75" customHeight="1">
      <c r="A156" s="18">
        <v>7.3999999999999897</v>
      </c>
      <c r="B156" s="48" t="s">
        <v>189</v>
      </c>
      <c r="C156" s="20" t="s">
        <v>22</v>
      </c>
      <c r="D156" s="20">
        <v>1</v>
      </c>
      <c r="E156" s="19">
        <v>0</v>
      </c>
      <c r="F156" s="17">
        <f t="shared" si="6"/>
        <v>0</v>
      </c>
    </row>
    <row r="157" spans="1:6">
      <c r="A157" s="13">
        <v>8</v>
      </c>
      <c r="B157" s="3" t="s">
        <v>14</v>
      </c>
      <c r="C157" s="1"/>
      <c r="D157" s="1"/>
      <c r="E157" s="19"/>
      <c r="F157" s="17"/>
    </row>
    <row r="158" spans="1:6">
      <c r="A158" s="13"/>
      <c r="B158" s="3" t="s">
        <v>110</v>
      </c>
      <c r="C158" s="1"/>
      <c r="D158" s="1"/>
      <c r="E158" s="19"/>
      <c r="F158" s="17"/>
    </row>
    <row r="159" spans="1:6" ht="45">
      <c r="A159" s="18">
        <v>8.01</v>
      </c>
      <c r="B159" s="30" t="s">
        <v>193</v>
      </c>
      <c r="C159" s="1" t="s">
        <v>22</v>
      </c>
      <c r="D159" s="1">
        <v>12</v>
      </c>
      <c r="E159" s="19">
        <v>0</v>
      </c>
      <c r="F159" s="17">
        <f t="shared" ref="F159:F187" si="7">ROUND((D159*E159),2)</f>
        <v>0</v>
      </c>
    </row>
    <row r="160" spans="1:6" ht="56.25">
      <c r="A160" s="18">
        <v>8.02</v>
      </c>
      <c r="B160" s="30" t="s">
        <v>194</v>
      </c>
      <c r="C160" s="1" t="s">
        <v>22</v>
      </c>
      <c r="D160" s="1">
        <v>6</v>
      </c>
      <c r="E160" s="19">
        <v>0</v>
      </c>
      <c r="F160" s="17">
        <f t="shared" si="7"/>
        <v>0</v>
      </c>
    </row>
    <row r="161" spans="1:6" ht="57" customHeight="1">
      <c r="A161" s="18">
        <v>8.0299999999999994</v>
      </c>
      <c r="B161" s="30" t="s">
        <v>195</v>
      </c>
      <c r="C161" s="1" t="s">
        <v>22</v>
      </c>
      <c r="D161" s="1">
        <v>2</v>
      </c>
      <c r="E161" s="19">
        <v>0</v>
      </c>
      <c r="F161" s="17">
        <f t="shared" si="7"/>
        <v>0</v>
      </c>
    </row>
    <row r="162" spans="1:6" ht="57" customHeight="1">
      <c r="A162" s="18">
        <v>8.0399999999999991</v>
      </c>
      <c r="B162" s="30" t="s">
        <v>196</v>
      </c>
      <c r="C162" s="1" t="s">
        <v>22</v>
      </c>
      <c r="D162" s="1">
        <v>15</v>
      </c>
      <c r="E162" s="19">
        <v>0</v>
      </c>
      <c r="F162" s="17">
        <f t="shared" si="7"/>
        <v>0</v>
      </c>
    </row>
    <row r="163" spans="1:6" ht="48.75" customHeight="1">
      <c r="A163" s="18">
        <v>8.0500000000000007</v>
      </c>
      <c r="B163" s="30" t="s">
        <v>197</v>
      </c>
      <c r="C163" s="1" t="s">
        <v>22</v>
      </c>
      <c r="D163" s="1">
        <v>1</v>
      </c>
      <c r="E163" s="19">
        <v>0</v>
      </c>
      <c r="F163" s="17">
        <f t="shared" si="7"/>
        <v>0</v>
      </c>
    </row>
    <row r="164" spans="1:6" ht="50.25" customHeight="1">
      <c r="A164" s="18">
        <v>8.06</v>
      </c>
      <c r="B164" s="30" t="s">
        <v>198</v>
      </c>
      <c r="C164" s="1" t="s">
        <v>17</v>
      </c>
      <c r="D164" s="1">
        <v>38</v>
      </c>
      <c r="E164" s="19">
        <v>0</v>
      </c>
      <c r="F164" s="17">
        <f t="shared" si="7"/>
        <v>0</v>
      </c>
    </row>
    <row r="165" spans="1:6" ht="22.5">
      <c r="A165" s="18">
        <v>8.07</v>
      </c>
      <c r="B165" s="30" t="s">
        <v>111</v>
      </c>
      <c r="C165" s="1" t="s">
        <v>17</v>
      </c>
      <c r="D165" s="1">
        <v>2.5</v>
      </c>
      <c r="E165" s="19">
        <v>0</v>
      </c>
      <c r="F165" s="17">
        <f t="shared" si="7"/>
        <v>0</v>
      </c>
    </row>
    <row r="166" spans="1:6" ht="57" customHeight="1">
      <c r="A166" s="18">
        <v>8.08</v>
      </c>
      <c r="B166" s="30" t="s">
        <v>146</v>
      </c>
      <c r="C166" s="1" t="s">
        <v>15</v>
      </c>
      <c r="D166" s="1">
        <v>1</v>
      </c>
      <c r="E166" s="19">
        <v>0</v>
      </c>
      <c r="F166" s="17">
        <f t="shared" si="7"/>
        <v>0</v>
      </c>
    </row>
    <row r="167" spans="1:6" ht="24" customHeight="1">
      <c r="A167" s="18">
        <v>8.09</v>
      </c>
      <c r="B167" s="30" t="s">
        <v>199</v>
      </c>
      <c r="C167" s="1" t="s">
        <v>17</v>
      </c>
      <c r="D167" s="1">
        <v>170</v>
      </c>
      <c r="E167" s="19">
        <v>0</v>
      </c>
      <c r="F167" s="17">
        <f t="shared" si="7"/>
        <v>0</v>
      </c>
    </row>
    <row r="168" spans="1:6" ht="24" customHeight="1">
      <c r="A168" s="44">
        <v>8.1</v>
      </c>
      <c r="B168" s="29" t="s">
        <v>200</v>
      </c>
      <c r="C168" s="1" t="s">
        <v>15</v>
      </c>
      <c r="D168" s="1">
        <v>1</v>
      </c>
      <c r="E168" s="19">
        <v>0</v>
      </c>
      <c r="F168" s="17">
        <f t="shared" ref="F168" si="8">ROUND((D168*E168),2)</f>
        <v>0</v>
      </c>
    </row>
    <row r="169" spans="1:6">
      <c r="A169" s="13"/>
      <c r="B169" s="3" t="s">
        <v>112</v>
      </c>
      <c r="C169" s="1"/>
      <c r="D169" s="1"/>
      <c r="E169" s="19"/>
      <c r="F169" s="17"/>
    </row>
    <row r="170" spans="1:6" ht="45">
      <c r="A170" s="18">
        <v>8.11</v>
      </c>
      <c r="B170" s="30" t="s">
        <v>113</v>
      </c>
      <c r="C170" s="1" t="s">
        <v>22</v>
      </c>
      <c r="D170" s="1">
        <v>3</v>
      </c>
      <c r="E170" s="19">
        <v>0</v>
      </c>
      <c r="F170" s="17">
        <f t="shared" si="7"/>
        <v>0</v>
      </c>
    </row>
    <row r="171" spans="1:6" ht="45">
      <c r="A171" s="18">
        <v>8.1199999999999992</v>
      </c>
      <c r="B171" s="30" t="s">
        <v>201</v>
      </c>
      <c r="C171" s="1" t="s">
        <v>22</v>
      </c>
      <c r="D171" s="1">
        <v>10</v>
      </c>
      <c r="E171" s="19">
        <v>0</v>
      </c>
      <c r="F171" s="17">
        <f t="shared" si="7"/>
        <v>0</v>
      </c>
    </row>
    <row r="172" spans="1:6" ht="45">
      <c r="A172" s="18">
        <v>8.1300000000000008</v>
      </c>
      <c r="B172" s="30" t="s">
        <v>114</v>
      </c>
      <c r="C172" s="1" t="s">
        <v>22</v>
      </c>
      <c r="D172" s="1">
        <v>2</v>
      </c>
      <c r="E172" s="19">
        <v>0</v>
      </c>
      <c r="F172" s="17">
        <f t="shared" si="7"/>
        <v>0</v>
      </c>
    </row>
    <row r="173" spans="1:6" ht="45">
      <c r="A173" s="18">
        <v>8.14</v>
      </c>
      <c r="B173" s="30" t="s">
        <v>115</v>
      </c>
      <c r="C173" s="1" t="s">
        <v>22</v>
      </c>
      <c r="D173" s="1">
        <v>1</v>
      </c>
      <c r="E173" s="19">
        <v>0</v>
      </c>
      <c r="F173" s="17">
        <f t="shared" si="7"/>
        <v>0</v>
      </c>
    </row>
    <row r="174" spans="1:6" ht="56.25">
      <c r="A174" s="18">
        <v>8.15</v>
      </c>
      <c r="B174" s="30" t="s">
        <v>116</v>
      </c>
      <c r="C174" s="1" t="s">
        <v>22</v>
      </c>
      <c r="D174" s="1">
        <v>1</v>
      </c>
      <c r="E174" s="19">
        <v>0</v>
      </c>
      <c r="F174" s="17">
        <f t="shared" si="7"/>
        <v>0</v>
      </c>
    </row>
    <row r="175" spans="1:6" ht="56.25">
      <c r="A175" s="18">
        <v>8.16</v>
      </c>
      <c r="B175" s="30" t="s">
        <v>117</v>
      </c>
      <c r="C175" s="1" t="s">
        <v>22</v>
      </c>
      <c r="D175" s="1">
        <v>1</v>
      </c>
      <c r="E175" s="19">
        <v>0</v>
      </c>
      <c r="F175" s="17">
        <f t="shared" si="7"/>
        <v>0</v>
      </c>
    </row>
    <row r="176" spans="1:6" ht="56.25">
      <c r="A176" s="18">
        <v>8.17</v>
      </c>
      <c r="B176" s="30" t="s">
        <v>118</v>
      </c>
      <c r="C176" s="1" t="s">
        <v>22</v>
      </c>
      <c r="D176" s="1">
        <v>1</v>
      </c>
      <c r="E176" s="19">
        <v>0</v>
      </c>
      <c r="F176" s="17">
        <f t="shared" si="7"/>
        <v>0</v>
      </c>
    </row>
    <row r="177" spans="1:9" ht="47.25" customHeight="1">
      <c r="A177" s="18">
        <v>8.18</v>
      </c>
      <c r="B177" s="30" t="s">
        <v>119</v>
      </c>
      <c r="C177" s="1" t="s">
        <v>22</v>
      </c>
      <c r="D177" s="1">
        <v>1</v>
      </c>
      <c r="E177" s="19">
        <v>0</v>
      </c>
      <c r="F177" s="17">
        <f t="shared" si="7"/>
        <v>0</v>
      </c>
    </row>
    <row r="178" spans="1:9">
      <c r="A178" s="13"/>
      <c r="B178" s="3" t="s">
        <v>40</v>
      </c>
      <c r="C178" s="1"/>
      <c r="D178" s="1"/>
      <c r="E178" s="19"/>
      <c r="F178" s="17"/>
    </row>
    <row r="179" spans="1:9">
      <c r="A179" s="18">
        <v>8.19</v>
      </c>
      <c r="B179" s="30" t="s">
        <v>120</v>
      </c>
      <c r="C179" s="1" t="s">
        <v>17</v>
      </c>
      <c r="D179" s="1">
        <v>1851.32</v>
      </c>
      <c r="E179" s="19">
        <v>0</v>
      </c>
      <c r="F179" s="17">
        <f t="shared" si="7"/>
        <v>0</v>
      </c>
    </row>
    <row r="180" spans="1:9" ht="22.5">
      <c r="A180" s="18">
        <v>8.1999999999999993</v>
      </c>
      <c r="B180" s="43" t="s">
        <v>121</v>
      </c>
      <c r="C180" s="1" t="s">
        <v>17</v>
      </c>
      <c r="D180" s="1">
        <v>654.01</v>
      </c>
      <c r="E180" s="19">
        <v>0</v>
      </c>
      <c r="F180" s="17">
        <f t="shared" si="7"/>
        <v>0</v>
      </c>
    </row>
    <row r="181" spans="1:9">
      <c r="A181" s="18">
        <v>8.2100000000000009</v>
      </c>
      <c r="B181" s="30" t="s">
        <v>131</v>
      </c>
      <c r="C181" s="1" t="s">
        <v>17</v>
      </c>
      <c r="D181" s="1">
        <v>1197.31</v>
      </c>
      <c r="E181" s="19">
        <v>0</v>
      </c>
      <c r="F181" s="17">
        <f t="shared" si="7"/>
        <v>0</v>
      </c>
      <c r="H181" s="27"/>
    </row>
    <row r="182" spans="1:9">
      <c r="A182" s="18">
        <v>8.2200000000000006</v>
      </c>
      <c r="B182" s="30" t="s">
        <v>107</v>
      </c>
      <c r="C182" s="1" t="s">
        <v>16</v>
      </c>
      <c r="D182" s="1">
        <v>650</v>
      </c>
      <c r="E182" s="19">
        <v>0</v>
      </c>
      <c r="F182" s="17">
        <f t="shared" si="7"/>
        <v>0</v>
      </c>
      <c r="H182" s="27"/>
    </row>
    <row r="183" spans="1:9" ht="33.75">
      <c r="A183" s="18">
        <v>8.23</v>
      </c>
      <c r="B183" s="30" t="s">
        <v>122</v>
      </c>
      <c r="C183" s="1" t="s">
        <v>17</v>
      </c>
      <c r="D183" s="1">
        <v>654.01</v>
      </c>
      <c r="E183" s="19">
        <v>0</v>
      </c>
      <c r="F183" s="17">
        <f t="shared" si="7"/>
        <v>0</v>
      </c>
    </row>
    <row r="184" spans="1:9" ht="22.5">
      <c r="A184" s="18">
        <v>8.24</v>
      </c>
      <c r="B184" s="30" t="s">
        <v>123</v>
      </c>
      <c r="C184" s="1" t="s">
        <v>17</v>
      </c>
      <c r="D184" s="1">
        <v>1197.31</v>
      </c>
      <c r="E184" s="19">
        <v>0</v>
      </c>
      <c r="F184" s="17">
        <f t="shared" si="7"/>
        <v>0</v>
      </c>
    </row>
    <row r="185" spans="1:9" ht="22.5">
      <c r="A185" s="18">
        <v>8.25</v>
      </c>
      <c r="B185" s="30" t="s">
        <v>124</v>
      </c>
      <c r="C185" s="1" t="s">
        <v>17</v>
      </c>
      <c r="D185" s="1">
        <v>89.75</v>
      </c>
      <c r="E185" s="19">
        <v>0</v>
      </c>
      <c r="F185" s="17">
        <f t="shared" si="7"/>
        <v>0</v>
      </c>
    </row>
    <row r="186" spans="1:9" ht="45">
      <c r="A186" s="18">
        <v>8.26</v>
      </c>
      <c r="B186" s="30" t="s">
        <v>202</v>
      </c>
      <c r="C186" s="1" t="s">
        <v>17</v>
      </c>
      <c r="D186" s="1">
        <v>262.68</v>
      </c>
      <c r="E186" s="19">
        <v>0</v>
      </c>
      <c r="F186" s="17">
        <f t="shared" si="7"/>
        <v>0</v>
      </c>
      <c r="I186" s="28"/>
    </row>
    <row r="187" spans="1:9" ht="67.5">
      <c r="A187" s="18">
        <v>8.27</v>
      </c>
      <c r="B187" s="30" t="s">
        <v>203</v>
      </c>
      <c r="C187" s="1" t="s">
        <v>17</v>
      </c>
      <c r="D187" s="1">
        <v>9.36</v>
      </c>
      <c r="E187" s="19">
        <v>0</v>
      </c>
      <c r="F187" s="17">
        <f t="shared" si="7"/>
        <v>0</v>
      </c>
      <c r="I187" s="28"/>
    </row>
    <row r="188" spans="1:9">
      <c r="A188" s="13"/>
      <c r="B188" s="3" t="s">
        <v>109</v>
      </c>
      <c r="C188" s="1"/>
      <c r="D188" s="1"/>
      <c r="E188" s="19"/>
      <c r="F188" s="17"/>
    </row>
    <row r="189" spans="1:9" ht="45">
      <c r="A189" s="18">
        <v>8.2799999999999994</v>
      </c>
      <c r="B189" s="30" t="s">
        <v>204</v>
      </c>
      <c r="C189" s="1" t="s">
        <v>17</v>
      </c>
      <c r="D189" s="1">
        <v>216.7</v>
      </c>
      <c r="E189" s="19">
        <v>0</v>
      </c>
      <c r="F189" s="17">
        <f t="shared" ref="F189:F194" si="9">ROUND((D189*E189),2)</f>
        <v>0</v>
      </c>
    </row>
    <row r="190" spans="1:9" ht="56.25">
      <c r="A190" s="18">
        <v>8.2899999999999991</v>
      </c>
      <c r="B190" s="30" t="s">
        <v>205</v>
      </c>
      <c r="C190" s="1" t="s">
        <v>17</v>
      </c>
      <c r="D190" s="1">
        <v>80.95</v>
      </c>
      <c r="E190" s="19">
        <v>0</v>
      </c>
      <c r="F190" s="17">
        <f t="shared" si="9"/>
        <v>0</v>
      </c>
    </row>
    <row r="191" spans="1:9" ht="22.5">
      <c r="A191" s="18">
        <v>8.3000000000000007</v>
      </c>
      <c r="B191" s="30" t="s">
        <v>206</v>
      </c>
      <c r="C191" s="1" t="s">
        <v>17</v>
      </c>
      <c r="D191" s="1">
        <v>80.819999999999993</v>
      </c>
      <c r="E191" s="19">
        <v>0</v>
      </c>
      <c r="F191" s="17">
        <f t="shared" si="9"/>
        <v>0</v>
      </c>
    </row>
    <row r="192" spans="1:9" ht="24" customHeight="1">
      <c r="A192" s="18">
        <v>8.31</v>
      </c>
      <c r="B192" s="30" t="s">
        <v>207</v>
      </c>
      <c r="C192" s="1" t="s">
        <v>17</v>
      </c>
      <c r="D192" s="1">
        <v>32.450000000000003</v>
      </c>
      <c r="E192" s="19">
        <v>0</v>
      </c>
      <c r="F192" s="17">
        <f t="shared" si="9"/>
        <v>0</v>
      </c>
    </row>
    <row r="193" spans="1:7" ht="45">
      <c r="A193" s="18">
        <v>8.32</v>
      </c>
      <c r="B193" s="30" t="s">
        <v>208</v>
      </c>
      <c r="C193" s="1" t="s">
        <v>17</v>
      </c>
      <c r="D193" s="1">
        <v>116</v>
      </c>
      <c r="E193" s="19">
        <v>0</v>
      </c>
      <c r="F193" s="17">
        <f t="shared" si="9"/>
        <v>0</v>
      </c>
    </row>
    <row r="194" spans="1:7">
      <c r="A194" s="18">
        <v>8.33</v>
      </c>
      <c r="B194" s="43" t="s">
        <v>126</v>
      </c>
      <c r="C194" s="1" t="s">
        <v>17</v>
      </c>
      <c r="D194" s="1">
        <v>1.9</v>
      </c>
      <c r="E194" s="19">
        <v>0</v>
      </c>
      <c r="F194" s="17">
        <f t="shared" si="9"/>
        <v>0</v>
      </c>
    </row>
    <row r="195" spans="1:7">
      <c r="A195" s="13"/>
      <c r="B195" s="3" t="s">
        <v>125</v>
      </c>
      <c r="C195" s="1"/>
      <c r="D195" s="1"/>
      <c r="E195" s="19"/>
      <c r="F195" s="17"/>
    </row>
    <row r="196" spans="1:7" ht="33.75">
      <c r="A196" s="18">
        <v>8.34</v>
      </c>
      <c r="B196" s="30" t="s">
        <v>129</v>
      </c>
      <c r="C196" s="1" t="s">
        <v>16</v>
      </c>
      <c r="D196" s="1">
        <v>55</v>
      </c>
      <c r="E196" s="19">
        <v>0</v>
      </c>
      <c r="F196" s="17">
        <f t="shared" ref="F196:F200" si="10">ROUND((D196*E196),2)</f>
        <v>0</v>
      </c>
    </row>
    <row r="197" spans="1:7" ht="22.5">
      <c r="A197" s="18">
        <v>8.35</v>
      </c>
      <c r="B197" s="30" t="s">
        <v>108</v>
      </c>
      <c r="C197" s="1" t="s">
        <v>16</v>
      </c>
      <c r="D197" s="1">
        <v>20</v>
      </c>
      <c r="E197" s="19">
        <v>0</v>
      </c>
      <c r="F197" s="17">
        <f t="shared" si="10"/>
        <v>0</v>
      </c>
    </row>
    <row r="198" spans="1:7" ht="38.25" customHeight="1">
      <c r="A198" s="18">
        <v>8.36</v>
      </c>
      <c r="B198" s="29" t="s">
        <v>127</v>
      </c>
      <c r="C198" s="1" t="s">
        <v>17</v>
      </c>
      <c r="D198" s="1">
        <v>126.25</v>
      </c>
      <c r="E198" s="19">
        <v>0</v>
      </c>
      <c r="F198" s="17">
        <f t="shared" si="10"/>
        <v>0</v>
      </c>
    </row>
    <row r="199" spans="1:7" ht="33.75">
      <c r="A199" s="18">
        <v>8.3699999999999992</v>
      </c>
      <c r="B199" s="30" t="s">
        <v>209</v>
      </c>
      <c r="C199" s="1" t="s">
        <v>16</v>
      </c>
      <c r="D199" s="1">
        <v>32.299999999999997</v>
      </c>
      <c r="E199" s="19">
        <v>0</v>
      </c>
      <c r="F199" s="17">
        <f t="shared" si="10"/>
        <v>0</v>
      </c>
    </row>
    <row r="200" spans="1:7" ht="67.5">
      <c r="A200" s="18">
        <v>8.3800000000000008</v>
      </c>
      <c r="B200" s="30" t="s">
        <v>128</v>
      </c>
      <c r="C200" s="1" t="s">
        <v>16</v>
      </c>
      <c r="D200" s="1">
        <v>7.65</v>
      </c>
      <c r="E200" s="19">
        <v>0</v>
      </c>
      <c r="F200" s="17">
        <f t="shared" si="10"/>
        <v>0</v>
      </c>
    </row>
    <row r="201" spans="1:7">
      <c r="A201" s="13">
        <v>9</v>
      </c>
      <c r="B201" s="3" t="s">
        <v>38</v>
      </c>
      <c r="C201" s="4"/>
      <c r="D201" s="7"/>
      <c r="E201" s="19"/>
      <c r="F201" s="17"/>
    </row>
    <row r="202" spans="1:7">
      <c r="A202" s="18">
        <v>9.01</v>
      </c>
      <c r="B202" s="30" t="s">
        <v>38</v>
      </c>
      <c r="C202" s="4" t="s">
        <v>15</v>
      </c>
      <c r="D202" s="7">
        <v>1</v>
      </c>
      <c r="E202" s="19">
        <v>0</v>
      </c>
      <c r="F202" s="17">
        <f t="shared" ref="F202" si="11">ROUND((D202*E202),2)</f>
        <v>0</v>
      </c>
    </row>
    <row r="203" spans="1:7" ht="12" thickBot="1">
      <c r="A203" s="21"/>
      <c r="B203" s="26" t="s">
        <v>4</v>
      </c>
      <c r="C203" s="22"/>
      <c r="D203" s="23"/>
      <c r="E203" s="24"/>
      <c r="F203" s="25">
        <f>SUM(F5:F202)</f>
        <v>0</v>
      </c>
    </row>
    <row r="205" spans="1:7">
      <c r="E205" s="31"/>
      <c r="F205" s="32"/>
      <c r="G205" s="33"/>
    </row>
    <row r="206" spans="1:7">
      <c r="E206" s="31"/>
      <c r="F206" s="31"/>
      <c r="G206" s="33"/>
    </row>
    <row r="207" spans="1:7">
      <c r="E207" s="31"/>
      <c r="F207" s="32">
        <f>+F205-F203</f>
        <v>0</v>
      </c>
      <c r="G207" s="33"/>
    </row>
    <row r="208" spans="1:7">
      <c r="E208" s="31"/>
      <c r="F208" s="31"/>
      <c r="G208" s="33"/>
    </row>
    <row r="209" spans="5:7">
      <c r="E209" s="31"/>
      <c r="F209" s="31"/>
      <c r="G209" s="33"/>
    </row>
  </sheetData>
  <autoFilter ref="A3:F203" xr:uid="{00000000-0009-0000-0000-000000000000}"/>
  <mergeCells count="4">
    <mergeCell ref="B1:F1"/>
    <mergeCell ref="B2:F2"/>
    <mergeCell ref="A90:A95"/>
    <mergeCell ref="C90:C9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Técnico Planificación</dc:creator>
  <cp:lastModifiedBy>Diana Ostorga</cp:lastModifiedBy>
  <cp:lastPrinted>2021-09-12T22:19:06Z</cp:lastPrinted>
  <dcterms:created xsi:type="dcterms:W3CDTF">2018-06-04T18:19:03Z</dcterms:created>
  <dcterms:modified xsi:type="dcterms:W3CDTF">2021-10-29T15:23:13Z</dcterms:modified>
</cp:coreProperties>
</file>