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2"/>
  <workbookPr defaultThemeVersion="124226"/>
  <mc:AlternateContent xmlns:mc="http://schemas.openxmlformats.org/markup-compatibility/2006">
    <mc:Choice Requires="x15">
      <x15ac:absPath xmlns:x15ac="http://schemas.microsoft.com/office/spreadsheetml/2010/11/ac" url="C:\Users\apalacios\Desktop\san isidro 6.0 julio\3.0 PLAN DE OFERTA\"/>
    </mc:Choice>
  </mc:AlternateContent>
  <xr:revisionPtr revIDLastSave="0" documentId="11_AB0C786F2EA74AB5C0285C226C643CC9674D2344" xr6:coauthVersionLast="47" xr6:coauthVersionMax="47" xr10:uidLastSave="{00000000-0000-0000-0000-000000000000}"/>
  <bookViews>
    <workbookView xWindow="0" yWindow="0" windowWidth="28800" windowHeight="11730" tabRatio="930" firstSheet="1" activeTab="1" xr2:uid="{00000000-000D-0000-FFFF-FFFF00000000}"/>
  </bookViews>
  <sheets>
    <sheet name="Resumen" sheetId="13" r:id="rId1"/>
    <sheet name="PRESUPUESTO SAN ISIDRO" sheetId="10" r:id="rId2"/>
  </sheets>
  <externalReferences>
    <externalReference r:id="rId3"/>
    <externalReference r:id="rId4"/>
  </externalReferences>
  <definedNames>
    <definedName name="_CAL1" localSheetId="1">[1]DetalleCosto!#REF!</definedName>
    <definedName name="_CAL1">[1]DetalleCosto!#REF!</definedName>
    <definedName name="_CON3000" localSheetId="1">[1]DetalleCosto!#REF!</definedName>
    <definedName name="_CON3000">[1]DetalleCosto!#REF!</definedName>
    <definedName name="_CON4000" localSheetId="1">[1]DetalleCosto!#REF!</definedName>
    <definedName name="_CON4000">[1]DetalleCosto!#REF!</definedName>
    <definedName name="_xlnm._FilterDatabase" localSheetId="1" hidden="1">'PRESUPUESTO SAN ISIDRO'!$M$11:$M$549</definedName>
    <definedName name="A_impresión_IM" localSheetId="1">#REF!</definedName>
    <definedName name="A_impresión_IM">#REF!</definedName>
    <definedName name="ALAMBRE" localSheetId="1">[1]DetalleCosto!#REF!</definedName>
    <definedName name="ALAMBRE">[1]DetalleCosto!#REF!</definedName>
    <definedName name="ANDAMIO" localSheetId="1">[1]DetalleCosto!#REF!</definedName>
    <definedName name="ANDAMIO">[1]DetalleCosto!#REF!</definedName>
    <definedName name="_xlnm.Print_Area" localSheetId="1">'PRESUPUESTO SAN ISIDRO'!$B$1:$K$551</definedName>
    <definedName name="_xlnm.Print_Area" localSheetId="0">Resumen!$A$1:$D$42</definedName>
    <definedName name="ARENA" localSheetId="1">[1]DetalleCosto!#REF!</definedName>
    <definedName name="ARENA">[1]DetalleCosto!#REF!</definedName>
    <definedName name="BLOCK14" localSheetId="1">[1]DetalleCosto!#REF!</definedName>
    <definedName name="BLOCK14">[1]DetalleCosto!#REF!</definedName>
    <definedName name="BLOCK9" localSheetId="1">[1]DetalleCosto!#REF!</definedName>
    <definedName name="BLOCK9">[1]DetalleCosto!#REF!</definedName>
    <definedName name="BOMBEO_DE_CONCRETO">#REF!</definedName>
    <definedName name="CAL" localSheetId="1">[1]DetalleCosto!#REF!</definedName>
    <definedName name="CAL">[1]DetalleCosto!#REF!</definedName>
    <definedName name="CEMENTO" localSheetId="1">[1]DetalleCosto!#REF!</definedName>
    <definedName name="CEMENTO">[1]DetalleCosto!#REF!</definedName>
    <definedName name="CLAVO" localSheetId="1">[1]DetalleCosto!#REF!</definedName>
    <definedName name="CLAVO">[1]DetalleCosto!#REF!</definedName>
    <definedName name="CLAVO1" localSheetId="1">[1]DetalleCosto!#REF!</definedName>
    <definedName name="CLAVO1">[1]DetalleCosto!#REF!</definedName>
    <definedName name="Concreto_premezclado">#REF!</definedName>
    <definedName name="DESENCOFRANTE" localSheetId="1">[1]DetalleCosto!#REF!</definedName>
    <definedName name="DESENCOFRANTE">[1]DetalleCosto!#REF!</definedName>
    <definedName name="FINANC">#REF!</definedName>
    <definedName name="HIERROG40" localSheetId="1">[1]DetalleCosto!#REF!</definedName>
    <definedName name="HIERROG40">[1]DetalleCosto!#REF!</definedName>
    <definedName name="HIERROG60" localSheetId="1">[1]DetalleCosto!#REF!</definedName>
    <definedName name="HIERROG60">[1]DetalleCosto!#REF!</definedName>
    <definedName name="MADERA" localSheetId="1">[1]DetalleCosto!#REF!</definedName>
    <definedName name="MADERA">[1]DetalleCosto!#REF!</definedName>
    <definedName name="PIEDRIN" localSheetId="1">[1]DetalleCosto!#REF!</definedName>
    <definedName name="PIEDRIN">[1]DetalleCosto!#REF!</definedName>
    <definedName name="PREP.Y_VACIADO_CONCRETO">#REF!</definedName>
    <definedName name="PUNTALES" localSheetId="1">[1]DetalleCosto!#REF!</definedName>
    <definedName name="PUNTALES">[1]DetalleCosto!#REF!</definedName>
    <definedName name="RETRO" localSheetId="1">[1]DetalleCosto!#REF!</definedName>
    <definedName name="RETRO">[1]DetalleCosto!#REF!</definedName>
    <definedName name="SELECTO" localSheetId="1">[1]DetalleCosto!#REF!</definedName>
    <definedName name="SELECTO">[1]DetalleCosto!#REF!</definedName>
    <definedName name="_xlnm.Print_Titles" localSheetId="1">'PRESUPUESTO SAN ISIDRO'!$2:$8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0" l="1"/>
  <c r="I10" i="10"/>
  <c r="I516" i="10" l="1"/>
  <c r="I510" i="10"/>
  <c r="I508" i="10"/>
  <c r="A11" i="13"/>
  <c r="A13" i="13"/>
  <c r="I208" i="10"/>
  <c r="I429" i="10" l="1"/>
  <c r="I546" i="10"/>
  <c r="J545" i="10" s="1"/>
  <c r="B24" i="13" s="1"/>
  <c r="B20" i="13"/>
  <c r="I492" i="10"/>
  <c r="I246" i="10"/>
  <c r="I395" i="10"/>
  <c r="I422" i="10"/>
  <c r="B18" i="13" s="1"/>
  <c r="J9" i="10"/>
  <c r="I412" i="10"/>
  <c r="B16" i="13" s="1"/>
  <c r="I249" i="10"/>
  <c r="I381" i="10"/>
  <c r="I467" i="10"/>
  <c r="B22" i="13" s="1"/>
  <c r="B14" i="13"/>
  <c r="I405" i="10"/>
  <c r="I149" i="10"/>
  <c r="I444" i="10"/>
  <c r="B21" i="13" s="1"/>
  <c r="I426" i="10"/>
  <c r="B19" i="13" s="1"/>
  <c r="I122" i="10"/>
  <c r="I111" i="10"/>
  <c r="I50" i="10"/>
  <c r="I417" i="10"/>
  <c r="B17" i="13" s="1"/>
  <c r="J404" i="10" l="1"/>
  <c r="J245" i="10"/>
  <c r="B35" i="13" s="1"/>
  <c r="C35" i="13" s="1"/>
  <c r="J110" i="10"/>
  <c r="B32" i="13" s="1"/>
  <c r="J207" i="10"/>
  <c r="I24" i="10"/>
  <c r="I156" i="10"/>
  <c r="B15" i="13"/>
  <c r="B34" i="13" l="1"/>
  <c r="C34" i="13" s="1"/>
  <c r="J148" i="10"/>
  <c r="B33" i="13" s="1"/>
  <c r="C33" i="13" s="1"/>
  <c r="J15" i="10"/>
  <c r="I518" i="10"/>
  <c r="J491" i="10" s="1"/>
  <c r="B23" i="13" s="1"/>
  <c r="C32" i="13"/>
  <c r="I59" i="10"/>
  <c r="B30" i="13" l="1"/>
  <c r="C30" i="13" s="1"/>
  <c r="J49" i="10"/>
  <c r="B31" i="13" s="1"/>
  <c r="B26" i="13"/>
  <c r="J550" i="10" l="1"/>
  <c r="B37" i="13"/>
  <c r="C31" i="13"/>
  <c r="B40" i="13"/>
  <c r="C42" i="13" l="1"/>
  <c r="B41" i="13"/>
  <c r="B42" i="13" s="1"/>
  <c r="D26" i="13"/>
  <c r="D37" i="13" l="1"/>
  <c r="D42" i="13"/>
</calcChain>
</file>

<file path=xl/sharedStrings.xml><?xml version="1.0" encoding="utf-8"?>
<sst xmlns="http://schemas.openxmlformats.org/spreadsheetml/2006/main" count="1504" uniqueCount="877">
  <si>
    <t>MINISTERIO DE SALUD</t>
  </si>
  <si>
    <t>FORMULARIO DE OFERTA DE OBRA CIVIL</t>
  </si>
  <si>
    <t>P R O Y E C T O:</t>
  </si>
  <si>
    <t>"REMODELACION Y AMPLIACION DE UNIDAD DE SALUD DE SAN ISIDRO, IZALCO, SONSONATE"</t>
  </si>
  <si>
    <t>PROPIETARIO</t>
  </si>
  <si>
    <t>U B I C A C I Ó N:</t>
  </si>
  <si>
    <t>Cantón San Isidro, Municipio de Izalco, Departamento de Sonsonate.</t>
  </si>
  <si>
    <t>Fecha:</t>
  </si>
  <si>
    <t>RESUMEN DE PRESUPUESTO OBRAS EXTERIORES</t>
  </si>
  <si>
    <t xml:space="preserve">MONTOS DE PRESUPUESTO </t>
  </si>
  <si>
    <t>COSTO $/M2 ()</t>
  </si>
  <si>
    <t>Incidencia</t>
  </si>
  <si>
    <t>OBRAS PRELIMINARES</t>
  </si>
  <si>
    <t>DESMONTAJE Y DEMOLICIONES</t>
  </si>
  <si>
    <t>TERRACERIA</t>
  </si>
  <si>
    <t>MUROS Y TAPIALES</t>
  </si>
  <si>
    <t>CERCA Y PORTONES</t>
  </si>
  <si>
    <t>ESTACIONAMIENTO</t>
  </si>
  <si>
    <t>ACERA Y RAMPA</t>
  </si>
  <si>
    <t>INSTALACIONES HIDRAULICAS</t>
  </si>
  <si>
    <t>INSTALACIONES ELECTRICAS EXTERIORES</t>
  </si>
  <si>
    <t>CASETAS</t>
  </si>
  <si>
    <t>OTROS</t>
  </si>
  <si>
    <t>MONTO TOTAL OBRAS EXTERIORES</t>
  </si>
  <si>
    <t>RESUMEN DE PRESUPUESTO MODULOS</t>
  </si>
  <si>
    <t>OBRA EN MODULOS</t>
  </si>
  <si>
    <t>MODULO A</t>
  </si>
  <si>
    <t>MODULO B</t>
  </si>
  <si>
    <t>MODULO C</t>
  </si>
  <si>
    <t>MODULO D</t>
  </si>
  <si>
    <t>MODULO E</t>
  </si>
  <si>
    <t>INSTALACIONE ELECTRICAS, AIRE ACONDICONADO Y VENTILACION MECANICA</t>
  </si>
  <si>
    <t>MONTO TOTAL</t>
  </si>
  <si>
    <t>RESUMEN DE PRESUPUESTO GLOBAL</t>
  </si>
  <si>
    <t>OBRAS EXTERIORES</t>
  </si>
  <si>
    <t>FORMULARIO DE OFERTA OFICIAL</t>
  </si>
  <si>
    <t>JULIO 2023</t>
  </si>
  <si>
    <t>PARTIDA</t>
  </si>
  <si>
    <t>DESCRIPCIÓN</t>
  </si>
  <si>
    <t>CANTIDAD</t>
  </si>
  <si>
    <t>UNIDAD</t>
  </si>
  <si>
    <t>PRECIO UNITARIO</t>
  </si>
  <si>
    <t>SUB-TOTAL</t>
  </si>
  <si>
    <t>PARCIAL</t>
  </si>
  <si>
    <t>TOTAL</t>
  </si>
  <si>
    <t>PREVIOS</t>
  </si>
  <si>
    <t>1.1.01</t>
  </si>
  <si>
    <t>Instalaciones provisionales de Agua potable, Aguas Negras, Energia Electrica,  para el proyecto. incluye el pago de consumo.</t>
  </si>
  <si>
    <t>SG</t>
  </si>
  <si>
    <t>1.1.02</t>
  </si>
  <si>
    <t>Hechura y colocación de rotulo de aviso de construcción del proyecto de 3.00x2.00m, lamina zinc galvanizada calibre 26, sobre armazón de madera curada</t>
  </si>
  <si>
    <t>1.1.03</t>
  </si>
  <si>
    <t>Elaboración de Estudio de Suelos, realizar 3 sondeos en area del proyecto.</t>
  </si>
  <si>
    <r>
      <rPr>
        <b/>
        <sz val="10"/>
        <rFont val="Arial"/>
        <family val="2"/>
      </rPr>
      <t xml:space="preserve">NOTA: </t>
    </r>
    <r>
      <rPr>
        <sz val="10"/>
        <rFont val="Arial"/>
        <family val="2"/>
      </rPr>
      <t>la construcción de oficinas y bodegas provisionales a utilizar en la obra, se incluirán en los costos indirectos del contratista, así como también toda barrera de protección mientras dure la ejecución del proyecto.</t>
    </r>
  </si>
  <si>
    <t>DESMONTAJES Y DEMOLICIONES</t>
  </si>
  <si>
    <t>2.1.01</t>
  </si>
  <si>
    <r>
      <rPr>
        <b/>
        <sz val="10"/>
        <rFont val="Arial"/>
        <family val="2"/>
      </rPr>
      <t>DS1,</t>
    </r>
    <r>
      <rPr>
        <sz val="10"/>
        <rFont val="Arial"/>
        <family val="2"/>
      </rPr>
      <t xml:space="preserve"> Desmontaje de puerta de madera una hoja estructura de madera varias dimensiones, según se indica en Plano de Demolicion y Desmontajes, Hoja A-04</t>
    </r>
  </si>
  <si>
    <t>U</t>
  </si>
  <si>
    <t>2.1.02</t>
  </si>
  <si>
    <r>
      <rPr>
        <b/>
        <sz val="10"/>
        <rFont val="Arial"/>
        <family val="2"/>
      </rPr>
      <t>DS3,</t>
    </r>
    <r>
      <rPr>
        <sz val="10"/>
        <rFont val="Arial"/>
        <family val="2"/>
      </rPr>
      <t xml:space="preserve"> Desmontaje de artefactos y accesorios sanitarios: lavamanos, servicio sanitario y duchas en modulo A, según se indica en Plano de Demolicion y Desmontajes, Hoja A-04</t>
    </r>
  </si>
  <si>
    <t>2.1.03</t>
  </si>
  <si>
    <r>
      <rPr>
        <b/>
        <sz val="10"/>
        <rFont val="Arial"/>
        <family val="2"/>
      </rPr>
      <t>DS-7</t>
    </r>
    <r>
      <rPr>
        <sz val="10"/>
        <rFont val="Arial"/>
        <family val="2"/>
      </rPr>
      <t>, Desmontaje de cubierta de techo de lamina de fibrocemento tipo duralita en modulos A. según se indica en Plano de Demolicion y Desmontajes, Hoja A-04</t>
    </r>
  </si>
  <si>
    <t>M2</t>
  </si>
  <si>
    <t>2.1.04</t>
  </si>
  <si>
    <t>Desmontaje de sistema electrico existente (luces, cajas, ducteria, alambrado, elementos de sujecion, ventiladores y accesorios)</t>
  </si>
  <si>
    <t>2.1.05</t>
  </si>
  <si>
    <t>Desomontaje de red hidraulica (agua potable y aguas negras) del modulo A</t>
  </si>
  <si>
    <t>2.1.06</t>
  </si>
  <si>
    <r>
      <rPr>
        <b/>
        <sz val="10"/>
        <rFont val="Arial"/>
        <family val="2"/>
      </rPr>
      <t>DM-1</t>
    </r>
    <r>
      <rPr>
        <sz val="10"/>
        <rFont val="Arial"/>
        <family val="2"/>
      </rPr>
      <t>, Demolicion de paredes existentes para la apertura de hueco de puerta y ventana, según se indica en Plano de Demolicion y Desmontajes, Hoja A-04</t>
    </r>
  </si>
  <si>
    <r>
      <rPr>
        <b/>
        <sz val="10"/>
        <rFont val="Arial"/>
        <family val="2"/>
      </rPr>
      <t>NOTA:</t>
    </r>
    <r>
      <rPr>
        <sz val="10"/>
        <rFont val="Arial"/>
        <family val="2"/>
      </rPr>
      <t xml:space="preserve"> Los desmontajes incluyen el desalojo y el resguardo de materiales en buen estado a ser reutilizados por el MINSAL, además, se deberá realizar el desalojo del material sobrante (ripio) producto de los trabajos de demolición.</t>
    </r>
  </si>
  <si>
    <t>NUEVAS ADECUACIONES</t>
  </si>
  <si>
    <t>2.2.01</t>
  </si>
  <si>
    <t>Trazo y nivelación</t>
  </si>
  <si>
    <t>2.2.02</t>
  </si>
  <si>
    <t>Pared de división liviana con doble forro de panel de tablayeso tipo denglass de 1/2" de espesor, con estructura de canales de amarre y postes metálicos calibre 24 @40 cms. con aplicación de dos manos (mínimo) de pintura látex acrílica; acabado semibrillante, incluye curado y base, incluye zocalo , segun especificaciones técnicas. la división llegara hasta 10cm sobre cielo falso.</t>
  </si>
  <si>
    <t>2.2.03</t>
  </si>
  <si>
    <t>Suministro e instalación de T-1 y E-1, de tubo estructural de 4x2" chapa 14, inkcuye Placas de anclaje para t-1 y E-1 de 15x15cm, espesor de 1/4" incluye 4 patas de varillas # 3 de 40cm cu de longitud</t>
  </si>
  <si>
    <t>M</t>
  </si>
  <si>
    <t>2.2.04</t>
  </si>
  <si>
    <t>Suministro e instalacion de cubierta de techo de lamina metalica compuesta de una hoja superior de aluminio y zinc cal-24. prepintado reflectante blanca y una hoja interior de vinil con nucleo de espuma de poliuretano de 1.5". fascia de lamina galvanizada</t>
  </si>
  <si>
    <t>2.2.05</t>
  </si>
  <si>
    <t>Suministro e instalación de capote</t>
  </si>
  <si>
    <t>2.2.06</t>
  </si>
  <si>
    <t>Suministro e instalación de Red de Agua Potable</t>
  </si>
  <si>
    <t>2.2.07</t>
  </si>
  <si>
    <t>Suministro e instalación de Red de Aguas Negras</t>
  </si>
  <si>
    <t>2.2.08</t>
  </si>
  <si>
    <t>Repello de paredes</t>
  </si>
  <si>
    <t>2.2.09</t>
  </si>
  <si>
    <t>Afinado de paredes</t>
  </si>
  <si>
    <t>2.2.10</t>
  </si>
  <si>
    <t xml:space="preserve">Repello y afinado de cuadrados </t>
  </si>
  <si>
    <t>2.2.11</t>
  </si>
  <si>
    <t>Suministro e instalación de cielo falso de fibrocemento 2' x 4' x 6 mm, perfilería de aluminio tipo pesado, suspendido con alambre galvanizado # 14 tipo entorchado, aplicación de dos manos de pintura (como mínimo) tipo látex, color blanco, incluye arriostramiento sismo resistente cada 2.40 m ambos sentidos.</t>
  </si>
  <si>
    <t>2.2.12</t>
  </si>
  <si>
    <t>Suministro e instalación de fascia y cornisa con forro de fibrocemento liso de 6 mm, en estructura de tubo cuadrado de 1" chapa 16, cuadrícula con separación de 40 cm (máximo), fijada en pared y estructura metálica de techo; altura según se indique en planos, ancho variable, incluye cañuela metálica y aplicación de dos manos de pintura (como mínimo) tipo látex, acabado mate, color blanco.</t>
  </si>
  <si>
    <t>2.2.13</t>
  </si>
  <si>
    <t>Suministro e instalación de cerámica de 30 cm x 30 cm de alto tráfico antideslizante, sobre base de piso de cemento existente</t>
  </si>
  <si>
    <t>2.2.14</t>
  </si>
  <si>
    <t>Suministro e instalación de enchape en paredes</t>
  </si>
  <si>
    <t>2.2.15</t>
  </si>
  <si>
    <t xml:space="preserve">Suministro e instalación de ventana V-3 (2.80 m x 0.58 m) tipo corrediza o proyectable de marco de aluminio tipo pesado,  anodizado al natural con celosía de vidrio claro 5mm mínimo de espesor, con sellado perimetral de silicón. </t>
  </si>
  <si>
    <t>2.2.16</t>
  </si>
  <si>
    <t>Suministro e instalación de ventana V-6 (0.8 m x 0.60 m) tipo corrediza o proyectable de marco de aluminio tipo pesado, anodizado, vidrio laminado de 5 mm.</t>
  </si>
  <si>
    <t>2.2.17</t>
  </si>
  <si>
    <t>Suministro e instalación de defensa metálica. Ver detalle en plano.</t>
  </si>
  <si>
    <t>2.2.18</t>
  </si>
  <si>
    <t>Suministro e instalación de puerta P-3 (2.10 m x 0.80 m) de madera con marco y estructura de riostra de madera de cedro y doble forro de plywood banack o caobilla clase "b" de 1/4". Incluye mochetas de cedro, chapa tipo palanca, tres bisagras tipo alcayate de 4", tope al piso y pintura a soplete.</t>
  </si>
  <si>
    <t>2.2.19</t>
  </si>
  <si>
    <t>Suministro e instalación de puerta P-6 (2.10 m x 1.0 m) metálica con doble forro de lámina de hierro de 1/16", incluye contramarco de ángulo de 1 1/2" x 1 1/2" x 3/16", marco y refuerzo de tubo de hierro cuadrado de 1"x1" chapa 14, 2 haladeras metálicas de hierro redondo liso de ø5/8" x 5", 3 bisagras de ø5/8" x 5", aplicación de dos manos de anticorrosivo y una de pintura de aceite a soplete, 3 bisagras tipo cápsula de 5/8"x5", chapa tipo parche de primera calidad.</t>
  </si>
  <si>
    <t>2.2.20</t>
  </si>
  <si>
    <t>Suministro e instalación de nuevos inodoros</t>
  </si>
  <si>
    <t>2.2.21</t>
  </si>
  <si>
    <t>Suministro e instalación de nuevos lavamanos</t>
  </si>
  <si>
    <t>2.2.22</t>
  </si>
  <si>
    <t>Suministro e instalación de nueva ducha</t>
  </si>
  <si>
    <t>2.2.23</t>
  </si>
  <si>
    <t>Suministro y aplicación de pintura en áreas internas:·pintura a base de agua resistente a la corrosión, químicos, impacto, abrasión y resistente a la oxidación superficial.</t>
  </si>
  <si>
    <t>2.2.24</t>
  </si>
  <si>
    <t>Suministro y aplicación de pintura en áreas exteriores: pintura esmalte base agua resistente a la corrosión, químicos, impacto, abrasión y resistente a la oxidación superficial.</t>
  </si>
  <si>
    <t>3.1.01</t>
  </si>
  <si>
    <r>
      <rPr>
        <b/>
        <sz val="10"/>
        <rFont val="Arial"/>
        <family val="2"/>
      </rPr>
      <t>DS1,</t>
    </r>
    <r>
      <rPr>
        <sz val="10"/>
        <rFont val="Arial"/>
        <family val="2"/>
      </rPr>
      <t xml:space="preserve"> Desmontaje de puerta de madera una hoja estructura de madera varias dimensiones, según se indica en Plano de Demolición y Desmontajes, Hoja A-04</t>
    </r>
  </si>
  <si>
    <t>3.1.02</t>
  </si>
  <si>
    <r>
      <rPr>
        <b/>
        <sz val="10"/>
        <rFont val="Arial"/>
        <family val="2"/>
      </rPr>
      <t>DS3,</t>
    </r>
    <r>
      <rPr>
        <sz val="10"/>
        <rFont val="Arial"/>
        <family val="2"/>
      </rPr>
      <t xml:space="preserve"> Desmontaje de artefactos y accesorios sanitarios: 7-lavamanos, 3-servicio sanitario y duchas en modulo, según se indica en Plano de Demolición y Desmontajes, Hoja A-04</t>
    </r>
  </si>
  <si>
    <t>3.1.03</t>
  </si>
  <si>
    <r>
      <rPr>
        <b/>
        <sz val="10"/>
        <rFont val="Arial"/>
        <family val="2"/>
      </rPr>
      <t xml:space="preserve">DS4, </t>
    </r>
    <r>
      <rPr>
        <sz val="10"/>
        <rFont val="Arial"/>
        <family val="2"/>
      </rPr>
      <t>Desmontaje de ventana de celosia de vidrio, según se indica en Plano de Demolicion y Desmontajes, Hoja A-04</t>
    </r>
  </si>
  <si>
    <t>3.1.04</t>
  </si>
  <si>
    <r>
      <rPr>
        <b/>
        <sz val="10"/>
        <rFont val="Arial"/>
        <family val="2"/>
      </rPr>
      <t>DS5,</t>
    </r>
    <r>
      <rPr>
        <sz val="10"/>
        <rFont val="Arial"/>
        <family val="2"/>
      </rPr>
      <t xml:space="preserve"> Desmontaje de cielo falso de fibrocemento, incluye: desmontaje de estructura de soporte de aluminio y desalojo, según se indica en Plano de Demolición y Desmontajes, Hoja A-04</t>
    </r>
  </si>
  <si>
    <t>3.1.05</t>
  </si>
  <si>
    <r>
      <rPr>
        <b/>
        <sz val="10"/>
        <rFont val="Arial"/>
        <family val="2"/>
      </rPr>
      <t>DS6</t>
    </r>
    <r>
      <rPr>
        <sz val="10"/>
        <rFont val="Arial"/>
        <family val="2"/>
      </rPr>
      <t>, Desmontaje de cubierta de techo de lamina de aluminio y zinc en modulo B, según se indica en Plano de Demolición y Desmontajes, Hoja A-04</t>
    </r>
  </si>
  <si>
    <t>3.1.06</t>
  </si>
  <si>
    <t>Desmontaje de sistema eléctrico existente (luces, cajas, ducteria, alambrado, elementos de sujeción, ventiladores y accesorios), según se indica en Plano de Demolición y Desmontajes, Hoja A-04</t>
  </si>
  <si>
    <t>3.1.07</t>
  </si>
  <si>
    <r>
      <rPr>
        <b/>
        <sz val="10"/>
        <rFont val="Arial"/>
        <family val="2"/>
      </rPr>
      <t>DM1</t>
    </r>
    <r>
      <rPr>
        <sz val="10"/>
        <rFont val="Arial"/>
        <family val="2"/>
      </rPr>
      <t>. Demolición de pared de mampostería de ladrillo de obra, se deberá utilizar el equipo y herramientas adecuados a fin de evitar el daño de las paredes a conservar. dentro de esta actividad se incluye la reparación del área afectada por demolición incluye: repellado afinado y pintado y desalojo a un botadero autorizado, según se indica en Plano de Demolición y Desmontajes, Hoja A-04</t>
    </r>
  </si>
  <si>
    <r>
      <rPr>
        <b/>
        <sz val="10"/>
        <rFont val="Arial"/>
        <family val="2"/>
      </rPr>
      <t>NOTA:
L</t>
    </r>
    <r>
      <rPr>
        <sz val="10"/>
        <rFont val="Arial"/>
        <family val="2"/>
      </rPr>
      <t>os desmontajes incluyen el desalojo y el resguardo de materiales en buen estado a ser reutilizados por el MINSAL, además, se deberá realizar el desalojo del material sobrante (ripio) producto de los trabajos de demolición.</t>
    </r>
  </si>
  <si>
    <t>NUEVAS INTERVENCIONES</t>
  </si>
  <si>
    <t>3.2.01</t>
  </si>
  <si>
    <t>3.2.02</t>
  </si>
  <si>
    <t xml:space="preserve">Excavación para solera de fundación </t>
  </si>
  <si>
    <t>M3</t>
  </si>
  <si>
    <t>3.2.03</t>
  </si>
  <si>
    <t>Relleno compactado con suelo cemento bajo solera de fundaciones</t>
  </si>
  <si>
    <t>3.2.04</t>
  </si>
  <si>
    <t>Relleno compactado con material selecto en solera de fundación</t>
  </si>
  <si>
    <t>3.2.05</t>
  </si>
  <si>
    <t>Desalojo de material generado por la excavación</t>
  </si>
  <si>
    <t>3.2.06</t>
  </si>
  <si>
    <t>Concreto estructural para solera de fundación SF de 0.45x0.25 mt, refuerzo 6 # 4, estribo # 3 @ 15 cm, concreto 210 kg/cm2</t>
  </si>
  <si>
    <t>3.2.07</t>
  </si>
  <si>
    <t>Paredes de bloque concreto de 15x20x40cm, refuerzo vertical y horizontal, según detalle en planos estructurales</t>
  </si>
  <si>
    <t>3.2.08</t>
  </si>
  <si>
    <t>3.2.09</t>
  </si>
  <si>
    <t>Nervio de Concreto N de concreto de 10-20cm x 15cm , 4 # 3, estribo #2@15cm, concreto 210 kg/cm2</t>
  </si>
  <si>
    <t>3.2.10</t>
  </si>
  <si>
    <t>Solera de coronamiento sc de 15x20cm, 4#4, estribo #2@12.5cm, concreto 210 kg/cm2</t>
  </si>
  <si>
    <t>3.2.11</t>
  </si>
  <si>
    <t>Suministro e instalación de reforzamiento de polín espacial PE-1, con pletina de 2x1/8" soldada a celosía superior</t>
  </si>
  <si>
    <t>3.2.12</t>
  </si>
  <si>
    <t>Suministro e instalación de polín PC de 4"</t>
  </si>
  <si>
    <t>3.2.13</t>
  </si>
  <si>
    <t>Suministro e instalación de estructura para apoyos de vigas existentes, incluye placas de 15x15x1/4 y tubo de 4x4x1/8"</t>
  </si>
  <si>
    <t>3.2.14</t>
  </si>
  <si>
    <t>Suministro e instalación de cubierta de techo de lamina metálica similara a la existente</t>
  </si>
  <si>
    <t>3.2.15</t>
  </si>
  <si>
    <t>3.2.16</t>
  </si>
  <si>
    <t>Suministro e instalación de Red de Aguas Negras, Aguas Grises y Venteo</t>
  </si>
  <si>
    <t>3.2.17</t>
  </si>
  <si>
    <t>Repello paredes interiores</t>
  </si>
  <si>
    <t>3.2.18</t>
  </si>
  <si>
    <t>Repello de paredes exteriores</t>
  </si>
  <si>
    <t>3.2.19</t>
  </si>
  <si>
    <t>Afinado de paredes interiores</t>
  </si>
  <si>
    <t>3.2.20</t>
  </si>
  <si>
    <t>Afinado de paredes exteriores</t>
  </si>
  <si>
    <t>3.2.21</t>
  </si>
  <si>
    <t>Repello y afinado de cuadrados</t>
  </si>
  <si>
    <t>3.2.22</t>
  </si>
  <si>
    <t>3.2.23</t>
  </si>
  <si>
    <t>3.2.24</t>
  </si>
  <si>
    <t>3.2.25</t>
  </si>
  <si>
    <t>Suministro e instalación de cerámica de 30 cm x 30 cm alto tráfico antideslizante, sobre base de concreto.</t>
  </si>
  <si>
    <t>3.2.26</t>
  </si>
  <si>
    <t>Suministro e instalación de piso vinil, incluye curva sanitaria.</t>
  </si>
  <si>
    <t>3.2.27</t>
  </si>
  <si>
    <t>Suministro e instalación de enchape de paredes</t>
  </si>
  <si>
    <t>3.2.28</t>
  </si>
  <si>
    <t xml:space="preserve">Suministro e instalación de ventana V-1 (1.00 m x 1.30 m) tipo corrediza o proyectable de marco de aluminio tipo pesado,  anodizado al natural con celosía de vidrio claro 5mm mínimo de espesor, con sellado perimetral de silicón. </t>
  </si>
  <si>
    <t>3.2.29</t>
  </si>
  <si>
    <t xml:space="preserve">Suministro e instalación de ventana V-2 (1.80 m x 0.58 m) tipo corrediza o proyectable de marco de aluminio tipo pesado,  anodizado al natural con celosía de vidrio claro 5mm mínimo de espesor, con sellado perimetral de silicón. </t>
  </si>
  <si>
    <t>3.2.30</t>
  </si>
  <si>
    <t>3.2.31</t>
  </si>
  <si>
    <t>Suministro e instalación de ventana V-7 (1.6 m x 1.20 m) tipo corrediza o proyectable de marco de aluminio tipo pesado, anodizado, vidrio laminado de 5 mm.</t>
  </si>
  <si>
    <t>3.2.32</t>
  </si>
  <si>
    <t>Suministro e instalación de ventana V-8 (1.60 m x 1.70 m) tipo corrediza o proyectable de marco de aluminio tipo pesado, anodizado, vidrio laminado de 5 mm.</t>
  </si>
  <si>
    <t>3.2.33</t>
  </si>
  <si>
    <t>Suministro e instalación de ventana V-9 (2.8 m x 1.70 m) tipo corrediza o proyectable de marco de aluminio tipo pesado, anodizado, vidrio laminado de 5 mm.</t>
  </si>
  <si>
    <t>3.2.34</t>
  </si>
  <si>
    <t>Suministro e instalación de ventana V-10 (1.0 m x 1.20 m)  con vidrio claro de 6 mm laminado y marco de aluminio anodizado natural, tipo guillotina.</t>
  </si>
  <si>
    <t>3.2.35</t>
  </si>
  <si>
    <t>3.2.36</t>
  </si>
  <si>
    <t>Suministro e instalación de puerta P-1 (2.10 m x 2.00 m) de aluminio y vidrio de 2 hojas de estructura de aluminio anodizado natural, vidrio laminado de 6 mm, tablero inferior con doble forro de lámina de aluminio, incluye: chapa, mochetas, haladera tipo c, bisagras de alcayate, brazo hidráulico para cierre con velocidad ajustable.</t>
  </si>
  <si>
    <t>3.2.37</t>
  </si>
  <si>
    <t>Suministro e instalación de puerta P-2 (2.10 m x 1.00 m) de madera con marco y estructura de riostra de madera de cedro y doble forro de plywood banack o caobilla clase "b" de 1/4". Incluye mochetas de cedro, chapa tipo palanca, tres bisagras tipo alcayate de 4", tope al piso y pintura a soplete.</t>
  </si>
  <si>
    <t>3.2.38</t>
  </si>
  <si>
    <t>3.2.39</t>
  </si>
  <si>
    <t>3.2.40</t>
  </si>
  <si>
    <t>Suministro e instalación de nuevo artefacto sanitario (Inodoro)</t>
  </si>
  <si>
    <t>3.2.41</t>
  </si>
  <si>
    <t>Suministro e instalación de nuevo artefacto sanitario (Lavamanos)</t>
  </si>
  <si>
    <t>3.2.42</t>
  </si>
  <si>
    <t>Suministro e instalacion de mueble M-1 "Estacion de Enfermeria"</t>
  </si>
  <si>
    <t>3.2.43</t>
  </si>
  <si>
    <t>Suministro e instalacion de mueble M-2 "Mesa de tabajo con poceta y gavetas"</t>
  </si>
  <si>
    <t>3.2.44</t>
  </si>
  <si>
    <t>Suministro e instalacion de mueble M-3 "Guarda materiales tipo pantrie"</t>
  </si>
  <si>
    <t>3.2.45</t>
  </si>
  <si>
    <t>Suministro e instalacion de mueble M-4 "Mueble con lavabo y puerta"</t>
  </si>
  <si>
    <t>3.2.46</t>
  </si>
  <si>
    <t>Suministro e instalacion de mueble M-5 interior " Bastidor de madera de cedro de 2x1pulg. Farrada con plywood de caobilla de 6mm, acabado laminado en cara vista", inlcuye venana</t>
  </si>
  <si>
    <t>3.2.47</t>
  </si>
  <si>
    <t>Construccion de pila de concreto con un lavadero, incluye instalacion de accesorios para el acuado funcionamiento</t>
  </si>
  <si>
    <t>3.2.48</t>
  </si>
  <si>
    <t>3.2.49</t>
  </si>
  <si>
    <r>
      <rPr>
        <b/>
        <sz val="10"/>
        <rFont val="Arial"/>
        <family val="2"/>
      </rPr>
      <t xml:space="preserve">NOTA: </t>
    </r>
    <r>
      <rPr>
        <sz val="10"/>
        <rFont val="Arial"/>
        <family val="2"/>
      </rPr>
      <t>El material de desecho, producto de la demolición, así como el que se vaya acumulando, conforme avance la obra, deberá ser removido del sitio con tanta frecuencia como sea requerido para no entorpecer el proceso de las actividades normales, trasladándolos hacia el botadero autorizado más cercano aprobado  por las autoridades y con el visto bueno de la supervisión.</t>
    </r>
  </si>
  <si>
    <t>4.1.01</t>
  </si>
  <si>
    <t>4.1.02</t>
  </si>
  <si>
    <r>
      <rPr>
        <b/>
        <sz val="10"/>
        <rFont val="Arial"/>
        <family val="2"/>
      </rPr>
      <t>DS3,</t>
    </r>
    <r>
      <rPr>
        <sz val="10"/>
        <rFont val="Arial"/>
        <family val="2"/>
      </rPr>
      <t xml:space="preserve"> Desmontaje de artefactos y accesorios sanitarios: lavamanos, servicio sanitario y duchas en modulo, según se indica en Plano de Demolición y Desmontajes, Hoja A-04</t>
    </r>
  </si>
  <si>
    <t>4.1.03</t>
  </si>
  <si>
    <r>
      <rPr>
        <b/>
        <sz val="10"/>
        <rFont val="Arial"/>
        <family val="2"/>
      </rPr>
      <t>DS4</t>
    </r>
    <r>
      <rPr>
        <sz val="10"/>
        <rFont val="Arial"/>
        <family val="2"/>
      </rPr>
      <t>, Desmontaje de ventanas de celosía de vidrio, incluye marco de aluminio, según se indica en Plano de Demolición y Desmontajes, Hoja A-04</t>
    </r>
  </si>
  <si>
    <t>4.1.04</t>
  </si>
  <si>
    <t>4.1.05</t>
  </si>
  <si>
    <r>
      <rPr>
        <b/>
        <sz val="10"/>
        <rFont val="Arial"/>
        <family val="2"/>
      </rPr>
      <t>DS7</t>
    </r>
    <r>
      <rPr>
        <sz val="10"/>
        <rFont val="Arial"/>
        <family val="2"/>
      </rPr>
      <t>, Desmontaje de cubierta de techo de lamina tipo duralita en modulo C, según se indica en Plano de Demolición y Desmontajes, Hoja A-04</t>
    </r>
  </si>
  <si>
    <t>4.1.06</t>
  </si>
  <si>
    <t>4.1.07</t>
  </si>
  <si>
    <t>Desmontaje de sistema hidráulico  modulo C, según se indica en Plano de Demolición y Desmontajes, Hoja A-04</t>
  </si>
  <si>
    <t>4.1.08</t>
  </si>
  <si>
    <t>Demolición de pila de concreto, según se indica en Plano de Demolición y Desmontajes, Hoja A-04</t>
  </si>
  <si>
    <t>4.1.09</t>
  </si>
  <si>
    <t>Demolición de paredes  y pisos del modulo C, según se indica en Plano de Demolición y Desmontajes, Hoja A-04</t>
  </si>
  <si>
    <r>
      <rPr>
        <b/>
        <sz val="10"/>
        <rFont val="Arial"/>
        <family val="2"/>
      </rPr>
      <t>NOTA: L</t>
    </r>
    <r>
      <rPr>
        <sz val="10"/>
        <rFont val="Arial"/>
        <family val="2"/>
      </rPr>
      <t>os desmontajes incluyen el desalojo y el resguardo de materiales en buen estado a ser reutilizados por el MINSAL, además, se deberá realizar el desalojo del material sobrante (ripio) producto de los trabajos de demolición.</t>
    </r>
  </si>
  <si>
    <t>NUEVO MODULO C</t>
  </si>
  <si>
    <t>4.2.01</t>
  </si>
  <si>
    <t>4.2.02</t>
  </si>
  <si>
    <t>4.2.03</t>
  </si>
  <si>
    <t>Suministro e instalación de escopetas metálicas EM-1 y EM-2, según detalle presentados en los planos estructurales</t>
  </si>
  <si>
    <t>4.2.04</t>
  </si>
  <si>
    <t>Suministro e instalación de polín C de 4 pulgadas</t>
  </si>
  <si>
    <t>4.2.05</t>
  </si>
  <si>
    <t>4.2.06</t>
  </si>
  <si>
    <t>Suministro e instalación de capote de lamina</t>
  </si>
  <si>
    <t>4.2.07</t>
  </si>
  <si>
    <t>4.2.08</t>
  </si>
  <si>
    <t>4.2.09</t>
  </si>
  <si>
    <t>4.2.10</t>
  </si>
  <si>
    <t>4.2.11</t>
  </si>
  <si>
    <t>4.2.12</t>
  </si>
  <si>
    <t>4.2.13</t>
  </si>
  <si>
    <t xml:space="preserve">Preparación de base de concreto espesor 7 cm para la instalación de piso </t>
  </si>
  <si>
    <t>4.2.14</t>
  </si>
  <si>
    <t>4.2.15</t>
  </si>
  <si>
    <t>4.2.16</t>
  </si>
  <si>
    <t>Suministro e instalacion de nuevo artefacto sanitario (Inodoro)</t>
  </si>
  <si>
    <t>4.2.17</t>
  </si>
  <si>
    <t>Suministro e instalacion de nuevo artefacto sanitario (Lavamanos)</t>
  </si>
  <si>
    <t>4.2.18</t>
  </si>
  <si>
    <t>Suministro e instalacion de mueble M-8 "Lavamanos exterior"</t>
  </si>
  <si>
    <t>4.2.19</t>
  </si>
  <si>
    <t>4.2.20</t>
  </si>
  <si>
    <t>4.2.21</t>
  </si>
  <si>
    <t>4.2.22</t>
  </si>
  <si>
    <t>Suministro e instalación de puerta P-7 (1.90 m x 1.0 m) metálica de una hoja, con doble forro de lámina de ho 1/16"con marco y refuerzos  de tubo estructural 1"x1" chapa 14, chapa de palanca al exterior, pasador interno,  bisagra de capsula, contramarco de ángulo de 1 1/4 "x1 1/4"x1/8 , pintada con dos manos de pintura anticorrosiva y dos manos de pintura de aceite aplicada con soplete.</t>
  </si>
  <si>
    <t>4.2.23</t>
  </si>
  <si>
    <t>Suministro e instalacion de juegos de barras para personas con movilidad limitada</t>
  </si>
  <si>
    <t>jgs</t>
  </si>
  <si>
    <t>4.2.24</t>
  </si>
  <si>
    <t>4.2.25</t>
  </si>
  <si>
    <t>5.1.01</t>
  </si>
  <si>
    <r>
      <rPr>
        <b/>
        <sz val="10"/>
        <rFont val="Arial"/>
        <family val="2"/>
      </rPr>
      <t>DS2,</t>
    </r>
    <r>
      <rPr>
        <sz val="10"/>
        <rFont val="Arial"/>
        <family val="2"/>
      </rPr>
      <t xml:space="preserve"> Desmontaje de puerta metalicas, se incluye marco y accesorios, según se indica en Plano de Demolicion y Desmontajes, Hoja A-04</t>
    </r>
  </si>
  <si>
    <t>5.1.02</t>
  </si>
  <si>
    <r>
      <rPr>
        <b/>
        <sz val="10"/>
        <rFont val="Arial"/>
        <family val="2"/>
      </rPr>
      <t>DS4,</t>
    </r>
    <r>
      <rPr>
        <sz val="10"/>
        <rFont val="Arial"/>
        <family val="2"/>
      </rPr>
      <t xml:space="preserve"> Desmontaje de ventanas de celocia de vidrio exitentes, alto y ancho variable, según se indica en Plano de Demolicion y Desmontajes, Hoja A-04</t>
    </r>
  </si>
  <si>
    <t>5.1.03</t>
  </si>
  <si>
    <r>
      <rPr>
        <b/>
        <sz val="10"/>
        <rFont val="Arial"/>
        <family val="2"/>
      </rPr>
      <t>DS6</t>
    </r>
    <r>
      <rPr>
        <sz val="10"/>
        <rFont val="Arial"/>
        <family val="2"/>
      </rPr>
      <t>, Desmontaje de cubierta de techo de lamina de aluminio y zinc en modulo B, según se indica en Plano de Demolicion y Desmontajes, Hoja A-04</t>
    </r>
  </si>
  <si>
    <t>5.1.04</t>
  </si>
  <si>
    <t>Desmontaje de sistema electrico existente (luces, cajas, ducteria, alambrado, elementos de sujecion, ventiladores y accesorios), según se indica en Plano de Demolicion y Desmontajes, Hoja A-04</t>
  </si>
  <si>
    <t>5.1.05</t>
  </si>
  <si>
    <r>
      <rPr>
        <b/>
        <sz val="10"/>
        <rFont val="Arial"/>
        <family val="2"/>
      </rPr>
      <t>DM1.</t>
    </r>
    <r>
      <rPr>
        <sz val="10"/>
        <rFont val="Arial"/>
        <family val="2"/>
      </rPr>
      <t xml:space="preserve"> Demolicion de pared de mamposteria de ladrillo de obra, se debera utilizar el equipo y herramientas adecuados a fin de evitar el daño de las paredes a conservar. dentro de esta actividad se incluye la reparacion del área afectada por demolicion incluye: repellado afinado y pintado y desalojo a un botadero autorizado, según se indica en Plano de Demolicion y Desmontajes, Hoja A-04</t>
    </r>
  </si>
  <si>
    <t>5.2.01</t>
  </si>
  <si>
    <t>Trazo y nivelacion</t>
  </si>
  <si>
    <t>5.2.02</t>
  </si>
  <si>
    <t xml:space="preserve">Excavacion para solera de fundacion </t>
  </si>
  <si>
    <t>5.2.03</t>
  </si>
  <si>
    <t>5.2.04</t>
  </si>
  <si>
    <t>Relleno compactado con material selecto en solera de fundacion</t>
  </si>
  <si>
    <t>5.2.05</t>
  </si>
  <si>
    <t>Desalojo de material generado por la excavacion</t>
  </si>
  <si>
    <t>5.2.06</t>
  </si>
  <si>
    <t>Concreto estructural para solera de fundacion SF de 0.45x0.25 mt, refuerzo 6 # 4, estribo # 3 @ 15 cm, concreto 210 kg/cm2</t>
  </si>
  <si>
    <t>5.2.07</t>
  </si>
  <si>
    <t>Concreto estructural para tensor T-1 de 0.20x0.25 mt, 4 # 4, @ estribo # 2  @ 12.50 cm, concreto F'c 210 kg/cm2</t>
  </si>
  <si>
    <t>5.2.08</t>
  </si>
  <si>
    <t>Paredes de bloque concreto de 15x20x40cm, refuerzo vertical y horizontal, según detalle en planos estrucutrales</t>
  </si>
  <si>
    <t>5.2.09</t>
  </si>
  <si>
    <t>5.2.10</t>
  </si>
  <si>
    <t>5.2.11</t>
  </si>
  <si>
    <t>solera de cargadero  SC de 15x20cm, 4#4, estrebo #2@15cm, concreto F'c 210 kg/cm2</t>
  </si>
  <si>
    <t>5.2.12</t>
  </si>
  <si>
    <t>Solera de coronamiento y mojinete de 15x20cm, 4#4, estrebo #2@12.5cm, concreto 210 kg/cm2</t>
  </si>
  <si>
    <t>5.2.13</t>
  </si>
  <si>
    <t>Suministro e instalacion de viga metalica VM-1, según detalle presentados en los planos estructurales</t>
  </si>
  <si>
    <t>5.2.14</t>
  </si>
  <si>
    <t>Suministro e instalacion de escopetas metalicas EM-1, según detalle presentados en los planos estructurales</t>
  </si>
  <si>
    <t>5.2.15</t>
  </si>
  <si>
    <t>Suministro e instalacion de placa metalicas en paredes para anclaje de VM a pared, según detalles presentados en planos estructurales</t>
  </si>
  <si>
    <t>5.2.16</t>
  </si>
  <si>
    <t>Suministro e instalacionde uniones de viga metalica en zona de cumbrera, según detalle VR presentado en planos estrucutrales</t>
  </si>
  <si>
    <t>5.2.17</t>
  </si>
  <si>
    <t>Suministro e instalacion de polin PC de 4"</t>
  </si>
  <si>
    <t>5.2.18</t>
  </si>
  <si>
    <t>5.2.19</t>
  </si>
  <si>
    <t>Suministro e instalacion de capote de lamina</t>
  </si>
  <si>
    <t>5.2.20</t>
  </si>
  <si>
    <t>Suministro e instalacion de Red de Agua Potable</t>
  </si>
  <si>
    <t>5.2.21</t>
  </si>
  <si>
    <t>Suministro e instalacion de Red de Aguas Negras</t>
  </si>
  <si>
    <t>5.2.22</t>
  </si>
  <si>
    <t>5.2.23</t>
  </si>
  <si>
    <t>5.2.24</t>
  </si>
  <si>
    <t>Afinado de paredes interiores y exteriores</t>
  </si>
  <si>
    <t>5.2.25</t>
  </si>
  <si>
    <t>5.2.26</t>
  </si>
  <si>
    <t>5.2.27</t>
  </si>
  <si>
    <t>Suministro e instalación de cielo falso de PVC.</t>
  </si>
  <si>
    <t>5.2.28</t>
  </si>
  <si>
    <t>5.2.29</t>
  </si>
  <si>
    <t xml:space="preserve">Preparacion de base de concreto espesor 7 cm para la instalacion de piso </t>
  </si>
  <si>
    <t>5.2.30</t>
  </si>
  <si>
    <t>5.2.31</t>
  </si>
  <si>
    <t>5.2.32</t>
  </si>
  <si>
    <t>Suministro e instalacion de enchape de paredes</t>
  </si>
  <si>
    <t>5.2.33</t>
  </si>
  <si>
    <t>Suministro e instalación de ventana V-5 (1.60 m x 1.00 m) tipo corrediza o proyectable de marco de aluminio tipo pesado, anodizado, vidrio laminado de 5 mm.</t>
  </si>
  <si>
    <t>5.2.35</t>
  </si>
  <si>
    <t>Suministro e instalación de ventanilla V-11 (0.80 m x 1.20 m) con vidrio claro de 6 mm laminado y marco de aluminio anodizado natural, tipo guillotina.</t>
  </si>
  <si>
    <t>5.2.36</t>
  </si>
  <si>
    <t>Suministro e instalación de ventana V-12 (1.60 m x 1.00 m) tipo corrediza o proyectable de marco de aluminio tipo pesado, anodizado, vidrio laminado de 5 mm.</t>
  </si>
  <si>
    <t>5.2.37</t>
  </si>
  <si>
    <t>Suministro e instalación de ventana V-13 (1.00 m x 0.60 m) tipo corrediza o proyectable de marco de aluminio tipo pesado, anodizado, vidrio laminado de 5 mm.</t>
  </si>
  <si>
    <t>5.2.38</t>
  </si>
  <si>
    <t>5.2.39</t>
  </si>
  <si>
    <t>5.2.40</t>
  </si>
  <si>
    <t>Suministro e instalación de puerta P-4 (2.10 m x 0.90 m) de madera con marco y estructura de riostra de madera de cedro y doble forro de plywood banack o caobilla clase "b" de 1/4". Incluye mochetas de cedro, chapa tipo palanca, tres bisagras tipo alcayate de 4", tope al piso y pintura a soplete.</t>
  </si>
  <si>
    <t>5.2.41</t>
  </si>
  <si>
    <t>Suministro e instalación de puerta P-5 (2.10 m x 0.90 m) corrediza de aluminio y vidrio; de 1 hoja ancho, estructura de aluminio anodizado color natural, vidrio laminado de 6 mm, tablero inferior con doble forro de lámina de aluminio, incluye: chapa, mochetas y haladera tipo C.</t>
  </si>
  <si>
    <t>5.2.42</t>
  </si>
  <si>
    <t>5.2.43</t>
  </si>
  <si>
    <t>Suministro e instalación de Puerta de lámina de hierro galvanizada 2.10 m x 1.00 m, una hoja, espesores 5mm y 8mm, núcleo de nido de abeja de fibra de carbono y resistencia al fuego durante 60 minutos, incluye brazo hidráulico; chapa de puerta con barra de empuje antipánico, certificación ANSI grado 1, un punto de apoyo, sistema de bloqueo exterior, operación mecánica, longitud ajustable hasta 1.00 m, chasis de acero y tapas de zinc resistente al fuego y tres bisagras tipo espolón.</t>
  </si>
  <si>
    <t>5.2.44</t>
  </si>
  <si>
    <t>5.2.45</t>
  </si>
  <si>
    <t>5.2.46</t>
  </si>
  <si>
    <t>5.2.47</t>
  </si>
  <si>
    <t>Suministro e instalacion de mueble M-6, "Poceta, puertas y gavetas"</t>
  </si>
  <si>
    <t>5.2.48</t>
  </si>
  <si>
    <t>Suministro e instalacion de mueble M-7 "Poceta, puertas y gavetas"</t>
  </si>
  <si>
    <t>5.2.49</t>
  </si>
  <si>
    <t>5.2.50</t>
  </si>
  <si>
    <r>
      <rPr>
        <b/>
        <sz val="10"/>
        <rFont val="Arial"/>
        <family val="2"/>
      </rPr>
      <t xml:space="preserve">NOTA: 
 </t>
    </r>
    <r>
      <rPr>
        <sz val="10"/>
        <rFont val="Arial"/>
        <family val="2"/>
      </rPr>
      <t>El material de desecho, producto de la demolición, así como el que se vaya acumulando, conforme avance la obra, deberá ser removido del sitio con tanta frecuencia como sea requerido para no entorpecer el proceso de las actividades normales, trasladándolos hacia el botadero autorizado más cercano aprobado  por las autoridades y con el visto bueno de la supervisión.</t>
    </r>
  </si>
  <si>
    <t xml:space="preserve">MODULO E, PASILLO </t>
  </si>
  <si>
    <t>6.1.01</t>
  </si>
  <si>
    <t>6.1.02</t>
  </si>
  <si>
    <t>6.1.03</t>
  </si>
  <si>
    <t>6.1.04</t>
  </si>
  <si>
    <t>6.1.05</t>
  </si>
  <si>
    <t>6.1.06</t>
  </si>
  <si>
    <t>6.1.07</t>
  </si>
  <si>
    <t>6.1.08</t>
  </si>
  <si>
    <t>6.1.09</t>
  </si>
  <si>
    <t>Solera de coronamiento y mojinete de 15x20cm, 4#4, estrebo #2@12.5cm, concreto F'c 210 kg/cm2</t>
  </si>
  <si>
    <t>6.1.10</t>
  </si>
  <si>
    <t>6.1.11</t>
  </si>
  <si>
    <t>6.1.12</t>
  </si>
  <si>
    <t>6.1.13</t>
  </si>
  <si>
    <t>6.1.14</t>
  </si>
  <si>
    <t>6.1.15</t>
  </si>
  <si>
    <t>6.1.16</t>
  </si>
  <si>
    <t>6.1.17</t>
  </si>
  <si>
    <t>6.1.18</t>
  </si>
  <si>
    <t>6.1.19</t>
  </si>
  <si>
    <t>6.1.20</t>
  </si>
  <si>
    <t>6.1.21</t>
  </si>
  <si>
    <t>6.1.22</t>
  </si>
  <si>
    <t>6.1.23</t>
  </si>
  <si>
    <t>6.1.24</t>
  </si>
  <si>
    <t>Suministro e instalación de ventana V-15 (1.20 m x 0.80 m) tipo corrediza o proyectable de marco de aluminio tipo pesado, anodizado, vidrio laminado de 5 mm.</t>
  </si>
  <si>
    <t>6.1.25</t>
  </si>
  <si>
    <t>Suministro e instalación de ventanilla V-16 (1.00 m x1.20 m) con vidrio claro de 6 mm laminado y marco de aluminio anodizado natural, tipo guillotina, con puertas metálicas al exterior.</t>
  </si>
  <si>
    <t>6.1.26</t>
  </si>
  <si>
    <t>6.1.27</t>
  </si>
  <si>
    <t>6.1.28</t>
  </si>
  <si>
    <t>6.1.29</t>
  </si>
  <si>
    <t>6.1.30</t>
  </si>
  <si>
    <t>Suministro e instalacion de mueble M-5 exterior  "Bastidor de madera de cedro de 2x1pulg. Farrada con plywood de caobilla de 6mm, acabado laminado en cara vista", inlcuye venana</t>
  </si>
  <si>
    <t>6.1.31</t>
  </si>
  <si>
    <t>6.1.32</t>
  </si>
  <si>
    <t>6.1.33</t>
  </si>
  <si>
    <t>Zapata 1.0 m x 1.0 m x 0.25 m,  f´c= 280 kg/cm2, refuerzo inferior y superior #4@10 cm A.S.</t>
  </si>
  <si>
    <t>6.1.34</t>
  </si>
  <si>
    <t>Pedestal 30 cm x 30 cm,  f´c= 280 kg/cm2, ref. 4#5, estribos #3 @10 cm.</t>
  </si>
  <si>
    <t>6.1.35</t>
  </si>
  <si>
    <t>Suministro e instalación de COLUMNA  (CM) perfil HSS 4"X4"x1/4", incluye placa de conexión con pedestal y según detalle en planos e incluye pintura según especificación técnica</t>
  </si>
  <si>
    <t>AREA ELECTRICA</t>
  </si>
  <si>
    <t>7.1.01</t>
  </si>
  <si>
    <t>Pagos por trámites y derechos de conexión de subestacion electrica  y medición secundadaria ante Distribuidora de Energía Eléctrica de la localidad. Conexión definitiva.</t>
  </si>
  <si>
    <t>7.1.02</t>
  </si>
  <si>
    <t>Tramites y pago por Instalaciones electricas provisionales de energía eléctrica para el proyecto, ante Distribuidora de energia electrica de la localidad.</t>
  </si>
  <si>
    <t>INSTALACIONES ELECTRICAS, EQUIPOS DE AIRE ACONDICIONADOS Y  VENTILACION MECANICA</t>
  </si>
  <si>
    <t>INSTALACIONES ELECTRICAS EN MODULO A</t>
  </si>
  <si>
    <t>7.2.01</t>
  </si>
  <si>
    <t>Suministro e Instalación de Subtablero ST-PS, monofásico de 12 espacios ,  120/240 Voltios,  incluye barra para polarización, con todos sus elementos y disyuntores termomagnéticos: 15 A/1P (4),; instalación empotrada en pared, tablero tipo centro de carga, de no ser posible toda la tubería expuesta será con conduit EMT, según los diámetros indicados en el diagrama unifilar.</t>
  </si>
  <si>
    <t>7.2.02</t>
  </si>
  <si>
    <t>Suministro e Instalación de alimentador eléctrico subtablero ST-PS (desde TG a ST-PS) con 2-THHN Nº 10 (Fases A, B ) + 1 THHN Nº 10 (Neutro)+ 1 THHN Nº 12 (Polarizacion)- Tuberia PVC de alto impacto DB 120   de Ø 3/4" (Incluye Alambrado, Canalización, Polarización), EMT en partes vistas y accesorios.</t>
  </si>
  <si>
    <t xml:space="preserve">LUMINARIAS, INTERRUPTORES, TOMAS ELECTRICOS Y EQUIPO ELECTROMECANICO. </t>
  </si>
  <si>
    <t>7.2.03</t>
  </si>
  <si>
    <t>Suministro e instalación de salidas para luminarias (tipo 2x4´; 2x2´). incluye alambrado, canalización y polarización (conductor chaqueta aislante verde para polarización y terminal de ojo)</t>
  </si>
  <si>
    <t>7.2.04</t>
  </si>
  <si>
    <t>Suministro e Instalación de Luminaria de tecnología LED (tipo 2 x 4´) de 3x32 watts, 120 V, de empotrar en cielo falso, difusor plástico blanco tipo diamante, tubo T-8, tipo Luz de día. instalación y soportería según detalle plano, incluir la sujeción con alambre galvanizado #14. Tipo 1</t>
  </si>
  <si>
    <t>7.2.06</t>
  </si>
  <si>
    <t>Suministro e Instalación de Luminaria de tecnología PANEL LED, 18 watts, cuadrado blanco , 120 V, de empotrar en cielo falso, luz blanca. 1200 lumens, 295mm x 295 mm incluye alambrado, canalización y polarización (conductor chaqueta aislante verde para polarización y terminal de ojo)</t>
  </si>
  <si>
    <t>7.2.07</t>
  </si>
  <si>
    <t>Interruptor sencillo con terminal de conexión a tierra, 15 A, 120/277 V,) y carcasa termoplástica resistente al alto Impacto, color marfil, placa de acero Inoxidable (de un agujero), caja rectangular de 4"X2" de hierro galvanizado pesada. Incluye canalización y alambrado a la luminaria.</t>
  </si>
  <si>
    <t>7.2.08</t>
  </si>
  <si>
    <t>Tomacorriente doble tipo industrial, polarizado, cuerpo entero, configuración nema 5-20R, 3 hilos, 20 A, 125 V, de nylon extrafuerte, resistente al alto impacto, color marfil, placa de acero Inoxidable, caja rectangular de 4"X2", de hierro galvanizado pesada (incluye alambrado, canalización y polarización).</t>
  </si>
  <si>
    <t>7.2.09</t>
  </si>
  <si>
    <t>Suministro e Instalación de Luminaria de tecnología LED de Emergencia , 120 V, con rótulo de SALIDA de sobreponer en pared, con reflectores de 5 W , tipo Luz de día. 90 minutos de soporte, boton de prueba , con indicadores de estado de batería.</t>
  </si>
  <si>
    <t>INSTALACIONES ELECTRICAS EN MODULO B</t>
  </si>
  <si>
    <t>7.2.10</t>
  </si>
  <si>
    <t>Suministro e Instalación de Subtablero ST-1, monofásico de 24 espacios , barras de 125 amperios, 120/208 Voltios, protección principal de 100 A/2P incluye barra para polarización, con todos sus elementos y disyuntores termomagnéticos: 15 A/1P (7), 20 A/1P(8), 20A/2P (2); instalación empotrada en pared, tablero tipo centro de carga, de no ser posible toda la tubería expuesta será con conduit EMT, según los diámetros indicados en el diagrama unifilar.</t>
  </si>
  <si>
    <t>7.2.11</t>
  </si>
  <si>
    <t>Suministro e Instalación de Supresor de voltajes transientes (SPD). suministro y montaje, monofásico, 120/240 v, a tres hilos más tierra, corriente mínima 100 KA, conectado al circuito nº 1 del tablero, protegido por disyuntor de 30 A/ 2P, alimentación con 3-THHN-8-ø1", en gabinete nema 1,</t>
  </si>
  <si>
    <t>7.2.12</t>
  </si>
  <si>
    <t>Suministro e Instalación de alimentador eléctrico subtablero ST-1 (desde TG a ST-1) con 2-THHN Nº 6 (Fases A, B) + 1 THHN Nº 6 (Neutro)+ 1 THHN Nº 8 (Polarizacion)- Tuberia PVC de alto impacto DB 120   de Ø 1" (Incluye Alambrado, Canalización, Polarización), EMT en partes vistas y accesorios.</t>
  </si>
  <si>
    <t>7.2.13</t>
  </si>
  <si>
    <t>7.2.14</t>
  </si>
  <si>
    <t>7.2.15</t>
  </si>
  <si>
    <t>Suministro e Instalación de Luminaria de tecnología LED (tipo 2 x 2´) de 3x14 watts, 120 V, de empotrar en cielo falso, difusor plástico blanco tipo diamante, tubo T-5, tipo Luz de día. 1600 lumens instalación y soportería según detalle plano, incluir la sujeción con alambre galvanizado #14. Tipo 2</t>
  </si>
  <si>
    <t>7.2.16</t>
  </si>
  <si>
    <t>7.2.17</t>
  </si>
  <si>
    <t>7.2.18</t>
  </si>
  <si>
    <t>Interruptor doble con terminal de conexión a tierra, 15 A, 120/277 V, y carcasa termoplástica resistente al alto impacto, color marfil, placa de acero inoxidable (de dos agujero), caja rectangular de 4"X2" de hierro galvanizado pesada. incluye canalización y alambrado a la luminaria.</t>
  </si>
  <si>
    <t>7.2.19</t>
  </si>
  <si>
    <t>7.2.20</t>
  </si>
  <si>
    <t>Tomacorriente doble GFCI tipo industrial, polarizado, cuerpo entero, configuración nema 5-20R, 3 Hilos, 20 A, 125 V, De nylon extrafuerte, resistente al alto impacto, color marfil, placa de acero inoxidable, caja rectangular de 4"X2", de hierro galvanizado pesada (incluye alambrado, canalización y polarización).</t>
  </si>
  <si>
    <t>7.2.21</t>
  </si>
  <si>
    <t>Tomacorriente doble GFCI grado hospitalario, polarizado, cuerpo entero, configuración nema 5-30R, 3 hilos, 30 A, 120 V, de nylon extrafuerte, resistente al alto impacto, color marfil, placa de acero inoxidable, caja rectangular de 4"X2", de hierro galvanizado pesada (incluye alambrado, canalización, polarización).</t>
  </si>
  <si>
    <t>7.2.22</t>
  </si>
  <si>
    <t>Tomacorriente doble grado hospitalario, polarizado, cuerpo entero, configuración nema 5-20R, 3 hilos, 20 A, 120 V, 2P+3T de nylon extrafuerte, resistente al alto impacto, color marfil, placa de acero inoxidable, caja rectangular de 4"X2", de hierro galvanizado pesada (incluye alambrado, canalización, polarización).</t>
  </si>
  <si>
    <t>7.2.23</t>
  </si>
  <si>
    <t>Tomacorriente  tipo industrial de seguridad L1520-R, polarizado, cuerpo entero, configuración nema 5-20R, 4 Hilos, 20 A, 240 V, De nylon extrafuerte, resistente al alto impacto, color marfil, placa de acero inoxidable, caja rectangular de 4"X2", de hierro galvanizado pesada (incluye alambrado, canalización y polarización). para gavinete de Datos</t>
  </si>
  <si>
    <t>7.2.24</t>
  </si>
  <si>
    <t>Tomacorriente  de empotrar hembra 50A 120/240 v, tipo industrial, polarizado, cuerpo entero, configuración nema 10-50R, 3 hilos,, terminal en camaras individuales para aislar los conductores, UL , resistente al alto impacto, , placa de acero Inoxidable, caja cuadrada de 4"X4", de hierro galvanizado pesada (incluye alambrado, canalización y polarización). Esterelizador</t>
  </si>
  <si>
    <t>7.2.25</t>
  </si>
  <si>
    <t>Tomacorriente doble tipo industrial, polarizado, cuerpo entero, configuración nema 5-20R, 3 hilos, 20 A, 125 V, de nylon extrafuerte, resistente al alto impacto, color marfil, placa de acero Inoxidable, caja rectangular de 4"X2", de hierro galvanizado pesada (incluye alambrado, canalización y polarización). Toma dedicado para Refrigeradora</t>
  </si>
  <si>
    <t>7.2.26</t>
  </si>
  <si>
    <t>Tomacorriente doble tipo industrial, polarizado, cuerpo entero, configuración nema 5-20R, 3 hilos, 20 A, 125 V, de nylon extrafuerte, resistente al alto impacto, color marfil, placa de acero Inoxidable, caja rectangular de 4"X2", de hierro galvanizado pesada (incluye alambrado, canalización y polarización). Toma dedicado para Frezzer</t>
  </si>
  <si>
    <t>7.2.27</t>
  </si>
  <si>
    <t>Suministro e Instalación de Salidas para ventilador de techo. (Incluye Control pared para ventilador color blanco, Canalización y Alambrado) de acuerdo a plano eléctrico.</t>
  </si>
  <si>
    <t>7.2.28</t>
  </si>
  <si>
    <t>Suministro e Instalación de Luminaria de tecnología LED de Emergencia , 120 V, con rótulo de SALIDA de sobreponer en pared, con reflectores de 12 W , tipo Luz de día. 90 minutos de soporte, boton de prueba , con indicadores de estado de batería. Incluye caja rectangular de 4"X2", de hierro galvanizado pesada, alambrado, canalización, polarización.</t>
  </si>
  <si>
    <t>7.2.29</t>
  </si>
  <si>
    <t>Suministro e Instalación de Luminaria de tecnología LED de Emergencia , 120 V, de sobreponer en pared, con reflectores de 12 W , tipo Luz de día. 90 minutos de soporte, boton de prueba , con indicadores de estado de batería. Incluye caja rectangular de 4"X2", de hierro galvanizado pesada, alambrado, canalización, polarización.</t>
  </si>
  <si>
    <t>CAJAS NEMA Y ALIMENTADORES</t>
  </si>
  <si>
    <t>7.2.30</t>
  </si>
  <si>
    <t xml:space="preserve">Suministro e instalación de CAJA NEMA 3R para protección inmediata de aire acondicionado tipo mini-Split, monofásico de 4 espacios 120/240 v, barras de  100 amperios, con un dado térmico de  20 A / 2P para la UC y un dado térmico de 15 A/ 1P para la UE respectivamente . Para el MS-UE-01 </t>
  </si>
  <si>
    <t>7.2.31</t>
  </si>
  <si>
    <t>Suministro e instalación de salidas para unidad condensadora UC-01  compuesto por: 2 THHN 10(F) +  1THHN 12 (T) en Tubería de 3/4". Incluye alambrado, canalización en PVC flexible, EMT en partes vistas y accesorios.</t>
  </si>
  <si>
    <t>7.2.32</t>
  </si>
  <si>
    <t xml:space="preserve">Para la unidad  evaporadora  UE-1, se suministrara e instalara cable TSJ 12/3  en coraza flexible para interiores de ø 1/2" </t>
  </si>
  <si>
    <t>7.2.33</t>
  </si>
  <si>
    <t xml:space="preserve">Para las unidad condensadora  UC-1, se suministrara e instalara cable TSJ 10/3  en coraza flexible para interiores de ø 3/4" </t>
  </si>
  <si>
    <t>SUBTABLERO ODO</t>
  </si>
  <si>
    <t>7.2.34</t>
  </si>
  <si>
    <t>Suministro e Instalación de Subtablero  ST-ODO, trifásico de 12 espacios , barras de 100 amperios, 120/240 Voltios,  incluye barra para polarización, con todos sus elementos y disyuntores termomagnéticos:  20 A/1P(3), 20 A/2P (2); instalación empotrada en pared, tablero tipo centro de carga, de no ser posible toda la tubería expuesta será con conduit EMT, según los diámetros indicados en el diagrama unifilar.</t>
  </si>
  <si>
    <t>7.2.35</t>
  </si>
  <si>
    <t>Suministro e Instalación de alimentador eléctrico subtablero ST-ODO (desde TG a ST-ODO) con 2-THHN Nº 8 (Fases A, B) + 1 THHN Nº 8 (Neutro)+ 1 THHN Nº 10 (Polarizacion)- Tuberia PVC flexible   de Ø 1" (Incluye Alambrado, Canalización, Polarización), EMT en partes vistas y accesorios.</t>
  </si>
  <si>
    <t>7.2.36</t>
  </si>
  <si>
    <t>7.2.37</t>
  </si>
  <si>
    <t xml:space="preserve">Tomacorriente doble GFCI grado hospitalario, polarizado, cuerpo entero, configuración nema 5-30R, 3 hilos, 30 A, 125 V, de nylon extrafuerte, resistente al alto impacto, color marfil, placa de acero inoxidable, caja rectangular de 4"X2", de hierro galvanizado pesada (incluye alambrado, canalización, polarización, a intalar un Rx). Toma dedicado </t>
  </si>
  <si>
    <t>7.2.38</t>
  </si>
  <si>
    <t>Tomacorriente doble grado hospitalario, polarizado, cuerpo entero, configuración nema 5-30R, 3 hilos, 30 A, 125 V, de nylon extrafuerte, resistente al alto impacto, color marfil, placa de acero inoxidable, caja rectangular de 4"X2", de hierro galvanizado pesada (incluye alambrado, canalización, polarización).</t>
  </si>
  <si>
    <t>7.2.39</t>
  </si>
  <si>
    <t>Tomacorriente doble grado hospitalario, polarizado, cuerpo entero, configuración nema 5-30R, 3 hilos, 30 A, 125 V, de nylon extrafuerte, resistente al alto impacto, color marfil, placa de acero inoxidable, caja rectangular de 4"X2", de hierro galvanizado pesada (incluye alambrado, canalización, polarización). Toma dedicado para RX</t>
  </si>
  <si>
    <t>7.2.40</t>
  </si>
  <si>
    <t>Suministro e Instalación de alimentador eléctrico subtablero para Silla odontologica  con 1-THHN Nº 10 (Fases A) + 1 THHN Nº 10 (Neutro)+ 1 THHN Nº 12 (Polarizacion)- Tuberia PVC flexible   de Ø 3/4" (Incluye Alambrado, Canalización, Polarización), EMT en partes vistas y accesorios.</t>
  </si>
  <si>
    <t>7.2.41</t>
  </si>
  <si>
    <t>Suministro e Instalación de CAJA NEMA 1, para protección inmediata de Compresor 2 espacios 120/240 v, barras de  100 amperios, con un dado térmico de  30 A / 2P incluye: alimentador eléctrico  con 2-THHN Nº 10 (Fases A y B) + 1 THHN Nº 12 (Polarizacion)- Tuberia PVC flexible   de Ø 3/4" (Incluye Alambrado, Canalización, Polarización), EMT en partes vistas y accesorios.</t>
  </si>
  <si>
    <t>7.2.42</t>
  </si>
  <si>
    <t>Suministro e instalación de CAJA NEMA 3R para protección inmediata de aire acondicionado tipo mini-Split, monofásico de 4 espacios 120/208 v, barras de  100 amperios, con un dado térmico de  30 A / 2P para la UC y un dado térmico de 15 A/ 1P para la UE respectivamente . Para el  MS-UE-02</t>
  </si>
  <si>
    <t>7.2.43</t>
  </si>
  <si>
    <t>Suministro e instalación de salidas para unidad condensadora UC-02 compuesto por: 2 THHN 10(F) + 1 THHN 12(P) en Tubería de 3/4". Incluye alambrado, canalización en PVC flexible, EMT en partes vistas y accesorios.</t>
  </si>
  <si>
    <t>7.2.44</t>
  </si>
  <si>
    <t>7.2.45</t>
  </si>
  <si>
    <t>INSTALACIONES ELECTRICAS EN MODULO C</t>
  </si>
  <si>
    <t>7.2.46</t>
  </si>
  <si>
    <t>Suministro e Instalación de Subtablero ST-SR, monofásico de 6 espacios ,  120/240 Voltios,  incluye barra para polarización, con todos sus elementos y disyuntores termomagnéticos: 15 A/1P (3); instalación empotrada en pared, tablero tipo centro de carga, de no ser posible toda la tubería expuesta será con conduit EMT, según los diámetros indicados en el diagrama unifilar.</t>
  </si>
  <si>
    <t>7.2.47</t>
  </si>
  <si>
    <t>Suministro e Instalación de alimentador eléctrico subtablero ST-SR (desde TG a ST-SR) con 2-THHN Nº 10 (Fases A, B ) + 1 THHN Nº 10 (Neutro)+ 1 THHN Nº 12 (Polarizacion)- Tuberia PVC de alto impacto DB 120   de Ø 3/4" (Incluye Alambrado, Canalización, Polarización), EMT en partes vistas y accesorios.</t>
  </si>
  <si>
    <t>7.2.48</t>
  </si>
  <si>
    <t>7.2.49</t>
  </si>
  <si>
    <t>7.2.50</t>
  </si>
  <si>
    <t>7.2.51</t>
  </si>
  <si>
    <t>7.2.52</t>
  </si>
  <si>
    <t>7.2.53</t>
  </si>
  <si>
    <t>7.2.54</t>
  </si>
  <si>
    <t>7.2.55</t>
  </si>
  <si>
    <t>INSTALACIONES ELECTRICAS MODULO D</t>
  </si>
  <si>
    <t>7.2.56</t>
  </si>
  <si>
    <t>Suministro e Instalación de Subtablero  ST-LAB, trifafásico de 24 espacios , barras de 125 amperios, 120/240 Voltios, protección principal de 100 A/2P incluye barra para polarización, con todos sus elementos y disyuntores termomagnéticos: 15 A/1P (4), 20 A/1P(4), 20 A/2P (1), 45 A/2P (1); instalación empotrada en pared, tablero tipo centro de carga, de no ser posible toda la tubería expuesta será con conduit EMT, según los diámetros indicados en el diagrama unifilar.</t>
  </si>
  <si>
    <t>7.2.57</t>
  </si>
  <si>
    <t>7.2.58</t>
  </si>
  <si>
    <t>Suministro e Instalación de alimentador eléctrico subtablero ST-LAB (desde TG a ST-LAB) con 2-THHN Nº 4 (Fases A, B) + 1 THHN Nº 4 (Neutro)+ 1 THHN Nº 8 (Polarizacion)- Tuberia PVC de alto impacto DB 120   de Ø 1" (Incluye Alambrado, Canalización, Polarización), EMT en partes vistas y accesorios.</t>
  </si>
  <si>
    <t>7.2.59</t>
  </si>
  <si>
    <t>7.2.60</t>
  </si>
  <si>
    <t>7.2.61</t>
  </si>
  <si>
    <t>7.2.62</t>
  </si>
  <si>
    <t>7.2.63</t>
  </si>
  <si>
    <t>7.2.64</t>
  </si>
  <si>
    <t>7.2.65</t>
  </si>
  <si>
    <t>7.2.66</t>
  </si>
  <si>
    <t>Tomacorriente doble GFCI grado hospitalario, polarizado, cuerpo entero, configuración nema 5-30R, 3 hilos, 30 A, 125 V, de nylon extrafuerte, resistente al alto impacto, color marfil, placa de acero inoxidable, caja rectangular de 4"X2", de hierro galvanizado pesada (incluye alambrado, canalización, polarización ).</t>
  </si>
  <si>
    <t>7.2.67</t>
  </si>
  <si>
    <t>Tomacorriente doble grado hospitalario, polarizado, cuerpo entero, configuración nema 5-30R, 3 hilos, 30 A, 125 V, de nylon extrafuerte, resistente al alto impacto, color marfil, placa de acero inoxidable, caja rectangular de 4"X2", de hierro galvanizado pesada (incluye alambrado, canalización, polarización  a instalar para frizer).</t>
  </si>
  <si>
    <t>7.2.68</t>
  </si>
  <si>
    <t>Suministro e Instalación de CAJA NEMA 1  dos espacios de empotrar con protección termomagnetica de  20A/2P 240 v, (incluye alambrado hacia ST-LAB ; 2-THHN #10(L) + 1 -THHN # 12 (T) , canalización  y polarización). Dedicado autoclave</t>
  </si>
  <si>
    <t>7.2.69</t>
  </si>
  <si>
    <t>7.2.70</t>
  </si>
  <si>
    <t>7.2.71</t>
  </si>
  <si>
    <t>Suministro e instalación de CAJA NEMA 3R con protección de 50A/2P 240V. UP-AA-01 4 TON</t>
  </si>
  <si>
    <t>7.2.72</t>
  </si>
  <si>
    <t>Suministro e instalación de salidas para unidad condensadora UP-AA-01 4 TON compuesto por: 2 THHN 6(F) + 1 THHN 8(P) en Tubería de 1". Incluye alambrado hacia ST-LAB, canalización , EMT en partes vistas y accesorios.</t>
  </si>
  <si>
    <t>7.2.73</t>
  </si>
  <si>
    <t>7.2.74</t>
  </si>
  <si>
    <t>INSTALACIONES ELECTRICAS MODULO E</t>
  </si>
  <si>
    <t>7.2.75</t>
  </si>
  <si>
    <t>Suministro e Instalación de Subtablero ST-FAR, trifásico de 12 espacios , barras de 100 amperios, 120/240 Voltios, incluye barra para polarización, con todos sus elementos y disyuntores termomagnéticos: 15 A/1P (5),  20 A/2P (2); instalación empotrada en pared, tablero tipo centro de carga, de no ser posible toda la tubería expuesta será con conduit EMT, según los diámetros indicados en el diagrama unifilar.</t>
  </si>
  <si>
    <t>7.2.76</t>
  </si>
  <si>
    <t>Suministro e Instalación de alimentador eléctrico subtablero ST-FAR (desde TG a ST-FAR) con 2-THHN Nº 8 (Fases A, B) + 1 THHN Nº 8 (Neutro)+ 1 THHN Nº 10 (Polarizacion)- Tuberia PVC de alto impacto DB 120   de Ø 1" (Incluye Alambrado, Canalización, Polarización), EMT en partes vistas y accesorios.</t>
  </si>
  <si>
    <t>7.2.77</t>
  </si>
  <si>
    <t>7.2.78</t>
  </si>
  <si>
    <t>7.2.79</t>
  </si>
  <si>
    <t>Suministro e Instalación de Luminaria de tecnología LED  38 WATTS, HOUSING contra polvo y humedad, luz blanca, policarbonato 120 CM gris IP65 , tubo T-5, tipo Luz de día. 1600 lumens instalación y soportería , ncluye alambrado, canalización y polarización (conductor chaqueta aislante verde para polarización y terminal de ojo)</t>
  </si>
  <si>
    <t>7.2.80</t>
  </si>
  <si>
    <t>7.2.81</t>
  </si>
  <si>
    <t>7.2.82</t>
  </si>
  <si>
    <t>7.2.83</t>
  </si>
  <si>
    <t>Suministro e Instalación de Luminaria de tecnología LED de Emergencia , 120 V, con rótulo de SALIDA de sobreponer en pared, con reflectores de 12 W , tipo Luz de día. 90 minutos de soporte, boton de prueba , con indicadores de estado de batería.</t>
  </si>
  <si>
    <t>7.2.84</t>
  </si>
  <si>
    <t xml:space="preserve">Suministro e instalación de CAJA NEMA 3R para protección inmediata de aire acondicionado tipo mini-Split, monofásico de 4 espacios 120/240 v, barras de  100 amperios, con un dado térmico de  20 A / 2P para la UC y un dado térmico de 15 A/ 1P para la UE respectivamente . Para el MS-UE-03  y MS-UE-04 </t>
  </si>
  <si>
    <t>7.2.85</t>
  </si>
  <si>
    <t>Suministro e instalación de salidas para unidad condensadora UC-03  compuesto por: 2 THHN 10(F) +  1THHN 12 (T) en Tubería de 3/4". Incluye alambrado, canalización en PVC flexible, EMT en partes vistas y accesorios.</t>
  </si>
  <si>
    <t>7.2.86</t>
  </si>
  <si>
    <t>Suministro e instalación de salidas para unidad condensadora UC-04  compuesto por: 2 THHN 10(F) +  1THHN 12 (T) en Tubería de 3/4". Incluye alambrado, canalización en PVC flexible, EMT en partes vistas y accesorios.</t>
  </si>
  <si>
    <t>7.2.87</t>
  </si>
  <si>
    <t>7.2.88</t>
  </si>
  <si>
    <t>SUBTABLERO ST-PA (PURIAGUA)</t>
  </si>
  <si>
    <t>7.2.89</t>
  </si>
  <si>
    <t>Suministro e Instalación de subtablero ST-PA, monofásico de 4 espacios ,  120/208 Voltios, protección  incluye barra para polarización, con todos sus elementos y disyuntores termomagnéticos: 15 A/1P (2); instalación empotrada en pared,  de no ser posible toda la tubería expuesta será con conduit EMT, según los diámetros indicados en el diagrama unifilar.</t>
  </si>
  <si>
    <t>7.2.90</t>
  </si>
  <si>
    <t>Suministro e Instalación de alimentador eléctrico subtablero ST-PA (desde TG a ST-PA) con 2-THHN Nº 10 (Fases A Y B) + 1 THHN Nº 10 (Neutro)+ 1 THHN Nº 12 (Polarizacion)- Tuberia PVC de alto impacto   de Ø 3/4" (Incluye Alambrado, Canalización, Polarización), EMT en partes vistas y accesorios.</t>
  </si>
  <si>
    <t>7.2.91</t>
  </si>
  <si>
    <t>Suministro e instalación de salida para luminaria FC. incluye alambrado, canalización y polarización (conductor chaqueta aislante verde para polarización y terminal de ojo)</t>
  </si>
  <si>
    <t>7.2.92</t>
  </si>
  <si>
    <t>Luminaria compacta(FC), bombillo de tecnología LED, de 14 Watts, 120 Balastro electrónico Incorporado; en receptáculo fijo de baquelita, rosca metálica completa, contacto fijo al centro, adosada a estructura de techo con caja octogonal tipo pesada y pernos con tuerca y arandela.</t>
  </si>
  <si>
    <t>7.2.93</t>
  </si>
  <si>
    <t>7.2.94</t>
  </si>
  <si>
    <t>Tomacorriente doble tipo industrial, polarizado, cuerpo entero, configuración nema 5-20R, 3 hilos, 20 A, 125 V, de nylon extrafuerte, resistente al alto impacto, color marfil, placa de acero Inoxidable, caja rectangular de 4"X2", de hierro galvanizado pesada (incluye alambrado, canalización y polarización). Para equipo de puriagua</t>
  </si>
  <si>
    <t>7.2.95</t>
  </si>
  <si>
    <t>SUBTABLERO ST-EB</t>
  </si>
  <si>
    <t>7.2.96</t>
  </si>
  <si>
    <t>Suministro e Instalación de subtablero ST-EB, monofásico de 4 espacios ,  120/240 Voltios, protección  incluye barra para polarización, con todos sus elementos y disyuntores termomagnéticos: 15 A/1P (2); instalación empotrada en pared,  de no ser posible toda la tubería expuesta será con conduit EMT, según los diámetros indicados en el diagrama unifilar.</t>
  </si>
  <si>
    <t>7.2.97</t>
  </si>
  <si>
    <t>Suministro e Instalación de alimentador eléctrico subtablero ST-EB (desde TG a ST-EB) con 2-THHN Nº 10 (Fases A Y B) + 1 THHN Nº 10 (Neutro)+ 1 THHN Nº 12 (Polarizacion)- Tuberia PVC de alto impacto   de Ø 3/4" (Incluye Alambrado, Canalización, Polarización), EMT en partes vistas y accesorios.</t>
  </si>
  <si>
    <t>7.2.98</t>
  </si>
  <si>
    <t>7.2.99</t>
  </si>
  <si>
    <t>7.2.100</t>
  </si>
  <si>
    <t>7.2.101</t>
  </si>
  <si>
    <t>7.2.102</t>
  </si>
  <si>
    <t xml:space="preserve">Alambrado de  la unidad de equipo de bombeo de 2HP, se suministrara e instalara cable TSJ 10/3  en coraza flexible para interiores de ø 3/4" </t>
  </si>
  <si>
    <t>SUBTABLERO ST-CAS</t>
  </si>
  <si>
    <t>7.2.103</t>
  </si>
  <si>
    <t>Suministro e Instalación de subtablero ST-CAS, monofásico de 4 espacios ,  120/240 Voltios, protección  incluye barra para polarización, con todos sus elementos y disyuntores termomagnéticos: 15 A/1P (2); instalación empotrada en pared,  de no ser posible toda la tubería expuesta será con conduit EMT, según los diámetros indicados en el diagrama unifilar.</t>
  </si>
  <si>
    <t>7.2.104</t>
  </si>
  <si>
    <t>Suministro e Instalación de alimentador eléctrico subtablero ST-CAS (desde TG a ST-CAS) con 2-THHN Nº 10 (Fases A Y B) + 1 THHN Nº 10 (Neutro)+ 1 THHN Nº 12 (Polarizacion)- Tuberia PVC de alto impacto   de Ø 3/4" (Incluye Alambrado, Canalización, Polarización), EMT en partes vistas y accesorios.</t>
  </si>
  <si>
    <t>7.2.105</t>
  </si>
  <si>
    <t>7.2.106</t>
  </si>
  <si>
    <t>7.2.107</t>
  </si>
  <si>
    <t xml:space="preserve">Suministro e Instalación de Luminaria Halogenas tipo LED Spot - Ligth doble 2 x 75 watts / 120 V. Luz Blanca para exterior superficial en la pared. Incluye alambrado, canalización y polarización (conductor chaqueta aislante verde para polarización y terminal de ojo) </t>
  </si>
  <si>
    <t>7.2.108</t>
  </si>
  <si>
    <t>7.2.109</t>
  </si>
  <si>
    <t>7.2.110</t>
  </si>
  <si>
    <t>SISTEMA PARA TELEFONIA Y TRANSMISION DE DATOS</t>
  </si>
  <si>
    <t>7.3.01</t>
  </si>
  <si>
    <t>Suministrar e instalación de  gabinete de 19", capacidad 12 U, cierre con llave, bastidor o rack delantero desplazable, puerta frontal reversible, que incluye estructura para sujetarlo a pared, panel de ingreso con reductor de polvo y tapa metálica, de ingreso al gabinete, así como regleta de tomas eléctricos polarizados de 19" instalación horizontal, montaje barra de cobre para puesta a tierra, de 19"(se instalara en la parte inferior del gabinete) y Conexión a Tierra con un cable AWG N°6 (forro color verde).</t>
  </si>
  <si>
    <t>7.3.02</t>
  </si>
  <si>
    <t>Suministro e instalación switch de 24 puertos 10/100/1000 con 4 puertos SFP totalmente administrable, montado en gabinete para UTP CAT 6A</t>
  </si>
  <si>
    <t>7.3.03</t>
  </si>
  <si>
    <t>Panel distribución (patch panel) para datos de 24 puertos, 19" categoría 6A, horizontal para conectar RJ-45, incluye organizador de cable posterior, etiquetas frontales de identificación y tornillo de fijación, montado en gabinete.</t>
  </si>
  <si>
    <t>7.3.04</t>
  </si>
  <si>
    <t>Organizador de cable horizontal triple de 12", con soportes y kit de fijación a gabinete, compuesto por 4 anillos, cinchos velcros para amarre de cables.</t>
  </si>
  <si>
    <t>7.3.05</t>
  </si>
  <si>
    <t>Patch-Cords Categoría 6A de 1.50 m conectores de conexión RJ-45 8 pines, incluye identificadores, color azul para datos de switch a patch-panel, color rojo para salida de teléfono.</t>
  </si>
  <si>
    <t>7.3.06</t>
  </si>
  <si>
    <t>Patch-Cords Categoría 6A de 3 m conectores de conexión RJ-45 8 pines, incluye identificadores, color rojo para azul de toma a equipo, color rojo para teléfono</t>
  </si>
  <si>
    <t>7.3.07</t>
  </si>
  <si>
    <t>Caja de registro de 12" X 6" X 4" con tapadera, empotrada en pared que alojará cableado de datos.</t>
  </si>
  <si>
    <t>7.3.08</t>
  </si>
  <si>
    <t>Caja de registro de 8" X 8" X 4" con tapadera, empotrada en pared que alojará cableado de datos.</t>
  </si>
  <si>
    <t>7.3.09</t>
  </si>
  <si>
    <t>Suministro e Instalación de Cable UTP- CAT 6A, 4 pares tranzados 24 AWG, con división interna, aislante cable UTP- CAT 6A, 4 pares tranzados 24 AWG, con división interna, aislante conductor, cubierta de PVC libre de halógenos, color azul, blanco o gris para datos y voz. Incluye canalización (tecnoducto de 3/4"). rollo tiene 300 metros</t>
  </si>
  <si>
    <t>rollos</t>
  </si>
  <si>
    <t>7.3.10</t>
  </si>
  <si>
    <t>Toma doble para transmisión de voz y datos. conector modular para puestos de trabajo Rj-45, 8 pines para transmisión de datos CAT-6A, incluye placa, guardapolvo y etiqueta de identificación color azul para datos y certificación (prueba completa de conexión).</t>
  </si>
  <si>
    <t>7.3.11</t>
  </si>
  <si>
    <t>Suministro, instalación y puesta en marcha de detector de humo, no interconectadle y de batería DC. Deberá incluir bateria y luz que indique que esta funcionando</t>
  </si>
  <si>
    <t>OBRAS EXTERIOR</t>
  </si>
  <si>
    <t>7.3.12</t>
  </si>
  <si>
    <t>Excavación, compactación de canalización telefónica, instalación de red de puesta a tierra, de dimensiones de 0.30m de profundo por 0.30m de ancho y 100 de longitud. Se debera considerar en el costo de la partida. Con tuberia de alto impacto de 4"</t>
  </si>
  <si>
    <t>AIRE ACONDICIONADO Y VENTILACION MECANICA.</t>
  </si>
  <si>
    <t>7.4.01</t>
  </si>
  <si>
    <r>
      <t xml:space="preserve">Suministro, Instalación y Puesta en Marcha de  equipo de  aire acondicionado tipo unidad paquete (UPA) de 4 toneladas, certificado AHRI, aprobado ETL, probada para vencer una caida de presion estatica de 1.6 in wc como minimo, con serpentín de enfriamiento de tubos de cobre y aletas de aluminio u otro sistema compuesto de aletas soldadas a tubos planos extruidos, sección de ventilación, conjunto motor/ventilador montado sobre aisladores de vibración, para operar con  aire de recirculación y filtros alta eficiencia (MERV-8 y MERV-13), lampara UV sobre serpentín, Refrigerante R 410A. 
</t>
    </r>
    <r>
      <rPr>
        <b/>
        <sz val="10"/>
        <rFont val="Arial"/>
        <family val="2"/>
      </rPr>
      <t>Incluye</t>
    </r>
    <r>
      <rPr>
        <sz val="10"/>
        <rFont val="Arial"/>
        <family val="2"/>
      </rPr>
      <t>: Mantenimientos preventivos mensuales por 24 meses para el sistema y equipo de aire acondicionado según se indica en las especificaciones tecnicas, prefiltro plano del MERV-8, filtro de cartucho MERV-13, base y estructura metálica para soportar equipo, instalacion electrica de potencia punto entrega de tablero para aire acondicionado, protecciones electricas segun se requiere en las especificaciones tecnicas, cajas NEMA 3R, canalizaciones y circuito de control de temperatura.</t>
    </r>
  </si>
  <si>
    <t>7.4.02</t>
  </si>
  <si>
    <r>
      <t xml:space="preserve">Suministro e instalación de ducto metálico galvanizado(G-60) para el suministro y retorno del sistema. 
</t>
    </r>
    <r>
      <rPr>
        <b/>
        <sz val="10"/>
        <rFont val="Arial"/>
        <family val="2"/>
      </rPr>
      <t>Incluye</t>
    </r>
    <r>
      <rPr>
        <sz val="10"/>
        <rFont val="Arial"/>
        <family val="2"/>
      </rPr>
      <t>: aislamiento termico según especificaciones tecnicas, dampers, bajadas, acoples, fuelles, accesorios, soportería, pruebas de hermeticidad y medicion de caudales.</t>
    </r>
  </si>
  <si>
    <t>7.4.03</t>
  </si>
  <si>
    <r>
      <t xml:space="preserve">Suministro, instalación y puesta en marcha de sistema de aire acondicionado, tipo mini split (MS) de 12,000 btu/h; 
</t>
    </r>
    <r>
      <rPr>
        <b/>
        <sz val="10"/>
        <rFont val="Arial"/>
        <family val="2"/>
      </rPr>
      <t>Incluye</t>
    </r>
    <r>
      <rPr>
        <sz val="10"/>
        <rFont val="Arial"/>
        <family val="2"/>
      </rPr>
      <t>: Unidades evaporadora y condensadora, tuberías de refrigeración y drenaje, base metálica y concreto, protección mecánica en tuberías, anclajes, antivibradores, control de temperatura, pruebas (hermeticidad y vacío), carga de refrigerante,  señalización, instalación y protecciones eléctricas  y mantenimiento preventivo según indican especificaciones técnicas.</t>
    </r>
  </si>
  <si>
    <t>7.4.04</t>
  </si>
  <si>
    <t>Suministro e instalación de difusores 10"x10" (3v), con dampers.</t>
  </si>
  <si>
    <t>7.4.05</t>
  </si>
  <si>
    <t>Suministro e instalación de rejillas de retorno RR 18"x18", con dampers.</t>
  </si>
  <si>
    <t>7.4.06</t>
  </si>
  <si>
    <t>Suministro e instalación de rejillas de puerta RP 10"x10". Incluye montaje en puerta.</t>
  </si>
  <si>
    <t>7.4.07</t>
  </si>
  <si>
    <t>Suministro, instalación y puesta en marcha de extractores de plafón de 120 cfm para servicio sanitario; incluye: rejilla de extracción interior, base metálica, anclajes, antivibradores, instalacion y protecciones eléctrica según indican especificaciones técnicas, control de encendido, pruebas y señalización.</t>
  </si>
  <si>
    <t>7.4.08</t>
  </si>
  <si>
    <t>Suministro, instalación y puesta en marcha de removedor de aire o ventilador de aspas (VT) de 48 pulgadas; Incluye: base metálica, anclajes, antivibradores, control de encendido, pruebas, señalización, instalación y protecciones eléctricas según indican especificaciones técnicas.</t>
  </si>
  <si>
    <t>8.1.01</t>
  </si>
  <si>
    <t>Desmontaje de porton de acceso existente, según se indica en Plano de Demolicion y Desmontajes, Hoja A-04</t>
  </si>
  <si>
    <t>8.1.02</t>
  </si>
  <si>
    <t>Demolicon de aceras y rampa de acceso existentes, según se indica en Plano de Demolicion y Desmontajes, Hoja A-04</t>
  </si>
  <si>
    <t>8.1.03</t>
  </si>
  <si>
    <r>
      <rPr>
        <b/>
        <sz val="10"/>
        <rFont val="Arial"/>
        <family val="2"/>
      </rPr>
      <t>DM5</t>
    </r>
    <r>
      <rPr>
        <sz val="10"/>
        <rFont val="Arial"/>
        <family val="2"/>
      </rPr>
      <t>, Desmontaje de cerca perimetral existente, según se indica en Plano de Demolicion y Desmontajes, Hoja A-04</t>
    </r>
  </si>
  <si>
    <t>8.1.04</t>
  </si>
  <si>
    <t>Desmontaje de estructura metalica sobre muro de mamposteria, según se indica en Plano de Demolicion y Desmontajes, Hoja A-04</t>
  </si>
  <si>
    <t>8.1.05</t>
  </si>
  <si>
    <r>
      <rPr>
        <b/>
        <sz val="10"/>
        <rFont val="Arial"/>
        <family val="2"/>
      </rPr>
      <t>DM4</t>
    </r>
    <r>
      <rPr>
        <sz val="10"/>
        <rFont val="Arial"/>
        <family val="2"/>
      </rPr>
      <t>, Demolcion de muro de mamposteria de piedra existente, según se indica en Plano de Demolicion y Desmontajes, Hoja A-04</t>
    </r>
  </si>
  <si>
    <t>8.2.01</t>
  </si>
  <si>
    <t>8.2.02</t>
  </si>
  <si>
    <t>Corte</t>
  </si>
  <si>
    <t>8.2.03</t>
  </si>
  <si>
    <t>Relleno  (se incluye el material suministrado desde un banco de prestamo de materiales)</t>
  </si>
  <si>
    <t>8.2.04</t>
  </si>
  <si>
    <t xml:space="preserve">Desalojo de material generado por el corte </t>
  </si>
  <si>
    <t>MUROS</t>
  </si>
  <si>
    <t>8.3.01</t>
  </si>
  <si>
    <t>Muro M-1, Armado y detallado, según detalle constructivo presentdo en hoja 22-ES-03-DETALLES DE MUROS, se incluye excavacion, restitucion con suelocemento, relleno con material selecto, zapata de fundacion, paredes de bloque de concreto, soleras intermedias de concreto y de bloque, desalojo del material sobrante.</t>
  </si>
  <si>
    <t>8.3.02</t>
  </si>
  <si>
    <t>Muro M-2, Armado y detallado, según detalle constructivo presentdo en hoja  22-ES-03-DETALLES DE MUROS, se incluye excavacion, restitucion con suelocemento, relleno con material selecto, zapata de fundacion, paredes de bloque de concreto, soleras intermedias de concreto y de bloque, desalojo del material sobrante.</t>
  </si>
  <si>
    <t>8.3.03</t>
  </si>
  <si>
    <t>Muro M-3, Armado y detallado, según detalle constructivo presentdo en hoja 22-ES-03-DETALLES DE MUROS, se incluye excavacion, restitucion con suelocemento, relleno con material selecto, zapata de fundacion, paredes de bloque de concreto, soleras intermedias de concreto y de bloque, desalojo del material sobrante.</t>
  </si>
  <si>
    <t>8.3.04</t>
  </si>
  <si>
    <t>Muro M-4, Armado y detallado, según detalle constructivo presentdo en hoja 22-ES-03-DETALLES DE MUROS, se incluye excavacion, restitucion con suelocemento, relleno con material selecto, zapata de fundacion, paredes de bloque de concreto, soleras intermedias de concreto y de bloque, desalojo del material sobrante.</t>
  </si>
  <si>
    <t>CERCAS Y PORTONES</t>
  </si>
  <si>
    <t>8.4.01</t>
  </si>
  <si>
    <t>Suministro e instalacion de porton de acceso vehicular, según detalle presentado en hoja 18-A-18 DETALLES ARQ. Y CONST. PUERTAS.</t>
  </si>
  <si>
    <t>8.4.02</t>
  </si>
  <si>
    <t>Suministro e instalacion de porton de acceso peatonal, según detalle presentado en hoja 18-A-18 DETALLES ARQ. Y CONST. PUERTAS.</t>
  </si>
  <si>
    <t>8.4.03</t>
  </si>
  <si>
    <t>Suministro e instalacion de nueva cerca de malla ciclon perimetral</t>
  </si>
  <si>
    <t>8.5.01</t>
  </si>
  <si>
    <t>Rampa de acceso vehicular</t>
  </si>
  <si>
    <t>8.5.02</t>
  </si>
  <si>
    <t xml:space="preserve">Construccion de cordon cuneta </t>
  </si>
  <si>
    <t>ACERAS Y RAMPAS</t>
  </si>
  <si>
    <t>8.6.01</t>
  </si>
  <si>
    <t>Construccion de acera de concreto perimetral</t>
  </si>
  <si>
    <t>8.6.02</t>
  </si>
  <si>
    <t>Construccion de rampa de acceso peatonal</t>
  </si>
  <si>
    <t>8.6.03</t>
  </si>
  <si>
    <t xml:space="preserve">Conformacion y forjado de gradas </t>
  </si>
  <si>
    <t>TECHO DE RAMPA Y ACCESO PEATONAL</t>
  </si>
  <si>
    <t>8.6.04</t>
  </si>
  <si>
    <t xml:space="preserve">Trazo y Nivelación </t>
  </si>
  <si>
    <t>8.6.05</t>
  </si>
  <si>
    <t>Excavación para fundaciones, incluye desalojo</t>
  </si>
  <si>
    <t>8.6.06</t>
  </si>
  <si>
    <t>Relleno soleras de fundación, compactados con material selecto, compactado al 95%</t>
  </si>
  <si>
    <t>8.6.07</t>
  </si>
  <si>
    <t>Relleno soleras de fundación, compactados con suelo cemento 20:1, compactado al 95%</t>
  </si>
  <si>
    <t>8.6.08</t>
  </si>
  <si>
    <t>Zapata0.60 m x0.60 m x 0.20 m,  f´c= 280 kg/cm2, refuerzo inferior y superior #4@10 cm A.S.</t>
  </si>
  <si>
    <t>8.6.09</t>
  </si>
  <si>
    <t>Pedestal 25 cm x 25 cm,  f´c= 280 kg/cm2, ref. 4#5, estribos #3 @10 cm, altura entre 0.45m y 1.00 m.</t>
  </si>
  <si>
    <t>8.6.10</t>
  </si>
  <si>
    <t>8.6.11</t>
  </si>
  <si>
    <t>Suministro e instalación de VIGA (VM-1) de perfil HSS 4"X4"x1/8", incluye placa de conexión, según detalle en planos e incluye pintura según especificación técnica</t>
  </si>
  <si>
    <t>8.6.12</t>
  </si>
  <si>
    <t>Suministro e instalación de estructura secundaria (P-1) de perfil HSS 2"X2"x1/8", incluye placa de conexión, según detalle en planos e incluye pintura según especificación técnica</t>
  </si>
  <si>
    <t>8.6.13</t>
  </si>
  <si>
    <t>Suministro e instalación de cubierta de lámina de policarbonato  doble pared  de 8 mm.</t>
  </si>
  <si>
    <t>8.7.01</t>
  </si>
  <si>
    <t>Sistema de red de agua potable</t>
  </si>
  <si>
    <t>8.7.02</t>
  </si>
  <si>
    <t>Construccion de cajas de aguas potable</t>
  </si>
  <si>
    <t>8.7.03</t>
  </si>
  <si>
    <t>Construccion de cisterna de agua potable de 30.0 m3, Incluye excavación, compactación de fundación con suelo cemento y construcción de todas las obras civiles especificadas en los planos</t>
  </si>
  <si>
    <t>8.7.04</t>
  </si>
  <si>
    <t>Reparacion de estructura metalica de tanque elevado</t>
  </si>
  <si>
    <t>8.7.05</t>
  </si>
  <si>
    <t>Suministro e instalacion de tanque de 2.5m3</t>
  </si>
  <si>
    <t>8.7.06</t>
  </si>
  <si>
    <t>Excavacion para red de agua potable</t>
  </si>
  <si>
    <t>8.7.07</t>
  </si>
  <si>
    <t>Compactacion para red de agua potable</t>
  </si>
  <si>
    <t>8.7.08</t>
  </si>
  <si>
    <t>Sistema de red de aguas negras</t>
  </si>
  <si>
    <t>8.7.09</t>
  </si>
  <si>
    <t>Sistema de red de aguas grises</t>
  </si>
  <si>
    <t>8.7.10</t>
  </si>
  <si>
    <t>Caja de aguas negras y grises</t>
  </si>
  <si>
    <t>8.7.11</t>
  </si>
  <si>
    <t xml:space="preserve">Suministtro e Instalación de Planta de tratamiento con cámara aeróbica y anaeróbica de 700 Gal/día (2.65m3/día) con bombas de elevación de aire para la eliminación y recirculación de efluentes. Incluye también el sumiinstro e Instalación del soplador y tuberías de circulación del aire desde la caseta del equipo de bombeo hasta la ubicación de la PTAR. </t>
  </si>
  <si>
    <t>8.7.12</t>
  </si>
  <si>
    <t>Pozos de absorcion</t>
  </si>
  <si>
    <t>8.7.13</t>
  </si>
  <si>
    <t>Caja trampa de grasas</t>
  </si>
  <si>
    <t>8.7.14</t>
  </si>
  <si>
    <t>Excavacion para la redes de aguas negras y grises</t>
  </si>
  <si>
    <t>8.7.15</t>
  </si>
  <si>
    <t>Compactacion para la redes de aguas negras y grises</t>
  </si>
  <si>
    <t>8.7.16</t>
  </si>
  <si>
    <t>Sistema de red de aguas lluvias, incluye obras civiles requeridas para las conexiones a la red existente, según se refleja en plano.</t>
  </si>
  <si>
    <t>8.7.17</t>
  </si>
  <si>
    <t>Reparacion de canaleta de concreto existente</t>
  </si>
  <si>
    <t>8.7.18</t>
  </si>
  <si>
    <t>Consturccion de canaleta de concreto para aguas lluvias</t>
  </si>
  <si>
    <t>8.7.19</t>
  </si>
  <si>
    <t>Construccion de cajas de agua lluvias con parrilla</t>
  </si>
  <si>
    <t>8.7.20</t>
  </si>
  <si>
    <t>Suministro e instalacion de tuberia de 6 pulga 64 PSI</t>
  </si>
  <si>
    <t>8.7.21</t>
  </si>
  <si>
    <t>Excavaion para red de aguas lluvias</t>
  </si>
  <si>
    <t>8.7.22</t>
  </si>
  <si>
    <t>Compactacion para red de aguas lluvias</t>
  </si>
  <si>
    <t>8.8.01</t>
  </si>
  <si>
    <t>Suministro e Instalación de Panel General T-G, monofásico de 24 espacios , barras de 225 amperios, 120/240 Voltios, protección principal de 200 A/2P incluye barra para polarización, con todos sus elementos y disyuntores termomagnéticos: 20 A/2P (7), 30 A/2P (2), 100 A/2P (2); instalación empotrada en pared, tablero tipo Panelboard 2ɸ, de no ser posible toda la tubería expuesta será con conduit EMT, según los diámetros indicados en el diagrama unifilar.</t>
  </si>
  <si>
    <t>8.8.02</t>
  </si>
  <si>
    <t>Suministro e Instalación de alimentador eléctrico Tablero General T-G (desde Subestación a T-G) con 2-THHN Nº 4/0  (Fases A Y B) + 1 THHN Nº 4/0  (Neutro)) + 1 THHN N° 2 Tuberia PVC alto impacto  de Ø 2" (Incluye Alambrado, Canalización, Polarización), EMT en partes vistas y accesorios.</t>
  </si>
  <si>
    <t>8.8.03</t>
  </si>
  <si>
    <t>SUBESTACIÓN ELECTRICA Y POSTES</t>
  </si>
  <si>
    <t>8.8.04</t>
  </si>
  <si>
    <t>Tramitologia de Factibilidad ,aprobacion de planos, conexión  (certificacion, elaboracion de correcciones y/o modificaciones y presentacion a la distribuidora.) incluye todo lo que tenga relacion a pago de tramites, permisos etc.</t>
  </si>
  <si>
    <t>8.8.05</t>
  </si>
  <si>
    <t>Acometida primaria con conductor ACSR # 2/0 (F) + ACSR 1/0 (N) desde poste de recibo PE-0 hasta estructura de remate de la subestación trifásica.</t>
  </si>
  <si>
    <t>8.8.06</t>
  </si>
  <si>
    <t xml:space="preserve">Suministro y montaje de transformador de 50 KVA, subestación monofásica voltaje en primario de 14.4/ 24.9 KV; VS: 120/240 V, el voltaje en el primario debe verificarlo con la compañía electrica de la zona (el transformador debe ser nuevo, no reconstruido), Deberá incluir las estructuras primarias de recibo, tipo remate primatrio horizontal (F+N), aisladores, pararrayo, cortacircuito, poste de concreto centrifugado de 35 pies  bajo norma clase 500 y sus respectivos herrajes, retenida PD, </t>
  </si>
  <si>
    <t>8.8.07</t>
  </si>
  <si>
    <t>Suministro e Instalación de Red de Tierra para Subestación, compuesta por las Barras Copperweld de 5/8 X 10 pies necesarias, y se conectará a la carcaza del transformador, ver detalle y la capacidad de ohmios debe ser menor o Igual a 3.0 ohmios.</t>
  </si>
  <si>
    <t>8.8.08</t>
  </si>
  <si>
    <t>Suministro e instalación de Red de Tierra para Tablero General (T-G), Compuesta por las barras Copperweld de 5/8 X 10 pies necesarias, y se conectará a la barra de polarización de la polarización, ver detalle y la capacidad de Ohmios debe ser menor o igual a 3.0 Ohmios .</t>
  </si>
  <si>
    <t>8.8.09</t>
  </si>
  <si>
    <t xml:space="preserve">Suministro e instalación de Luminaria Industrial Solar LED  60 watts luz blanca para parqueo y calles IP65, 4800 Lumenes, panel solar incorporado, para montar en poste. </t>
  </si>
  <si>
    <t>8.8.10</t>
  </si>
  <si>
    <t>Suministro e instalación de poste para Luminaria Industrial Solar LED  60 watts,</t>
  </si>
  <si>
    <t>8.8.11</t>
  </si>
  <si>
    <t>Suministro e instalación de poste para acometida telefónica, incluye base y tubería EMT de 1 1/2" , accesorios y cuerpo terminal de 1 1/2", según detalle en plano.</t>
  </si>
  <si>
    <t>8.8.12</t>
  </si>
  <si>
    <t xml:space="preserve">Suministro e instalación de CAJA NEMA 3R para protección inmediata de aire acondicionado tipo mini-Split, monofásico de 4 espacios 120/240 v, barras de  100 amperios, con un dado térmico de  20 A / 2P para la UC y un dado térmico de 15 A/ 1P para la UE respectivamente . Para el MS-UE-05  y MS-UE-06 </t>
  </si>
  <si>
    <t>8.8.13</t>
  </si>
  <si>
    <t>Suministro e instalación de salidas para unidad condensadora UC-05  compuesto por: 2 THHN 10(F) +  1THHN 12 (T) en Tubería de 3/4". Incluye alambrado, canalización en PVC flexible, EMT en partes vistas y accesorios.</t>
  </si>
  <si>
    <t>8.8.14</t>
  </si>
  <si>
    <t>Suministro e instalación de salidas para unidad condensadora UC-06  compuesto por: 2 THHN 10(F) +  1THHN 12 (T) en Tubería de 3/4". Incluye alambrado, canalización en PVC flexible, EMT en partes vistas y accesorios.</t>
  </si>
  <si>
    <t>8.8.15</t>
  </si>
  <si>
    <t>8.8.16</t>
  </si>
  <si>
    <t>OBRAS COMPLEMENTARIAS ELECTRICAS</t>
  </si>
  <si>
    <t>8.8.17</t>
  </si>
  <si>
    <t xml:space="preserve">Hechura de pozo Eléctrico (Dimensiones mínimas internas de pozos 1.00x1.00 cms, interna del pozo) </t>
  </si>
  <si>
    <t>8.8.18</t>
  </si>
  <si>
    <t xml:space="preserve">Hechura de pozo Telefonía (Dimensiones mínimas internas de pozos 0.80x0.80 cms, interna del pozo) </t>
  </si>
  <si>
    <r>
      <rPr>
        <b/>
        <sz val="10"/>
        <rFont val="Arial"/>
        <family val="2"/>
      </rPr>
      <t>NOTA</t>
    </r>
    <r>
      <rPr>
        <sz val="10"/>
        <rFont val="Arial"/>
        <family val="2"/>
      </rPr>
      <t>: Excavación, compactación de canalización eléctrica para instalación de red de puesta a tierra, de dimensiones de 0.30m de profundo por 0.30m de ancho y 100 de longitud. Se debera considerar en el costo de la partida.</t>
    </r>
  </si>
  <si>
    <r>
      <rPr>
        <b/>
        <sz val="10"/>
        <rFont val="Arial"/>
        <family val="2"/>
      </rPr>
      <t>NOTA</t>
    </r>
    <r>
      <rPr>
        <sz val="10"/>
        <rFont val="Arial"/>
        <family val="2"/>
      </rPr>
      <t>: Excavación, compactación y protección de concreto pobre de 0.05m de grosor para canalización eléctrica secundarias, de dimensiones de 0.70m de profundo por 0.50m de ancho . Incluye cinta de prevención color amarilla. Se debera considerar en el costo de la partida de canalizado y alambrado</t>
    </r>
  </si>
  <si>
    <t>Construccion de caseta de vigilancia</t>
  </si>
  <si>
    <t>9.1.01</t>
  </si>
  <si>
    <t>Excavación para fundaciones y piso, incluye desalojo</t>
  </si>
  <si>
    <t>9.1.02</t>
  </si>
  <si>
    <t>9.1.03</t>
  </si>
  <si>
    <t>9.1.04</t>
  </si>
  <si>
    <t xml:space="preserve">(SF-4) Solera de fundacion para caseta 40x25 cm, f´c= 210 kg/cm2, ref 4#4, estribos #2 @15 cm. </t>
  </si>
  <si>
    <t>9.1.05</t>
  </si>
  <si>
    <t>Pared de mampostería reforzada de bloque de concreto tipo stretcher de 0.15x0.40x0.20 m, incluye elaboración de soleras intermedias, nervios, cargaderos. Ver detalle de refuerzos verticales y horizontales, arriostramiento antisísmico y juntas</t>
  </si>
  <si>
    <t>9.1.06</t>
  </si>
  <si>
    <t xml:space="preserve">Suministro e instalación de Polín P-1 (doble perfil C de 4" cal 14 galvanizado chapa 14), según detalle en planos y pintura según especificación técnica </t>
  </si>
  <si>
    <t>9.1.07</t>
  </si>
  <si>
    <t>Suministro e instalación de cubierta de lámina metalica de aluminio y zinc 24</t>
  </si>
  <si>
    <t>9.1.08</t>
  </si>
  <si>
    <t xml:space="preserve">Suministro e instalación de cielo de loseta de fibrocemento de 2'x4' de 6mm de espesor, reticulado color blanco perfilería de aluminio tipo pesado, suspendido con alambre galvanizado N°14 entorchado, incluye arriostramiento sismo resistente a cada 2.40 m A.S. </t>
  </si>
  <si>
    <t>9.1.09</t>
  </si>
  <si>
    <t>Base de concreto de 7 cm de espesor para colocación de ceramica, resistencia del concreto de f’c=180 Kg/cm2 con electromalla de 6"x6", calibre 10/10; incluye  base de suelo cemento 20:1 de 25 cm de espesor y la preparación de la superficie con mortero especial y aditivo para la nivelación</t>
  </si>
  <si>
    <t>9.1.10</t>
  </si>
  <si>
    <t>Suministro e instalacion de piso tipo cerámica de 0.30 x 0.30 m antideslizante de alto tráfico color mate sobre base de concreto de 7cm de espesor, resistencia del concreto fc=140 kg/cm2</t>
  </si>
  <si>
    <t>9.1.11</t>
  </si>
  <si>
    <t>Suministro y aplicación de Repellado con mortero cemento-arena, afinado con pasta cemento-arenilla; incluyendo cuadrados de puertas y ventanas</t>
  </si>
  <si>
    <t>9.1.12</t>
  </si>
  <si>
    <t xml:space="preserve">Suministro y aplicación de dos manos de pintura de línea base aceite de la mejor calidad; incluyendo cuadrados de puertas y ventanas </t>
  </si>
  <si>
    <t>9.1.13</t>
  </si>
  <si>
    <t>P-9 Puerta metálica (2.10 m x 0.90 m) de una hoja de lámina de ho 1/16" doble forro, refuerzo de tubo de hierro cuadrado de 1" chapa 14 con marco y contramarco de ángulo de 1 1/2" x 1 1/2" x 1/8" con chapa de parche (incluye 2 haladeras de hierro liso de ∅5/8"), con pasador al piso y cargadero, 3 bisagras tipo capsula de 5/8"x5" portacandado y candado de 60mm, aplicación de dos manos de pintura anticorrosiva y una de esmalte brillante a base de agua aplicada a soplete</t>
  </si>
  <si>
    <t>9.1.14</t>
  </si>
  <si>
    <t>Ventana V-9 (1.2 m x 1.20 m) marco de aluminio sistema deluxe tipo pesado anodizado de dos cuerpos al natural con celosía de vidrio claro de 5mm con operador tipo mariposa.</t>
  </si>
  <si>
    <t>9.1.15</t>
  </si>
  <si>
    <t>P-E1 (2.40 m x 1.20 m), puerta metálica de una hoja, marco de tubo galvanizado de 2 1/2", forro de malla ciclón calibre 9, chapa de parche, incluye haladera, portacandado y pasador al piso, pintada con dos manos de pintura anticorrosiva y dos manos de pintura de aceite , color a definir.</t>
  </si>
  <si>
    <t>Consturccion de caseta para puriaguas</t>
  </si>
  <si>
    <t>9.2.01</t>
  </si>
  <si>
    <t>Construccion de caseta para puriaguas, según lo mostrado en los planos</t>
  </si>
  <si>
    <t>Construccion de caseta para equipo de bombeo de agua potable</t>
  </si>
  <si>
    <t>9.3.01</t>
  </si>
  <si>
    <t>Pared de mampostería reforzada de bloque de concreto tipo stretcher de 0.15x0.40x0.20 m, incluye elaboración de soleras intermedias, nervios, cargaderos y acabado visto. Ver detalle de refuerzos verticales y horizontales, arriostramiento antisísmico y juntas</t>
  </si>
  <si>
    <t>9.3.02</t>
  </si>
  <si>
    <t xml:space="preserve">Suministro e instalación de Polín P-1 (perfil C de 4"x2" chapa 16), según detalle en planos y pintura según especificación técnica </t>
  </si>
  <si>
    <t>9.3.03</t>
  </si>
  <si>
    <t>9.3.04</t>
  </si>
  <si>
    <t>9.3.05</t>
  </si>
  <si>
    <t>Puerta metálica 1.8 m x 1.6 m, mocheta de ángulo de 1 1/2"x1 1/2"x1/8", estructura de tubo estructural 1"x1", forro de lámina de hierro de 1/32", y portacandado.  dimensiones 1.80x1.60m</t>
  </si>
  <si>
    <t xml:space="preserve">Construccion de caseta para equio de compresor </t>
  </si>
  <si>
    <t>9.4.01</t>
  </si>
  <si>
    <t>Construccion de caseta para equipo de compresor, según lo mostrado en los planos</t>
  </si>
  <si>
    <t>Construccion de caseta para desechos solidos y bioinfecciosos</t>
  </si>
  <si>
    <t>9.5.01</t>
  </si>
  <si>
    <t>9.5.02</t>
  </si>
  <si>
    <t>Excavación en soleras de fundación y losa para piso, incluye desalojo</t>
  </si>
  <si>
    <t xml:space="preserve">RELLENOS </t>
  </si>
  <si>
    <t>9.5.03</t>
  </si>
  <si>
    <t>Relleno soleras de fundación y losa para piso, compactados con material selecto, compactado al 95%</t>
  </si>
  <si>
    <t>9.5.04</t>
  </si>
  <si>
    <t>Relleno soleras de fundación y losa para piso de concreto, compactados con suelo cemento 20:1, compactado al 95%</t>
  </si>
  <si>
    <t>CONCRETO ESTRUCTURAL</t>
  </si>
  <si>
    <t>9.5.06</t>
  </si>
  <si>
    <t>Solera de fundación (SF-2) 45 cm x 25 cm,  f´c= 210 kg/cm2, ref. 4#4, estribos #2 @15 cm.</t>
  </si>
  <si>
    <t>9.5.07</t>
  </si>
  <si>
    <t>Solera de coronamiento (SC) 20 cm x 15 cm,  f´c= 210 kg/cm2, ref. 4#3, estribos #2 @15 cm.</t>
  </si>
  <si>
    <t>ESTRUCTURA METALICA</t>
  </si>
  <si>
    <t>9.5.08</t>
  </si>
  <si>
    <t xml:space="preserve">Suministro e instalación de Polín P-1 (Polin C de 4"x2" cal 14 ), según detalle en planos y pintura según especificación técnica. </t>
  </si>
  <si>
    <t>9.5.09</t>
  </si>
  <si>
    <t>Hechura y colocación de defensas en ventanas con marco de angular de 2"x2"x1/4", trasversales de pletina de 2"x1/4" y varilla lisa de Ø 1/2", incluye dos manos de anticorrosivo de diferente color y dos manos de pintura de aceite color gris. Anclada a pared con pines de varilla corrugada de Ø1/2" y material epóxico.</t>
  </si>
  <si>
    <t>CUBIERTA DE TECHO</t>
  </si>
  <si>
    <t>9.5.10</t>
  </si>
  <si>
    <t>ALBAÑILERIA</t>
  </si>
  <si>
    <t>9.5.11</t>
  </si>
  <si>
    <t>Pared de mampostería reforzada de bloque de concreto tipo stretcher de 0.15x0.40x0.20 m, incluye elaboración de soleras intermedias, nervios, cargaderos. Ver detalle de refuerzos verticales y horizontales</t>
  </si>
  <si>
    <t>PISOS</t>
  </si>
  <si>
    <t>9.5.12</t>
  </si>
  <si>
    <t xml:space="preserve">(Código 2) Elaboración de pavimento de 7.5 cm de concreto de 180 kg/cm2, reforzado con electromalla 6”x6” de 10/10, acabado pulino; incluye relleno de suelo cemento de 20:1 de 25 cm de espesor. Ver detalle de planos. </t>
  </si>
  <si>
    <t>ACABADOS DE PAREDES</t>
  </si>
  <si>
    <t>9.5.13</t>
  </si>
  <si>
    <t>(Código 1) Suministro y aplicación de Repellado con mortero cemento-arena, afinado con pasta cemento-arenilla; incluyendo cuadrados de puertas y ventanas</t>
  </si>
  <si>
    <t>9.5.14</t>
  </si>
  <si>
    <t xml:space="preserve">(Código 1) Suministro y aplicación de dos manos de pintura de látex de primera calidad, incluyendo cuadrados de puertas y ventanas. </t>
  </si>
  <si>
    <t>VENTANAS</t>
  </si>
  <si>
    <t>9.5.15</t>
  </si>
  <si>
    <t>V-10 (1.00 m x 0.60 m) Ventana de un cuerpo con marco de aluminio tipo pesado anodizado al natural, celosía de vidrio claro de 5mm, operador tipo mariposa.</t>
  </si>
  <si>
    <t>PUERTAS</t>
  </si>
  <si>
    <t>9.5.16</t>
  </si>
  <si>
    <t>Puerta metálica P-10 una hoja de lámina de ho. 1/16" doble forro con chapa de parche, marco y mocheta de ángulo de 1 1/2" x x 1 1/2" x 1/8" con chapa de parche (incluye  haladera de hierro liso de ∅5/8"), 3 bisagras tipo capsula de 5/8"x5" portacandado y candado de 60mm aplicación de dos manos de pintura anticorrosiva y una de esmalte brillante a base de agua aplicada a soplete</t>
  </si>
  <si>
    <t>9.5.17</t>
  </si>
  <si>
    <t xml:space="preserve">Puerta metálica P-11 de dos hojas de lamina de ho. 1/16" doble forro, refuerzo de tubo de hierro cuadrado de 1" chapa 14 doble pasador (afuera y adentro), marco y mocheta de ángulo de 11/2"x11/2"x1/8",con chapa de parche (incluye 2 haladeras de hierro liso de ∅5/8"), con pasador al piso y cargadero, 3 bisagras tipo capsula de 5/8"x5" portacandado y candado de 60mm aplicación de dos manos de pintura anticorrosiva y una de esmalte brillante a base de agua aplicada a soplete. </t>
  </si>
  <si>
    <t>10.1.01</t>
  </si>
  <si>
    <t>Elaboracion de Programa de Gestion Ambiental y Social (PGASS)</t>
  </si>
  <si>
    <t>10.1.02</t>
  </si>
  <si>
    <t>Suministro e instalación de letras conmemorativa. Ver detalle en planos.</t>
  </si>
  <si>
    <t>COSTO TOTAL DEL PROYECTO: INCLUYE COSTO DIRECTO, COSTO INDIRECTO E IVA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</si>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</sst>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Red]\-&quot;$&quot;#,##0.00"/>
    <numFmt numFmtId="165" formatCode="_-&quot;$&quot;* #,##0.00_-;\-&quot;$&quot;* #,##0.00_-;_-&quot;$&quot;* &quot;-&quot;??_-;_-@_-"/>
    <numFmt numFmtId="166" formatCode="_(&quot;$&quot;* #,##0.00_);_(&quot;$&quot;* \(#,##0.00\);_(&quot;$&quot;* &quot;-&quot;??_);_(@_)"/>
    <numFmt numFmtId="167" formatCode="_(* #,##0.00_);_(* \(#,##0.00\);_(* &quot;-&quot;??_);_(@_)"/>
    <numFmt numFmtId="168" formatCode="0.0"/>
    <numFmt numFmtId="169" formatCode="&quot;$&quot;#,##0.00"/>
    <numFmt numFmtId="170" formatCode="_([$€]* #,##0.00_);_([$€]* \(#,##0.00\);_([$€]* &quot;-&quot;??_);_(@_)"/>
    <numFmt numFmtId="171" formatCode="0.00_)"/>
    <numFmt numFmtId="172" formatCode="&quot;¢&quot;#,##0.00;[Red]\-&quot;¢&quot;#,##0.00"/>
    <numFmt numFmtId="173" formatCode="[$-440A]dddd\,\ dd&quot; de &quot;mmmm&quot; de &quot;yyyy;@"/>
  </numFmts>
  <fonts count="27">
    <font>
      <sz val="10"/>
      <name val="Arial"/>
    </font>
    <font>
      <sz val="10"/>
      <name val="Arial"/>
    </font>
    <font>
      <sz val="10"/>
      <name val="Arial"/>
      <family val="2"/>
    </font>
    <font>
      <sz val="10"/>
      <name val="Arial"/>
      <family val="2"/>
    </font>
    <font>
      <sz val="12"/>
      <name val="Helv"/>
    </font>
    <font>
      <sz val="10"/>
      <name val="Arial"/>
      <family val="2"/>
    </font>
    <font>
      <sz val="10"/>
      <name val="MS Sans Serif"/>
      <family val="2"/>
    </font>
    <font>
      <b/>
      <sz val="10"/>
      <name val="Arial"/>
      <family val="2"/>
    </font>
    <font>
      <sz val="11"/>
      <name val="Arial"/>
      <family val="2"/>
    </font>
    <font>
      <sz val="11"/>
      <color indexed="8"/>
      <name val="Calibri"/>
      <family val="2"/>
    </font>
    <font>
      <b/>
      <sz val="12"/>
      <name val="Arial"/>
      <family val="2"/>
    </font>
    <font>
      <sz val="12"/>
      <name val="Arial"/>
      <family val="2"/>
    </font>
    <font>
      <b/>
      <sz val="11"/>
      <name val="Arial"/>
      <family val="2"/>
    </font>
    <font>
      <b/>
      <sz val="12"/>
      <name val="Century Gothic"/>
      <family val="2"/>
    </font>
    <font>
      <sz val="12"/>
      <name val="Century Gothic"/>
      <family val="2"/>
    </font>
    <font>
      <sz val="12"/>
      <name val="Tahoma"/>
      <family val="2"/>
    </font>
    <font>
      <b/>
      <sz val="12"/>
      <name val="Tahoma"/>
      <family val="2"/>
    </font>
    <font>
      <b/>
      <sz val="16"/>
      <name val="Arial"/>
      <family val="2"/>
    </font>
    <font>
      <sz val="10"/>
      <color rgb="FFFF0000"/>
      <name val="Arial"/>
      <family val="2"/>
    </font>
    <font>
      <sz val="12"/>
      <color theme="1"/>
      <name val="Century Gothic"/>
      <family val="2"/>
    </font>
    <font>
      <sz val="12"/>
      <color theme="1"/>
      <name val="Calibri"/>
      <family val="2"/>
      <scheme val="minor"/>
    </font>
    <font>
      <sz val="10"/>
      <color theme="1"/>
      <name val="Century Gothic"/>
      <family val="2"/>
    </font>
    <font>
      <sz val="10"/>
      <color theme="1"/>
      <name val="Calibri"/>
      <family val="2"/>
      <scheme val="minor"/>
    </font>
    <font>
      <b/>
      <sz val="10"/>
      <color theme="1"/>
      <name val="Century Gothic"/>
      <family val="2"/>
    </font>
    <font>
      <sz val="10"/>
      <color theme="1"/>
      <name val="Arial"/>
      <family val="2"/>
    </font>
    <font>
      <b/>
      <sz val="10"/>
      <color theme="1"/>
      <name val="Arial"/>
      <family val="2"/>
    </font>
    <font>
      <b/>
      <sz val="11"/>
      <color theme="1"/>
      <name val="Century Gothic"/>
      <family val="2"/>
    </font>
  </fonts>
  <fills count="11">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17">
    <xf numFmtId="0" fontId="0" fillId="0" borderId="0"/>
    <xf numFmtId="170"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5" fillId="0" borderId="0" applyFont="0" applyFill="0" applyBorder="0" applyAlignment="0" applyProtection="0"/>
    <xf numFmtId="40" fontId="6" fillId="0" borderId="0" applyFont="0" applyFill="0" applyBorder="0" applyAlignment="0" applyProtection="0"/>
    <xf numFmtId="167" fontId="9"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72" fontId="6" fillId="0" borderId="0" applyFont="0" applyFill="0" applyBorder="0" applyAlignment="0" applyProtection="0"/>
    <xf numFmtId="166" fontId="9" fillId="0" borderId="0" applyFont="0" applyFill="0" applyBorder="0" applyAlignment="0" applyProtection="0"/>
    <xf numFmtId="0" fontId="2" fillId="0" borderId="0"/>
    <xf numFmtId="171" fontId="4" fillId="0" borderId="0"/>
    <xf numFmtId="9" fontId="1"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cellStyleXfs>
  <cellXfs count="227">
    <xf numFmtId="0" fontId="0" fillId="0" borderId="0" xfId="0"/>
    <xf numFmtId="168"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9" fontId="7" fillId="0" borderId="1" xfId="0" applyNumberFormat="1" applyFont="1" applyBorder="1" applyAlignment="1">
      <alignment horizontal="center" vertical="center" wrapText="1"/>
    </xf>
    <xf numFmtId="2" fontId="2" fillId="2" borderId="2" xfId="0" applyNumberFormat="1" applyFont="1" applyFill="1" applyBorder="1" applyAlignment="1">
      <alignment horizontal="center" vertical="center" wrapText="1"/>
    </xf>
    <xf numFmtId="0" fontId="2" fillId="0" borderId="3" xfId="0" applyFont="1" applyBorder="1" applyAlignment="1">
      <alignment horizontal="justify" vertical="center" wrapText="1"/>
    </xf>
    <xf numFmtId="166" fontId="2" fillId="0" borderId="4" xfId="7" applyFont="1" applyBorder="1" applyAlignment="1">
      <alignment vertical="center"/>
    </xf>
    <xf numFmtId="167" fontId="2" fillId="0" borderId="3" xfId="2" applyFont="1" applyFill="1" applyBorder="1" applyAlignment="1">
      <alignment horizontal="center" vertical="center" wrapText="1"/>
    </xf>
    <xf numFmtId="169" fontId="2" fillId="0" borderId="3" xfId="2" applyNumberFormat="1" applyFont="1" applyFill="1" applyBorder="1" applyAlignment="1">
      <alignment horizontal="center" vertical="center" wrapText="1"/>
    </xf>
    <xf numFmtId="167" fontId="2" fillId="3" borderId="3" xfId="2" applyFont="1" applyFill="1" applyBorder="1" applyAlignment="1">
      <alignment horizontal="center" vertical="center" wrapText="1"/>
    </xf>
    <xf numFmtId="169" fontId="2" fillId="3" borderId="3" xfId="2" applyNumberFormat="1" applyFont="1" applyFill="1" applyBorder="1" applyAlignment="1">
      <alignment horizontal="center" vertical="center" wrapText="1"/>
    </xf>
    <xf numFmtId="167" fontId="2" fillId="3" borderId="3" xfId="2" applyFont="1" applyFill="1" applyBorder="1" applyAlignment="1">
      <alignment vertical="center" wrapText="1"/>
    </xf>
    <xf numFmtId="0" fontId="2" fillId="0" borderId="3" xfId="0" applyFont="1" applyBorder="1" applyAlignment="1">
      <alignment horizontal="center" vertical="center" wrapText="1"/>
    </xf>
    <xf numFmtId="169" fontId="2" fillId="0" borderId="3" xfId="0" applyNumberFormat="1" applyFont="1" applyBorder="1" applyAlignment="1">
      <alignment horizontal="center" vertical="center"/>
    </xf>
    <xf numFmtId="2" fontId="2" fillId="0" borderId="3" xfId="2" applyNumberFormat="1" applyFont="1" applyFill="1" applyBorder="1" applyAlignment="1">
      <alignment horizontal="center" vertical="center" wrapText="1"/>
    </xf>
    <xf numFmtId="0" fontId="2" fillId="0" borderId="0" xfId="0" applyFont="1"/>
    <xf numFmtId="0" fontId="2" fillId="0" borderId="3" xfId="0" applyFont="1" applyBorder="1" applyAlignment="1">
      <alignment vertical="center"/>
    </xf>
    <xf numFmtId="4" fontId="2" fillId="0" borderId="3" xfId="0" applyNumberFormat="1" applyFont="1" applyBorder="1" applyAlignment="1">
      <alignment horizontal="center" vertical="center" wrapText="1"/>
    </xf>
    <xf numFmtId="166" fontId="2" fillId="0" borderId="3" xfId="7" applyFont="1" applyBorder="1" applyAlignment="1">
      <alignment vertical="center"/>
    </xf>
    <xf numFmtId="0" fontId="0" fillId="0" borderId="0" xfId="0" applyAlignment="1">
      <alignment horizontal="center"/>
    </xf>
    <xf numFmtId="166" fontId="2" fillId="0" borderId="0" xfId="7" applyFont="1" applyAlignment="1">
      <alignment vertical="center"/>
    </xf>
    <xf numFmtId="166" fontId="2" fillId="0" borderId="0" xfId="7" applyFont="1" applyFill="1" applyAlignment="1">
      <alignment vertical="center"/>
    </xf>
    <xf numFmtId="2" fontId="7" fillId="0" borderId="1" xfId="2" applyNumberFormat="1" applyFont="1" applyFill="1" applyBorder="1" applyAlignment="1">
      <alignment horizontal="center" vertical="center" wrapText="1"/>
    </xf>
    <xf numFmtId="2" fontId="2" fillId="3" borderId="3" xfId="2" applyNumberFormat="1" applyFont="1" applyFill="1" applyBorder="1" applyAlignment="1">
      <alignment vertical="center" wrapText="1"/>
    </xf>
    <xf numFmtId="2" fontId="2" fillId="3" borderId="3" xfId="2" applyNumberFormat="1" applyFont="1" applyFill="1" applyBorder="1" applyAlignment="1">
      <alignment horizontal="center" vertical="center" wrapText="1"/>
    </xf>
    <xf numFmtId="167" fontId="2" fillId="6" borderId="3" xfId="2" applyFont="1" applyFill="1" applyBorder="1" applyAlignment="1">
      <alignment horizontal="center" vertical="center" wrapText="1"/>
    </xf>
    <xf numFmtId="169" fontId="2" fillId="6" borderId="3" xfId="2" applyNumberFormat="1" applyFont="1" applyFill="1" applyBorder="1" applyAlignment="1">
      <alignment horizontal="center" vertical="center" wrapText="1"/>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0" borderId="3" xfId="2" applyNumberFormat="1" applyFont="1" applyFill="1" applyBorder="1" applyAlignment="1">
      <alignment vertical="center" wrapText="1"/>
    </xf>
    <xf numFmtId="0" fontId="2" fillId="6" borderId="2" xfId="0" applyFont="1" applyFill="1" applyBorder="1" applyAlignment="1">
      <alignment horizontal="center" vertical="center"/>
    </xf>
    <xf numFmtId="166" fontId="2" fillId="6" borderId="4" xfId="7" applyFont="1" applyFill="1" applyBorder="1" applyAlignment="1">
      <alignment vertical="center"/>
    </xf>
    <xf numFmtId="169" fontId="18" fillId="3" borderId="3" xfId="2" applyNumberFormat="1" applyFont="1" applyFill="1" applyBorder="1" applyAlignment="1">
      <alignment horizontal="center" vertical="center" wrapText="1"/>
    </xf>
    <xf numFmtId="166" fontId="2" fillId="3" borderId="4" xfId="7" applyFont="1" applyFill="1" applyBorder="1" applyAlignment="1">
      <alignment vertical="center"/>
    </xf>
    <xf numFmtId="0" fontId="7" fillId="3" borderId="2" xfId="0" applyFont="1" applyFill="1" applyBorder="1" applyAlignment="1">
      <alignment horizontal="center" vertical="center"/>
    </xf>
    <xf numFmtId="166" fontId="7" fillId="0" borderId="3" xfId="7" applyFont="1" applyFill="1" applyBorder="1" applyAlignment="1">
      <alignment horizontal="right" vertical="center"/>
    </xf>
    <xf numFmtId="166" fontId="2" fillId="0" borderId="3" xfId="7" applyFont="1" applyFill="1" applyBorder="1" applyAlignment="1">
      <alignment horizontal="right" vertical="center"/>
    </xf>
    <xf numFmtId="166" fontId="2" fillId="0" borderId="4" xfId="7" applyFont="1" applyFill="1" applyBorder="1" applyAlignment="1">
      <alignment vertical="center"/>
    </xf>
    <xf numFmtId="169" fontId="7" fillId="6" borderId="3" xfId="0" applyNumberFormat="1" applyFont="1" applyFill="1" applyBorder="1" applyAlignment="1">
      <alignment vertical="center"/>
    </xf>
    <xf numFmtId="0" fontId="2" fillId="0" borderId="0" xfId="0" applyFont="1" applyAlignment="1">
      <alignment vertical="center"/>
    </xf>
    <xf numFmtId="2" fontId="2" fillId="0" borderId="0" xfId="0" applyNumberFormat="1" applyFont="1" applyAlignment="1">
      <alignment vertical="center"/>
    </xf>
    <xf numFmtId="0" fontId="2" fillId="0" borderId="0" xfId="0" applyFont="1" applyAlignment="1">
      <alignment horizontal="left"/>
    </xf>
    <xf numFmtId="4" fontId="13" fillId="0" borderId="0" xfId="13" applyNumberFormat="1" applyFont="1" applyAlignment="1">
      <alignment horizontal="left" vertical="center"/>
    </xf>
    <xf numFmtId="4" fontId="14" fillId="0" borderId="0" xfId="0" applyNumberFormat="1" applyFont="1" applyAlignment="1">
      <alignment horizontal="center" vertical="center" wrapText="1"/>
    </xf>
    <xf numFmtId="4" fontId="15" fillId="0" borderId="0" xfId="0" applyNumberFormat="1" applyFont="1" applyAlignment="1">
      <alignment horizontal="center" vertical="center"/>
    </xf>
    <xf numFmtId="4" fontId="14" fillId="0" borderId="0" xfId="12" applyNumberFormat="1" applyFont="1" applyAlignment="1">
      <alignment horizontal="left" vertical="center"/>
    </xf>
    <xf numFmtId="4" fontId="13" fillId="0" borderId="0" xfId="12" applyNumberFormat="1"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center" vertical="center"/>
    </xf>
    <xf numFmtId="173" fontId="16" fillId="0" borderId="0" xfId="0" applyNumberFormat="1" applyFont="1" applyAlignment="1">
      <alignment horizontal="left" vertical="center"/>
    </xf>
    <xf numFmtId="4" fontId="21" fillId="9" borderId="5" xfId="0" applyNumberFormat="1" applyFont="1" applyFill="1" applyBorder="1"/>
    <xf numFmtId="166" fontId="21" fillId="9" borderId="6" xfId="7" applyFont="1" applyFill="1" applyBorder="1"/>
    <xf numFmtId="166" fontId="22" fillId="0" borderId="7" xfId="7" applyFont="1" applyBorder="1" applyAlignment="1">
      <alignment vertical="center"/>
    </xf>
    <xf numFmtId="0" fontId="23" fillId="0" borderId="8" xfId="0" applyFont="1" applyBorder="1"/>
    <xf numFmtId="166" fontId="23" fillId="0" borderId="8" xfId="7" applyFont="1" applyFill="1" applyBorder="1"/>
    <xf numFmtId="166" fontId="21" fillId="0" borderId="6" xfId="7" applyFont="1" applyFill="1" applyBorder="1"/>
    <xf numFmtId="0" fontId="21" fillId="0" borderId="0" xfId="0" applyFont="1"/>
    <xf numFmtId="0" fontId="22" fillId="0" borderId="0" xfId="0" applyFont="1"/>
    <xf numFmtId="4" fontId="21" fillId="0" borderId="9" xfId="0" applyNumberFormat="1" applyFont="1" applyBorder="1" applyAlignment="1">
      <alignment vertical="center"/>
    </xf>
    <xf numFmtId="0" fontId="21" fillId="0" borderId="10" xfId="0" applyFont="1" applyBorder="1" applyAlignment="1">
      <alignment horizontal="center" vertical="center" wrapText="1"/>
    </xf>
    <xf numFmtId="4" fontId="21" fillId="9" borderId="5" xfId="0" applyNumberFormat="1" applyFont="1" applyFill="1" applyBorder="1" applyAlignment="1">
      <alignment wrapText="1"/>
    </xf>
    <xf numFmtId="4" fontId="21" fillId="9" borderId="11" xfId="0" applyNumberFormat="1" applyFont="1" applyFill="1" applyBorder="1" applyAlignment="1">
      <alignment wrapText="1"/>
    </xf>
    <xf numFmtId="166" fontId="21" fillId="9" borderId="12" xfId="7" applyFont="1" applyFill="1" applyBorder="1"/>
    <xf numFmtId="168" fontId="2" fillId="0" borderId="3" xfId="0" applyNumberFormat="1" applyFont="1" applyBorder="1" applyAlignment="1">
      <alignment horizontal="justify" vertical="center" wrapText="1"/>
    </xf>
    <xf numFmtId="168" fontId="24" fillId="0" borderId="3" xfId="0" applyNumberFormat="1" applyFont="1" applyBorder="1" applyAlignment="1">
      <alignment horizontal="justify" vertical="center" wrapText="1"/>
    </xf>
    <xf numFmtId="4" fontId="2" fillId="0" borderId="3" xfId="0" applyNumberFormat="1" applyFont="1" applyBorder="1" applyAlignment="1">
      <alignment horizontal="center" vertical="center"/>
    </xf>
    <xf numFmtId="168" fontId="2" fillId="0" borderId="3" xfId="0" applyNumberFormat="1" applyFont="1" applyBorder="1" applyAlignment="1">
      <alignment horizontal="center" vertical="center" wrapText="1"/>
    </xf>
    <xf numFmtId="168" fontId="24" fillId="0" borderId="3" xfId="0" applyNumberFormat="1" applyFont="1" applyBorder="1" applyAlignment="1">
      <alignment horizontal="center" vertical="center" wrapText="1"/>
    </xf>
    <xf numFmtId="0" fontId="24" fillId="0" borderId="3" xfId="0" applyFont="1" applyBorder="1" applyAlignment="1">
      <alignment horizontal="justify" vertical="center" wrapText="1"/>
    </xf>
    <xf numFmtId="0" fontId="7" fillId="6" borderId="2" xfId="0" applyFont="1" applyFill="1" applyBorder="1" applyAlignment="1">
      <alignment horizontal="center" vertical="center"/>
    </xf>
    <xf numFmtId="2" fontId="2" fillId="6" borderId="3" xfId="2" applyNumberFormat="1" applyFont="1" applyFill="1" applyBorder="1" applyAlignment="1">
      <alignment horizontal="center" vertical="center" wrapText="1"/>
    </xf>
    <xf numFmtId="0" fontId="2" fillId="6" borderId="3" xfId="0" applyFont="1" applyFill="1" applyBorder="1" applyAlignment="1">
      <alignment vertical="center"/>
    </xf>
    <xf numFmtId="166" fontId="2" fillId="6" borderId="3" xfId="7" applyFont="1" applyFill="1" applyBorder="1" applyAlignment="1">
      <alignment horizontal="right" vertical="center"/>
    </xf>
    <xf numFmtId="166" fontId="7" fillId="6" borderId="3" xfId="7" applyFont="1" applyFill="1" applyBorder="1" applyAlignment="1">
      <alignment horizontal="right" vertical="center"/>
    </xf>
    <xf numFmtId="166" fontId="2" fillId="6" borderId="3" xfId="7" applyFont="1" applyFill="1" applyBorder="1" applyAlignment="1">
      <alignment horizontal="center" vertical="center" wrapText="1"/>
    </xf>
    <xf numFmtId="166" fontId="2" fillId="6" borderId="3" xfId="7" applyFont="1" applyFill="1" applyBorder="1" applyAlignment="1">
      <alignment vertical="center"/>
    </xf>
    <xf numFmtId="166" fontId="2" fillId="6" borderId="3" xfId="0" applyNumberFormat="1" applyFont="1" applyFill="1" applyBorder="1" applyAlignment="1">
      <alignment vertical="center"/>
    </xf>
    <xf numFmtId="166" fontId="7" fillId="10" borderId="4" xfId="7" applyFont="1" applyFill="1" applyBorder="1" applyAlignment="1">
      <alignment vertical="center"/>
    </xf>
    <xf numFmtId="49" fontId="8" fillId="0" borderId="13" xfId="2" applyNumberFormat="1" applyFont="1" applyFill="1" applyBorder="1" applyAlignment="1">
      <alignment horizontal="center" vertical="center"/>
    </xf>
    <xf numFmtId="168" fontId="7" fillId="10" borderId="14" xfId="0" applyNumberFormat="1" applyFont="1" applyFill="1" applyBorder="1" applyAlignment="1">
      <alignment horizontal="center" vertical="center"/>
    </xf>
    <xf numFmtId="169" fontId="7" fillId="10" borderId="4" xfId="0" applyNumberFormat="1" applyFont="1" applyFill="1" applyBorder="1" applyAlignment="1">
      <alignment vertical="center"/>
    </xf>
    <xf numFmtId="0" fontId="7" fillId="6" borderId="3" xfId="0" applyFont="1" applyFill="1" applyBorder="1" applyAlignment="1">
      <alignment horizontal="justify" vertical="center" wrapText="1"/>
    </xf>
    <xf numFmtId="4" fontId="2" fillId="6" borderId="3" xfId="0" applyNumberFormat="1" applyFont="1" applyFill="1" applyBorder="1" applyAlignment="1">
      <alignment horizontal="center" vertical="center"/>
    </xf>
    <xf numFmtId="0" fontId="2" fillId="6" borderId="3" xfId="0" applyFont="1" applyFill="1" applyBorder="1" applyAlignment="1">
      <alignment horizontal="center" vertical="center"/>
    </xf>
    <xf numFmtId="169" fontId="2" fillId="6" borderId="3" xfId="0" applyNumberFormat="1" applyFont="1" applyFill="1" applyBorder="1" applyAlignment="1">
      <alignment horizontal="center" vertical="center"/>
    </xf>
    <xf numFmtId="164" fontId="2" fillId="0" borderId="3" xfId="0" applyNumberFormat="1" applyFont="1" applyBorder="1" applyAlignment="1">
      <alignment horizontal="center" vertical="center" wrapText="1"/>
    </xf>
    <xf numFmtId="0" fontId="2" fillId="6" borderId="3" xfId="0" applyFont="1" applyFill="1" applyBorder="1" applyAlignment="1">
      <alignment horizontal="center" vertical="center" wrapText="1"/>
    </xf>
    <xf numFmtId="164" fontId="2" fillId="6" borderId="3" xfId="0" applyNumberFormat="1" applyFont="1" applyFill="1" applyBorder="1" applyAlignment="1">
      <alignment horizontal="center" vertical="center" wrapText="1"/>
    </xf>
    <xf numFmtId="0" fontId="7" fillId="0" borderId="3" xfId="0" applyFont="1" applyBorder="1" applyAlignment="1">
      <alignment horizontal="justify" vertical="center" wrapText="1"/>
    </xf>
    <xf numFmtId="0" fontId="7" fillId="0" borderId="3" xfId="0" quotePrefix="1" applyFont="1" applyBorder="1" applyAlignment="1">
      <alignment horizontal="justify" vertical="center" wrapText="1"/>
    </xf>
    <xf numFmtId="4" fontId="23" fillId="7" borderId="15" xfId="0" applyNumberFormat="1" applyFont="1" applyFill="1" applyBorder="1" applyAlignment="1">
      <alignment vertical="center"/>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4" fontId="23" fillId="8" borderId="9" xfId="0" applyNumberFormat="1" applyFont="1" applyFill="1" applyBorder="1" applyAlignment="1">
      <alignment vertical="center"/>
    </xf>
    <xf numFmtId="0" fontId="23" fillId="8" borderId="18" xfId="0" applyFont="1" applyFill="1" applyBorder="1" applyAlignment="1">
      <alignment horizontal="center" vertical="center" wrapText="1"/>
    </xf>
    <xf numFmtId="0" fontId="23" fillId="7" borderId="19" xfId="0" applyFont="1" applyFill="1" applyBorder="1"/>
    <xf numFmtId="166" fontId="23" fillId="7" borderId="20" xfId="7" applyFont="1" applyFill="1" applyBorder="1"/>
    <xf numFmtId="166" fontId="23" fillId="7" borderId="1" xfId="7" applyFont="1" applyFill="1" applyBorder="1"/>
    <xf numFmtId="4" fontId="23" fillId="8" borderId="5" xfId="0" applyNumberFormat="1" applyFont="1" applyFill="1" applyBorder="1"/>
    <xf numFmtId="166" fontId="21" fillId="8" borderId="6" xfId="7" applyFont="1" applyFill="1" applyBorder="1"/>
    <xf numFmtId="4" fontId="26" fillId="7" borderId="15" xfId="0" applyNumberFormat="1" applyFont="1" applyFill="1" applyBorder="1" applyAlignment="1">
      <alignment vertical="center"/>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4" fontId="26" fillId="0" borderId="5" xfId="0" applyNumberFormat="1" applyFont="1" applyBorder="1"/>
    <xf numFmtId="166" fontId="26" fillId="0" borderId="6"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7" borderId="19" xfId="0" applyFont="1" applyFill="1" applyBorder="1"/>
    <xf numFmtId="166" fontId="26" fillId="7" borderId="20" xfId="7" applyFont="1" applyFill="1" applyBorder="1"/>
    <xf numFmtId="166" fontId="26" fillId="7" borderId="1" xfId="7" applyFont="1" applyFill="1" applyBorder="1"/>
    <xf numFmtId="0" fontId="11" fillId="0" borderId="0" xfId="0" applyFont="1" applyAlignment="1">
      <alignment vertical="center"/>
    </xf>
    <xf numFmtId="167" fontId="10" fillId="0" borderId="0" xfId="2" applyFont="1" applyFill="1" applyBorder="1" applyAlignment="1">
      <alignment vertical="center" wrapText="1"/>
    </xf>
    <xf numFmtId="49" fontId="8" fillId="0" borderId="13" xfId="2" applyNumberFormat="1" applyFont="1" applyFill="1" applyBorder="1" applyAlignment="1">
      <alignment vertical="center"/>
    </xf>
    <xf numFmtId="0" fontId="11" fillId="0" borderId="0" xfId="0" applyFont="1" applyAlignment="1">
      <alignment vertical="center" wrapText="1"/>
    </xf>
    <xf numFmtId="167" fontId="10" fillId="0" borderId="0" xfId="2" applyFont="1" applyFill="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2" fontId="2" fillId="0" borderId="22" xfId="0" applyNumberFormat="1" applyFont="1" applyBorder="1" applyAlignment="1">
      <alignment vertical="center"/>
    </xf>
    <xf numFmtId="166" fontId="2" fillId="0" borderId="23" xfId="7" applyFont="1" applyBorder="1" applyAlignment="1">
      <alignment vertical="center"/>
    </xf>
    <xf numFmtId="0" fontId="11" fillId="0" borderId="11" xfId="0" applyFont="1" applyBorder="1" applyAlignment="1">
      <alignment vertical="center"/>
    </xf>
    <xf numFmtId="166" fontId="2" fillId="0" borderId="12" xfId="7" applyFont="1" applyBorder="1" applyAlignment="1">
      <alignment vertical="center"/>
    </xf>
    <xf numFmtId="0" fontId="2" fillId="0" borderId="11" xfId="0" applyFont="1" applyBorder="1"/>
    <xf numFmtId="167" fontId="8" fillId="0" borderId="0" xfId="2" applyFont="1" applyFill="1" applyBorder="1" applyAlignment="1">
      <alignment vertical="center" wrapText="1"/>
    </xf>
    <xf numFmtId="167" fontId="8" fillId="0" borderId="0" xfId="2" applyFont="1" applyFill="1" applyBorder="1" applyAlignment="1">
      <alignment horizontal="center" vertical="center"/>
    </xf>
    <xf numFmtId="0" fontId="2" fillId="0" borderId="24" xfId="0" applyFont="1" applyBorder="1"/>
    <xf numFmtId="166" fontId="2" fillId="0" borderId="25" xfId="7" applyFont="1" applyBorder="1" applyAlignment="1">
      <alignment vertical="center"/>
    </xf>
    <xf numFmtId="0" fontId="17" fillId="0" borderId="0" xfId="0" applyFont="1" applyAlignment="1">
      <alignment horizontal="center" vertical="center"/>
    </xf>
    <xf numFmtId="2" fontId="2" fillId="6" borderId="2" xfId="0" applyNumberFormat="1" applyFont="1" applyFill="1" applyBorder="1" applyAlignment="1">
      <alignment horizontal="center" vertical="center" wrapText="1"/>
    </xf>
    <xf numFmtId="2" fontId="2" fillId="0" borderId="22" xfId="0" applyNumberFormat="1" applyFont="1" applyBorder="1" applyAlignment="1">
      <alignment horizontal="center" vertical="center" wrapText="1"/>
    </xf>
    <xf numFmtId="166" fontId="2" fillId="0" borderId="22" xfId="7" applyFont="1" applyBorder="1" applyAlignment="1">
      <alignment horizontal="center" vertical="center" wrapText="1"/>
    </xf>
    <xf numFmtId="166" fontId="2" fillId="0" borderId="22" xfId="7" applyFont="1" applyBorder="1" applyAlignment="1">
      <alignment vertical="center"/>
    </xf>
    <xf numFmtId="166" fontId="2" fillId="0" borderId="0" xfId="7" applyFont="1" applyBorder="1" applyAlignment="1">
      <alignment vertical="center"/>
    </xf>
    <xf numFmtId="4" fontId="24" fillId="0" borderId="3" xfId="0" applyNumberFormat="1" applyFont="1" applyBorder="1" applyAlignment="1">
      <alignment horizontal="center" vertical="center" wrapText="1"/>
    </xf>
    <xf numFmtId="169" fontId="18" fillId="6" borderId="3" xfId="2" applyNumberFormat="1" applyFont="1" applyFill="1" applyBorder="1" applyAlignment="1">
      <alignment horizontal="center" vertical="center" wrapText="1"/>
    </xf>
    <xf numFmtId="166" fontId="2" fillId="0" borderId="0" xfId="7" applyFont="1"/>
    <xf numFmtId="0" fontId="23" fillId="8" borderId="26" xfId="0" applyFont="1" applyFill="1" applyBorder="1" applyAlignment="1">
      <alignment horizontal="center" vertical="center" wrapText="1"/>
    </xf>
    <xf numFmtId="10" fontId="0" fillId="4" borderId="1" xfId="0" applyNumberFormat="1" applyFill="1" applyBorder="1" applyAlignment="1">
      <alignment horizontal="center"/>
    </xf>
    <xf numFmtId="10" fontId="0" fillId="0" borderId="7" xfId="14" applyNumberFormat="1" applyFont="1" applyBorder="1" applyAlignment="1">
      <alignment horizontal="center"/>
    </xf>
    <xf numFmtId="0" fontId="0" fillId="0" borderId="27" xfId="0" applyBorder="1" applyAlignment="1">
      <alignment horizontal="center"/>
    </xf>
    <xf numFmtId="166" fontId="21" fillId="8" borderId="7" xfId="7" applyFont="1" applyFill="1" applyBorder="1"/>
    <xf numFmtId="10" fontId="0" fillId="0" borderId="28" xfId="14" applyNumberFormat="1" applyFont="1" applyBorder="1" applyAlignment="1">
      <alignment horizontal="center"/>
    </xf>
    <xf numFmtId="0" fontId="0" fillId="4" borderId="17" xfId="0" applyFill="1" applyBorder="1" applyAlignment="1">
      <alignment horizontal="center"/>
    </xf>
    <xf numFmtId="166" fontId="2" fillId="5" borderId="0" xfId="7" applyFont="1" applyFill="1" applyAlignment="1">
      <alignment vertical="center"/>
    </xf>
    <xf numFmtId="0" fontId="2" fillId="5" borderId="0" xfId="0" applyFont="1" applyFill="1"/>
    <xf numFmtId="2" fontId="2" fillId="0" borderId="2" xfId="0" applyNumberFormat="1" applyFont="1" applyBorder="1" applyAlignment="1">
      <alignment horizontal="center" vertical="center" wrapText="1"/>
    </xf>
    <xf numFmtId="0" fontId="7" fillId="10" borderId="3" xfId="0" applyFont="1" applyFill="1" applyBorder="1" applyAlignment="1">
      <alignment horizontal="center" vertical="center"/>
    </xf>
    <xf numFmtId="0" fontId="2" fillId="0" borderId="0" xfId="0" applyFont="1" applyAlignment="1">
      <alignment horizontal="center" vertical="center" wrapText="1"/>
    </xf>
    <xf numFmtId="0" fontId="7" fillId="10" borderId="29" xfId="0" applyFont="1" applyFill="1" applyBorder="1" applyAlignment="1">
      <alignment horizontal="center" vertical="center"/>
    </xf>
    <xf numFmtId="166" fontId="7" fillId="10" borderId="30" xfId="7" applyFont="1" applyFill="1" applyBorder="1" applyAlignment="1">
      <alignment vertical="center"/>
    </xf>
    <xf numFmtId="169" fontId="7" fillId="0" borderId="31" xfId="0" applyNumberFormat="1" applyFont="1" applyBorder="1" applyAlignment="1">
      <alignment horizontal="center" vertical="center" wrapText="1"/>
    </xf>
    <xf numFmtId="2" fontId="7" fillId="3" borderId="32" xfId="2" applyNumberFormat="1" applyFont="1" applyFill="1" applyBorder="1" applyAlignment="1">
      <alignment vertical="center" wrapText="1"/>
    </xf>
    <xf numFmtId="167" fontId="7" fillId="3" borderId="32" xfId="2" applyFont="1" applyFill="1" applyBorder="1" applyAlignment="1">
      <alignment horizontal="center" vertical="center" wrapText="1"/>
    </xf>
    <xf numFmtId="169" fontId="7" fillId="3" borderId="32" xfId="2" applyNumberFormat="1" applyFont="1" applyFill="1" applyBorder="1" applyAlignment="1">
      <alignment horizontal="center" vertical="center" wrapText="1"/>
    </xf>
    <xf numFmtId="0" fontId="7" fillId="10" borderId="0" xfId="0" applyFont="1" applyFill="1" applyAlignment="1">
      <alignment vertical="center"/>
    </xf>
    <xf numFmtId="0" fontId="7" fillId="10" borderId="33" xfId="0" applyFont="1" applyFill="1" applyBorder="1" applyAlignment="1">
      <alignment vertical="center"/>
    </xf>
    <xf numFmtId="0" fontId="7" fillId="10" borderId="34" xfId="0" applyFont="1" applyFill="1" applyBorder="1" applyAlignment="1">
      <alignment vertical="center"/>
    </xf>
    <xf numFmtId="0" fontId="7" fillId="10" borderId="35" xfId="0" applyFont="1" applyFill="1" applyBorder="1" applyAlignment="1">
      <alignment vertical="center"/>
    </xf>
    <xf numFmtId="0" fontId="7" fillId="10" borderId="36" xfId="0" applyFont="1" applyFill="1" applyBorder="1" applyAlignment="1">
      <alignment vertical="center"/>
    </xf>
    <xf numFmtId="0" fontId="7" fillId="10" borderId="37" xfId="0" applyFont="1" applyFill="1" applyBorder="1" applyAlignment="1">
      <alignment vertical="center"/>
    </xf>
    <xf numFmtId="0" fontId="7" fillId="10" borderId="38" xfId="0" applyFont="1" applyFill="1" applyBorder="1" applyAlignment="1">
      <alignment vertical="center"/>
    </xf>
    <xf numFmtId="0" fontId="7" fillId="10" borderId="3" xfId="0" applyFont="1" applyFill="1" applyBorder="1" applyAlignment="1">
      <alignment vertical="center"/>
    </xf>
    <xf numFmtId="168" fontId="7" fillId="10" borderId="2" xfId="0" applyNumberFormat="1" applyFont="1" applyFill="1" applyBorder="1" applyAlignment="1">
      <alignment horizontal="center" vertical="center"/>
    </xf>
    <xf numFmtId="0" fontId="7" fillId="10" borderId="33" xfId="0" applyFont="1" applyFill="1" applyBorder="1" applyAlignment="1">
      <alignment horizontal="center" vertical="center"/>
    </xf>
    <xf numFmtId="166" fontId="7" fillId="10" borderId="39" xfId="7" applyFont="1" applyFill="1" applyBorder="1" applyAlignment="1">
      <alignment vertical="center"/>
    </xf>
    <xf numFmtId="169" fontId="2" fillId="0" borderId="40" xfId="2" applyNumberFormat="1" applyFont="1" applyFill="1" applyBorder="1" applyAlignment="1">
      <alignment horizontal="center" vertical="center" wrapText="1"/>
    </xf>
    <xf numFmtId="2" fontId="2" fillId="3" borderId="32" xfId="2" applyNumberFormat="1" applyFont="1" applyFill="1" applyBorder="1" applyAlignment="1">
      <alignment vertical="center" wrapText="1"/>
    </xf>
    <xf numFmtId="167" fontId="2" fillId="3" borderId="32" xfId="2" applyFont="1" applyFill="1" applyBorder="1" applyAlignment="1">
      <alignment horizontal="center" vertical="center" wrapText="1"/>
    </xf>
    <xf numFmtId="0" fontId="7" fillId="10" borderId="41" xfId="0" applyFont="1" applyFill="1" applyBorder="1" applyAlignment="1">
      <alignment vertical="center"/>
    </xf>
    <xf numFmtId="168" fontId="7" fillId="10" borderId="42" xfId="0" applyNumberFormat="1" applyFont="1" applyFill="1" applyBorder="1" applyAlignment="1">
      <alignment horizontal="center" vertical="center"/>
    </xf>
    <xf numFmtId="0" fontId="2" fillId="0" borderId="0" xfId="0" applyFont="1" applyAlignment="1">
      <alignment horizontal="justify" vertical="center" wrapText="1"/>
    </xf>
    <xf numFmtId="166" fontId="2" fillId="0" borderId="0" xfId="7" applyFont="1" applyBorder="1" applyAlignment="1">
      <alignment horizontal="center" vertical="center" wrapText="1"/>
    </xf>
    <xf numFmtId="168" fontId="12" fillId="10" borderId="8" xfId="0" applyNumberFormat="1" applyFont="1" applyFill="1" applyBorder="1" applyAlignment="1">
      <alignment vertical="center"/>
    </xf>
    <xf numFmtId="166" fontId="12" fillId="10" borderId="1" xfId="7" applyFont="1" applyFill="1" applyBorder="1" applyAlignment="1">
      <alignment horizontal="center" vertical="center"/>
    </xf>
    <xf numFmtId="0" fontId="2" fillId="0" borderId="43" xfId="0" applyFont="1" applyBorder="1" applyAlignment="1">
      <alignment horizontal="center" vertical="center"/>
    </xf>
    <xf numFmtId="2" fontId="2" fillId="0" borderId="0" xfId="2" applyNumberFormat="1" applyFont="1" applyFill="1" applyBorder="1" applyAlignment="1">
      <alignment horizontal="center" vertical="center" wrapText="1"/>
    </xf>
    <xf numFmtId="167" fontId="2" fillId="0" borderId="13" xfId="2" applyFont="1" applyFill="1" applyBorder="1" applyAlignment="1">
      <alignment horizontal="center" vertical="center" wrapText="1"/>
    </xf>
    <xf numFmtId="169" fontId="2" fillId="0" borderId="0" xfId="2" applyNumberFormat="1" applyFont="1" applyFill="1" applyBorder="1" applyAlignment="1">
      <alignment horizontal="center" vertical="center" wrapText="1"/>
    </xf>
    <xf numFmtId="0" fontId="2" fillId="0" borderId="13" xfId="0" applyFont="1" applyBorder="1" applyAlignment="1">
      <alignment vertical="center"/>
    </xf>
    <xf numFmtId="166" fontId="2" fillId="0" borderId="3" xfId="11" applyFont="1" applyFill="1" applyBorder="1" applyAlignment="1">
      <alignment horizontal="center" vertical="center" wrapText="1"/>
    </xf>
    <xf numFmtId="2" fontId="2" fillId="0" borderId="3" xfId="3" applyNumberFormat="1" applyFont="1" applyFill="1" applyBorder="1" applyAlignment="1" applyProtection="1">
      <alignment horizontal="center" vertical="center"/>
    </xf>
    <xf numFmtId="0" fontId="2" fillId="0" borderId="3" xfId="0" applyFont="1" applyBorder="1" applyAlignment="1">
      <alignment horizontal="center" vertical="center"/>
    </xf>
    <xf numFmtId="165" fontId="2" fillId="0" borderId="3" xfId="9" applyFont="1" applyFill="1" applyBorder="1" applyAlignment="1" applyProtection="1">
      <alignment horizontal="center" vertical="center"/>
    </xf>
    <xf numFmtId="2" fontId="2" fillId="0" borderId="0" xfId="0" applyNumberFormat="1" applyFont="1"/>
    <xf numFmtId="0" fontId="2" fillId="0" borderId="0" xfId="7" applyNumberFormat="1" applyFont="1" applyFill="1" applyAlignment="1">
      <alignment vertical="center"/>
    </xf>
    <xf numFmtId="169" fontId="2" fillId="0" borderId="0" xfId="0" applyNumberFormat="1" applyFont="1"/>
    <xf numFmtId="0" fontId="2" fillId="0" borderId="0" xfId="7" applyNumberFormat="1" applyFont="1" applyFill="1" applyAlignment="1">
      <alignment vertical="center" wrapText="1"/>
    </xf>
    <xf numFmtId="166" fontId="2" fillId="0" borderId="0" xfId="0" applyNumberFormat="1" applyFont="1"/>
    <xf numFmtId="0" fontId="2" fillId="6" borderId="4" xfId="0" applyFont="1" applyFill="1" applyBorder="1" applyAlignment="1">
      <alignment horizontal="center" vertical="center" wrapText="1"/>
    </xf>
    <xf numFmtId="0" fontId="7" fillId="3" borderId="44" xfId="0" applyFont="1" applyFill="1" applyBorder="1" applyAlignment="1">
      <alignment horizontal="center" vertical="center"/>
    </xf>
    <xf numFmtId="2" fontId="2" fillId="3" borderId="40" xfId="2" applyNumberFormat="1" applyFont="1" applyFill="1" applyBorder="1" applyAlignment="1">
      <alignment vertical="center" wrapText="1"/>
    </xf>
    <xf numFmtId="167" fontId="2" fillId="3" borderId="40" xfId="2" applyFont="1" applyFill="1" applyBorder="1" applyAlignment="1">
      <alignment horizontal="center" vertical="center" wrapText="1"/>
    </xf>
    <xf numFmtId="169" fontId="2" fillId="3" borderId="40" xfId="2" applyNumberFormat="1" applyFont="1" applyFill="1" applyBorder="1" applyAlignment="1">
      <alignment horizontal="center" vertical="center" wrapText="1"/>
    </xf>
    <xf numFmtId="166" fontId="2" fillId="3" borderId="45" xfId="7" applyFont="1" applyFill="1" applyBorder="1" applyAlignment="1">
      <alignment vertical="center"/>
    </xf>
    <xf numFmtId="169" fontId="2" fillId="0" borderId="0" xfId="0" applyNumberFormat="1" applyFont="1" applyAlignment="1">
      <alignment vertical="center"/>
    </xf>
    <xf numFmtId="0" fontId="2" fillId="0" borderId="0" xfId="0" applyFont="1" applyAlignment="1">
      <alignment horizontal="justify" vertical="center"/>
    </xf>
    <xf numFmtId="0" fontId="2" fillId="0" borderId="22" xfId="0" applyFont="1" applyBorder="1" applyAlignment="1">
      <alignment horizontal="justify" vertical="center"/>
    </xf>
    <xf numFmtId="0" fontId="11" fillId="0" borderId="0" xfId="0" applyFont="1" applyAlignment="1">
      <alignment horizontal="justify" vertical="center"/>
    </xf>
    <xf numFmtId="167" fontId="10" fillId="0" borderId="0" xfId="2" applyFont="1" applyFill="1" applyBorder="1" applyAlignment="1">
      <alignment horizontal="justify" vertical="center" wrapText="1"/>
    </xf>
    <xf numFmtId="167" fontId="2" fillId="0" borderId="0" xfId="2" applyFont="1" applyFill="1" applyBorder="1" applyAlignment="1">
      <alignment horizontal="justify" vertical="center" wrapText="1"/>
    </xf>
    <xf numFmtId="49" fontId="8" fillId="0" borderId="13" xfId="2" applyNumberFormat="1" applyFont="1" applyFill="1" applyBorder="1" applyAlignment="1">
      <alignment horizontal="justify" vertical="center"/>
    </xf>
    <xf numFmtId="0" fontId="7" fillId="3" borderId="3" xfId="0" applyFont="1" applyFill="1" applyBorder="1" applyAlignment="1">
      <alignment horizontal="justify" vertical="center" wrapText="1"/>
    </xf>
    <xf numFmtId="0" fontId="2" fillId="0" borderId="3" xfId="0" applyFont="1" applyBorder="1" applyAlignment="1">
      <alignment horizontal="justify" vertical="center"/>
    </xf>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7" fillId="3" borderId="40" xfId="0" applyFont="1" applyFill="1" applyBorder="1" applyAlignment="1">
      <alignment horizontal="center" vertical="center" wrapText="1"/>
    </xf>
    <xf numFmtId="168" fontId="12" fillId="10" borderId="8" xfId="0" applyNumberFormat="1" applyFont="1" applyFill="1" applyBorder="1" applyAlignment="1">
      <alignment horizontal="centerContinuous" vertical="center"/>
    </xf>
    <xf numFmtId="168" fontId="12" fillId="10" borderId="22" xfId="0" applyNumberFormat="1" applyFont="1" applyFill="1" applyBorder="1" applyAlignment="1">
      <alignment horizontal="centerContinuous" vertical="center"/>
    </xf>
    <xf numFmtId="168" fontId="12" fillId="10" borderId="13" xfId="0" applyNumberFormat="1" applyFont="1" applyFill="1" applyBorder="1" applyAlignment="1">
      <alignment horizontal="centerContinuous" vertical="center"/>
    </xf>
    <xf numFmtId="0" fontId="2" fillId="0" borderId="44" xfId="0" applyFont="1" applyBorder="1" applyAlignment="1">
      <alignment horizontal="center" vertical="center"/>
    </xf>
    <xf numFmtId="0" fontId="2" fillId="0" borderId="40" xfId="0" applyFont="1" applyBorder="1" applyAlignment="1">
      <alignment horizontal="justify" vertical="center" wrapText="1"/>
    </xf>
    <xf numFmtId="2" fontId="2" fillId="0" borderId="40" xfId="2" applyNumberFormat="1" applyFont="1" applyFill="1" applyBorder="1" applyAlignment="1">
      <alignment horizontal="center" vertical="center" wrapText="1"/>
    </xf>
    <xf numFmtId="167" fontId="2" fillId="0" borderId="40" xfId="2" applyFont="1" applyFill="1" applyBorder="1" applyAlignment="1">
      <alignment horizontal="center" vertical="center" wrapText="1"/>
    </xf>
    <xf numFmtId="0" fontId="2" fillId="0" borderId="40" xfId="0" applyFont="1" applyBorder="1" applyAlignment="1">
      <alignment vertical="center"/>
    </xf>
    <xf numFmtId="166" fontId="2" fillId="0" borderId="45" xfId="7" applyFont="1" applyBorder="1" applyAlignment="1">
      <alignment vertical="center"/>
    </xf>
    <xf numFmtId="0" fontId="2" fillId="0" borderId="46" xfId="0" applyFont="1" applyBorder="1" applyAlignment="1">
      <alignment horizontal="center" vertical="center"/>
    </xf>
    <xf numFmtId="0" fontId="2" fillId="0" borderId="32" xfId="0" applyFont="1" applyBorder="1" applyAlignment="1">
      <alignment horizontal="justify" vertical="center" wrapText="1"/>
    </xf>
    <xf numFmtId="2" fontId="2" fillId="0" borderId="32" xfId="2" applyNumberFormat="1" applyFont="1" applyFill="1" applyBorder="1" applyAlignment="1">
      <alignment horizontal="center" vertical="center" wrapText="1"/>
    </xf>
    <xf numFmtId="167" fontId="2" fillId="0" borderId="32" xfId="2" applyFont="1" applyFill="1" applyBorder="1" applyAlignment="1">
      <alignment horizontal="center" vertical="center" wrapText="1"/>
    </xf>
    <xf numFmtId="169" fontId="2" fillId="0" borderId="32" xfId="2" applyNumberFormat="1" applyFont="1" applyFill="1" applyBorder="1" applyAlignment="1">
      <alignment horizontal="center" vertical="center" wrapText="1"/>
    </xf>
    <xf numFmtId="0" fontId="2" fillId="0" borderId="32" xfId="0" applyFont="1" applyBorder="1" applyAlignment="1">
      <alignment vertical="center"/>
    </xf>
    <xf numFmtId="166" fontId="2" fillId="0" borderId="47" xfId="7" applyFont="1" applyBorder="1" applyAlignment="1">
      <alignment vertical="center"/>
    </xf>
    <xf numFmtId="0" fontId="7" fillId="10" borderId="48" xfId="0" applyFont="1" applyFill="1" applyBorder="1" applyAlignment="1">
      <alignment vertical="center"/>
    </xf>
    <xf numFmtId="166" fontId="7" fillId="3" borderId="39" xfId="7" applyFont="1" applyFill="1" applyBorder="1" applyAlignment="1">
      <alignment vertical="center"/>
    </xf>
    <xf numFmtId="166" fontId="7" fillId="3" borderId="3" xfId="7" applyFont="1" applyFill="1" applyBorder="1" applyAlignment="1">
      <alignment vertical="center"/>
    </xf>
    <xf numFmtId="9" fontId="0" fillId="0" borderId="7" xfId="14" applyFont="1" applyBorder="1" applyAlignment="1">
      <alignment horizontal="center"/>
    </xf>
    <xf numFmtId="4" fontId="13" fillId="0" borderId="0" xfId="12" applyNumberFormat="1" applyFont="1" applyAlignment="1">
      <alignment horizontal="left" vertical="center" wrapText="1"/>
    </xf>
  </cellXfs>
  <cellStyles count="17">
    <cellStyle name="Euro" xfId="1" xr:uid="{00000000-0005-0000-0000-000000000000}"/>
    <cellStyle name="Millares" xfId="2" builtinId="3"/>
    <cellStyle name="Millares 2" xfId="3" xr:uid="{00000000-0005-0000-0000-000002000000}"/>
    <cellStyle name="Millares 3" xfId="4" xr:uid="{00000000-0005-0000-0000-000003000000}"/>
    <cellStyle name="Millares 4" xfId="5" xr:uid="{00000000-0005-0000-0000-000004000000}"/>
    <cellStyle name="Millares 9" xfId="6" xr:uid="{00000000-0005-0000-0000-000005000000}"/>
    <cellStyle name="Moneda" xfId="7" builtinId="4"/>
    <cellStyle name="Moneda 2" xfId="8" xr:uid="{00000000-0005-0000-0000-000007000000}"/>
    <cellStyle name="Moneda 2 2" xfId="9" xr:uid="{00000000-0005-0000-0000-000008000000}"/>
    <cellStyle name="Moneda 3" xfId="10" xr:uid="{00000000-0005-0000-0000-000009000000}"/>
    <cellStyle name="Moneda 5" xfId="11" xr:uid="{00000000-0005-0000-0000-00000A000000}"/>
    <cellStyle name="Normal" xfId="0" builtinId="0"/>
    <cellStyle name="Normal 2" xfId="12" xr:uid="{00000000-0005-0000-0000-00000C000000}"/>
    <cellStyle name="Normal 3" xfId="13" xr:uid="{00000000-0005-0000-0000-00000D000000}"/>
    <cellStyle name="Porcentaje" xfId="14" builtinId="5"/>
    <cellStyle name="Porcentaje 2" xfId="15" xr:uid="{00000000-0005-0000-0000-00000F000000}"/>
    <cellStyle name="Porcentual 2"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1</xdr:row>
      <xdr:rowOff>66675</xdr:rowOff>
    </xdr:from>
    <xdr:to>
      <xdr:col>3</xdr:col>
      <xdr:colOff>1209675</xdr:colOff>
      <xdr:row>5</xdr:row>
      <xdr:rowOff>0</xdr:rowOff>
    </xdr:to>
    <xdr:pic>
      <xdr:nvPicPr>
        <xdr:cNvPr id="4149" name="Imagen 2">
          <a:extLst>
            <a:ext uri="{FF2B5EF4-FFF2-40B4-BE49-F238E27FC236}">
              <a16:creationId xmlns:a16="http://schemas.microsoft.com/office/drawing/2014/main" id="{3B2B3791-7151-4F24-AE53-137AE339CE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285750"/>
          <a:ext cx="2295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xdr:row>
      <xdr:rowOff>47625</xdr:rowOff>
    </xdr:from>
    <xdr:to>
      <xdr:col>3</xdr:col>
      <xdr:colOff>1571625</xdr:colOff>
      <xdr:row>5</xdr:row>
      <xdr:rowOff>85725</xdr:rowOff>
    </xdr:to>
    <xdr:pic>
      <xdr:nvPicPr>
        <xdr:cNvPr id="1108" name="Imagen 1">
          <a:extLst>
            <a:ext uri="{FF2B5EF4-FFF2-40B4-BE49-F238E27FC236}">
              <a16:creationId xmlns:a16="http://schemas.microsoft.com/office/drawing/2014/main" id="{DFF3C3BB-C077-43B6-8EB4-08D1AA75C2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19075"/>
          <a:ext cx="2286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da\c\Documents%20and%20Settings\CARLOS%20MARROQUIN\My%20Documents\MERCOSAL\Presupuesto%20Bodegas-2606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G-PRES-VRIVAS/Desktop/Victor%20Rivas%20ORG%202020/ORG%202021/ENERO%202021/BARON/Presupuesto%20Oficina%20Baron%20final%20con%20Estructura%2003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dimientos"/>
      <sheetName val="DetalleCosto"/>
      <sheetName val="Res Costo"/>
      <sheetName val="CI"/>
      <sheetName val="Presup Us.$."/>
      <sheetName val="Programa"/>
      <sheetName val="Vigas"/>
      <sheetName val="Acero Cim+cols+Base+Muros"/>
      <sheetName val="Excav+Relleno Cim"/>
      <sheetName val="Vol Concreto"/>
      <sheetName val="FORMULARIO CON CANT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oferta "/>
      <sheetName val="RESUME OBEXT"/>
      <sheetName val="RESUME OBG"/>
      <sheetName val="RESUME AC-ESP"/>
      <sheetName val="RESUME"/>
      <sheetName val="FLUJO"/>
      <sheetName val="Ppto Oficinas Baron"/>
      <sheetName val="Hoja1"/>
      <sheetName val="VOLUMENES DE OBRA"/>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9">
          <cell r="B9" t="str">
            <v>OBRAS EXTERIORES</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D42"/>
  <sheetViews>
    <sheetView view="pageBreakPreview" topLeftCell="A5" zoomScaleNormal="100" zoomScaleSheetLayoutView="100" workbookViewId="0">
      <selection activeCell="F39" sqref="F39"/>
    </sheetView>
  </sheetViews>
  <sheetFormatPr defaultColWidth="11.42578125" defaultRowHeight="12.75"/>
  <cols>
    <col min="1" max="1" width="58.140625" customWidth="1"/>
    <col min="2" max="4" width="22.7109375" customWidth="1"/>
  </cols>
  <sheetData>
    <row r="1" spans="1:4" ht="17.25" customHeight="1"/>
    <row r="2" spans="1:4" ht="17.25">
      <c r="A2" s="42" t="s">
        <v>0</v>
      </c>
      <c r="B2" s="43"/>
      <c r="C2" s="44"/>
    </row>
    <row r="3" spans="1:4" ht="17.25">
      <c r="A3" s="42" t="s">
        <v>1</v>
      </c>
      <c r="B3" s="43"/>
      <c r="C3" s="44"/>
    </row>
    <row r="4" spans="1:4" ht="17.25">
      <c r="A4" s="45" t="s">
        <v>2</v>
      </c>
      <c r="B4" s="43"/>
      <c r="C4" s="44"/>
    </row>
    <row r="5" spans="1:4" ht="15" customHeight="1">
      <c r="A5" s="226" t="s">
        <v>3</v>
      </c>
      <c r="B5" s="226"/>
      <c r="C5" s="44"/>
    </row>
    <row r="6" spans="1:4" ht="17.25">
      <c r="A6" s="45" t="s">
        <v>4</v>
      </c>
      <c r="B6" s="43"/>
      <c r="C6" s="44"/>
    </row>
    <row r="7" spans="1:4" ht="17.25">
      <c r="A7" s="46" t="s">
        <v>0</v>
      </c>
      <c r="B7" s="43"/>
      <c r="C7" s="44"/>
    </row>
    <row r="8" spans="1:4" ht="17.25">
      <c r="A8" s="45" t="s">
        <v>5</v>
      </c>
      <c r="B8" s="43"/>
      <c r="C8" s="44"/>
    </row>
    <row r="9" spans="1:4" ht="15" customHeight="1">
      <c r="A9" s="226" t="s">
        <v>6</v>
      </c>
      <c r="B9" s="226"/>
      <c r="C9" s="44"/>
    </row>
    <row r="10" spans="1:4" ht="17.25">
      <c r="A10" s="45" t="s">
        <v>7</v>
      </c>
      <c r="B10" s="47"/>
      <c r="C10" s="48"/>
    </row>
    <row r="11" spans="1:4" ht="18" thickBot="1">
      <c r="A11" s="49">
        <f ca="1">TODAY()</f>
        <v>45125</v>
      </c>
      <c r="B11" s="47"/>
      <c r="C11" s="48"/>
    </row>
    <row r="12" spans="1:4" ht="25.5">
      <c r="A12" s="90" t="s">
        <v>8</v>
      </c>
      <c r="B12" s="91" t="s">
        <v>9</v>
      </c>
      <c r="C12" s="92" t="s">
        <v>10</v>
      </c>
      <c r="D12" s="92" t="s">
        <v>11</v>
      </c>
    </row>
    <row r="13" spans="1:4">
      <c r="A13" s="93" t="str">
        <f>+'[2]Ppto Oficinas Baron'!B9</f>
        <v>OBRAS EXTERIORES</v>
      </c>
      <c r="B13" s="94"/>
      <c r="C13" s="94"/>
      <c r="D13" s="134"/>
    </row>
    <row r="14" spans="1:4" ht="13.5">
      <c r="A14" s="58" t="s">
        <v>12</v>
      </c>
      <c r="B14" s="51">
        <f>+'PRESUPUESTO SAN ISIDRO'!I10</f>
        <v>0</v>
      </c>
      <c r="C14" s="59"/>
      <c r="D14" s="225"/>
    </row>
    <row r="15" spans="1:4" ht="13.5">
      <c r="A15" s="50" t="s">
        <v>13</v>
      </c>
      <c r="B15" s="51">
        <f>+'PRESUPUESTO SAN ISIDRO'!I405</f>
        <v>0</v>
      </c>
      <c r="C15" s="52"/>
      <c r="D15" s="136"/>
    </row>
    <row r="16" spans="1:4" ht="13.5">
      <c r="A16" s="50" t="s">
        <v>14</v>
      </c>
      <c r="B16" s="51">
        <f>+'PRESUPUESTO SAN ISIDRO'!I412</f>
        <v>0</v>
      </c>
      <c r="C16" s="52"/>
      <c r="D16" s="136"/>
    </row>
    <row r="17" spans="1:4" ht="13.5">
      <c r="A17" s="50" t="s">
        <v>15</v>
      </c>
      <c r="B17" s="51">
        <f>+'PRESUPUESTO SAN ISIDRO'!I417</f>
        <v>0</v>
      </c>
      <c r="C17" s="52"/>
      <c r="D17" s="136"/>
    </row>
    <row r="18" spans="1:4" ht="13.5">
      <c r="A18" s="50" t="s">
        <v>16</v>
      </c>
      <c r="B18" s="51">
        <f>+'PRESUPUESTO SAN ISIDRO'!I422</f>
        <v>0</v>
      </c>
      <c r="C18" s="52"/>
      <c r="D18" s="136"/>
    </row>
    <row r="19" spans="1:4" ht="13.5">
      <c r="A19" s="50" t="s">
        <v>17</v>
      </c>
      <c r="B19" s="51">
        <f>+'PRESUPUESTO SAN ISIDRO'!I426</f>
        <v>0</v>
      </c>
      <c r="C19" s="52"/>
      <c r="D19" s="136"/>
    </row>
    <row r="20" spans="1:4" ht="13.5">
      <c r="A20" s="50" t="s">
        <v>18</v>
      </c>
      <c r="B20" s="51">
        <f>+'PRESUPUESTO SAN ISIDRO'!I429</f>
        <v>0</v>
      </c>
      <c r="C20" s="52"/>
      <c r="D20" s="136"/>
    </row>
    <row r="21" spans="1:4" ht="13.5">
      <c r="A21" s="50" t="s">
        <v>19</v>
      </c>
      <c r="B21" s="51">
        <f>+'PRESUPUESTO SAN ISIDRO'!I444</f>
        <v>0</v>
      </c>
      <c r="C21" s="52"/>
      <c r="D21" s="136"/>
    </row>
    <row r="22" spans="1:4" ht="13.5">
      <c r="A22" s="50" t="s">
        <v>20</v>
      </c>
      <c r="B22" s="51">
        <f>+'PRESUPUESTO SAN ISIDRO'!I467</f>
        <v>0</v>
      </c>
      <c r="C22" s="52"/>
      <c r="D22" s="136"/>
    </row>
    <row r="23" spans="1:4" ht="13.5">
      <c r="A23" s="50" t="s">
        <v>21</v>
      </c>
      <c r="B23" s="51">
        <f>+'PRESUPUESTO SAN ISIDRO'!J491</f>
        <v>0</v>
      </c>
      <c r="C23" s="52"/>
      <c r="D23" s="136"/>
    </row>
    <row r="24" spans="1:4" ht="13.5">
      <c r="A24" s="50" t="s">
        <v>22</v>
      </c>
      <c r="B24" s="51">
        <f>+'PRESUPUESTO SAN ISIDRO'!J545</f>
        <v>0</v>
      </c>
      <c r="C24" s="52"/>
      <c r="D24" s="136"/>
    </row>
    <row r="25" spans="1:4" ht="14.25" thickBot="1">
      <c r="A25" s="50"/>
      <c r="B25" s="51"/>
      <c r="C25" s="52"/>
      <c r="D25" s="137"/>
    </row>
    <row r="26" spans="1:4" ht="13.5" thickBot="1">
      <c r="A26" s="95" t="s">
        <v>23</v>
      </c>
      <c r="B26" s="96">
        <f>SUM(B14:B25)</f>
        <v>0</v>
      </c>
      <c r="C26" s="97">
        <v>0</v>
      </c>
      <c r="D26" s="135">
        <f>SUM(D14:D25)</f>
        <v>0</v>
      </c>
    </row>
    <row r="27" spans="1:4" ht="13.5" thickBot="1">
      <c r="A27" s="53"/>
      <c r="B27" s="54"/>
      <c r="C27" s="54"/>
      <c r="D27" s="19"/>
    </row>
    <row r="28" spans="1:4" ht="25.5">
      <c r="A28" s="90" t="s">
        <v>24</v>
      </c>
      <c r="B28" s="91" t="s">
        <v>9</v>
      </c>
      <c r="C28" s="92" t="s">
        <v>10</v>
      </c>
      <c r="D28" s="92" t="s">
        <v>11</v>
      </c>
    </row>
    <row r="29" spans="1:4" ht="13.5">
      <c r="A29" s="98" t="s">
        <v>25</v>
      </c>
      <c r="B29" s="99"/>
      <c r="C29" s="99"/>
      <c r="D29" s="138"/>
    </row>
    <row r="30" spans="1:4" ht="13.5">
      <c r="A30" s="50" t="s">
        <v>26</v>
      </c>
      <c r="B30" s="51">
        <f>+'PRESUPUESTO SAN ISIDRO'!J15</f>
        <v>0</v>
      </c>
      <c r="C30" s="51">
        <f>+B30/31.06</f>
        <v>0</v>
      </c>
      <c r="D30" s="136"/>
    </row>
    <row r="31" spans="1:4" ht="13.5">
      <c r="A31" s="50" t="s">
        <v>27</v>
      </c>
      <c r="B31" s="55">
        <f>+'PRESUPUESTO SAN ISIDRO'!J49</f>
        <v>0</v>
      </c>
      <c r="C31" s="51">
        <f>+B31/194.31</f>
        <v>0</v>
      </c>
      <c r="D31" s="136"/>
    </row>
    <row r="32" spans="1:4" ht="13.5">
      <c r="A32" s="50" t="s">
        <v>28</v>
      </c>
      <c r="B32" s="55">
        <f>+'PRESUPUESTO SAN ISIDRO'!J110</f>
        <v>0</v>
      </c>
      <c r="C32" s="51">
        <f>+B32/30.41</f>
        <v>0</v>
      </c>
      <c r="D32" s="136"/>
    </row>
    <row r="33" spans="1:4" ht="13.5">
      <c r="A33" s="50" t="s">
        <v>29</v>
      </c>
      <c r="B33" s="51">
        <f>+'PRESUPUESTO SAN ISIDRO'!J148</f>
        <v>0</v>
      </c>
      <c r="C33" s="51">
        <f>+B33/55.26</f>
        <v>0</v>
      </c>
      <c r="D33" s="136"/>
    </row>
    <row r="34" spans="1:4" ht="13.5">
      <c r="A34" s="50" t="s">
        <v>30</v>
      </c>
      <c r="B34" s="51">
        <f>+'PRESUPUESTO SAN ISIDRO'!J207</f>
        <v>0</v>
      </c>
      <c r="C34" s="51">
        <f>+B34/28.5</f>
        <v>0</v>
      </c>
      <c r="D34" s="136"/>
    </row>
    <row r="35" spans="1:4" ht="27">
      <c r="A35" s="60" t="s">
        <v>31</v>
      </c>
      <c r="B35" s="51">
        <f>+'PRESUPUESTO SAN ISIDRO'!J245</f>
        <v>0</v>
      </c>
      <c r="C35" s="51">
        <f>+B35/339.54</f>
        <v>0</v>
      </c>
      <c r="D35" s="136"/>
    </row>
    <row r="36" spans="1:4" ht="14.25" thickBot="1">
      <c r="A36" s="61"/>
      <c r="B36" s="51"/>
      <c r="C36" s="62"/>
      <c r="D36" s="139"/>
    </row>
    <row r="37" spans="1:4" ht="13.5" thickBot="1">
      <c r="A37" s="95" t="s">
        <v>32</v>
      </c>
      <c r="B37" s="96">
        <f>SUM(B30:B35)</f>
        <v>0</v>
      </c>
      <c r="C37" s="97">
        <v>0</v>
      </c>
      <c r="D37" s="135">
        <f>SUM(D30:D35)</f>
        <v>0</v>
      </c>
    </row>
    <row r="38" spans="1:4" ht="14.25" thickBot="1">
      <c r="A38" s="56"/>
      <c r="B38" s="56"/>
      <c r="C38" s="57"/>
      <c r="D38" s="19"/>
    </row>
    <row r="39" spans="1:4" ht="28.5">
      <c r="A39" s="100" t="s">
        <v>33</v>
      </c>
      <c r="B39" s="101" t="s">
        <v>9</v>
      </c>
      <c r="C39" s="102"/>
      <c r="D39" s="140"/>
    </row>
    <row r="40" spans="1:4" ht="14.25">
      <c r="A40" s="103" t="s">
        <v>34</v>
      </c>
      <c r="B40" s="104">
        <f>+B26</f>
        <v>0</v>
      </c>
      <c r="C40" s="105"/>
      <c r="D40" s="136"/>
    </row>
    <row r="41" spans="1:4" ht="15" thickBot="1">
      <c r="A41" s="103" t="s">
        <v>25</v>
      </c>
      <c r="B41" s="104">
        <f>+B37</f>
        <v>0</v>
      </c>
      <c r="C41" s="105"/>
      <c r="D41" s="139"/>
    </row>
    <row r="42" spans="1:4" ht="15" thickBot="1">
      <c r="A42" s="106" t="s">
        <v>32</v>
      </c>
      <c r="B42" s="107">
        <f>SUM(B40:B41)</f>
        <v>0</v>
      </c>
      <c r="C42" s="108">
        <f>+C37+C26</f>
        <v>0</v>
      </c>
      <c r="D42" s="135">
        <f>SUM(D40:D41)</f>
        <v>0</v>
      </c>
    </row>
  </sheetData>
  <mergeCells count="2">
    <mergeCell ref="A5:B5"/>
    <mergeCell ref="A9:B9"/>
  </mergeCells>
  <pageMargins left="0.70866141732283472" right="0.70866141732283472" top="0.74803149606299213" bottom="0.74803149606299213"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O555"/>
  <sheetViews>
    <sheetView showGridLines="0" tabSelected="1" view="pageBreakPreview" topLeftCell="B1" zoomScale="120" zoomScaleNormal="120" zoomScaleSheetLayoutView="120" workbookViewId="0">
      <selection activeCell="D5" sqref="D5"/>
    </sheetView>
  </sheetViews>
  <sheetFormatPr defaultColWidth="11.42578125" defaultRowHeight="12.75"/>
  <cols>
    <col min="1" max="1" width="6.140625" style="15" customWidth="1"/>
    <col min="2" max="2" width="2.7109375" style="15" customWidth="1"/>
    <col min="3" max="3" width="11.42578125" style="39"/>
    <col min="4" max="4" width="70" style="193" customWidth="1"/>
    <col min="5" max="5" width="11.42578125" style="40"/>
    <col min="6" max="6" width="11.42578125" style="39"/>
    <col min="7" max="7" width="12.42578125" style="39" customWidth="1"/>
    <col min="8" max="8" width="11.42578125" style="39"/>
    <col min="9" max="9" width="13.7109375" style="39" customWidth="1"/>
    <col min="10" max="10" width="17.7109375" style="20" customWidth="1"/>
    <col min="11" max="11" width="3.140625" style="21" customWidth="1"/>
    <col min="12" max="12" width="9" style="15" customWidth="1"/>
    <col min="13" max="13" width="12.85546875" style="15" bestFit="1" customWidth="1"/>
    <col min="14" max="16384" width="11.42578125" style="15"/>
  </cols>
  <sheetData>
    <row r="1" spans="3:15" ht="13.5" thickBot="1"/>
    <row r="2" spans="3:15">
      <c r="C2" s="114"/>
      <c r="D2" s="194"/>
      <c r="E2" s="116"/>
      <c r="F2" s="115"/>
      <c r="G2" s="115"/>
      <c r="H2" s="115"/>
      <c r="I2" s="115"/>
      <c r="J2" s="117"/>
    </row>
    <row r="3" spans="3:15" ht="20.25">
      <c r="C3" s="118"/>
      <c r="D3" s="195"/>
      <c r="E3" s="125" t="s">
        <v>35</v>
      </c>
      <c r="F3" s="112"/>
      <c r="G3" s="109"/>
      <c r="H3" s="109"/>
      <c r="I3" s="109"/>
      <c r="J3" s="119"/>
    </row>
    <row r="4" spans="3:15" ht="14.1" customHeight="1">
      <c r="C4" s="120"/>
      <c r="D4" s="196"/>
      <c r="E4" s="113" t="s">
        <v>3</v>
      </c>
      <c r="F4" s="15"/>
      <c r="G4" s="110"/>
      <c r="H4" s="110"/>
      <c r="I4" s="110"/>
      <c r="J4" s="119"/>
    </row>
    <row r="5" spans="3:15" ht="14.1" customHeight="1">
      <c r="C5" s="120"/>
      <c r="D5" s="197"/>
      <c r="E5" s="122" t="s">
        <v>6</v>
      </c>
      <c r="F5" s="15"/>
      <c r="G5" s="121"/>
      <c r="H5" s="121"/>
      <c r="I5" s="121"/>
      <c r="J5" s="119"/>
    </row>
    <row r="6" spans="3:15" ht="15" thickBot="1">
      <c r="C6" s="123"/>
      <c r="D6" s="198"/>
      <c r="E6" s="78" t="s">
        <v>36</v>
      </c>
      <c r="F6" s="111"/>
      <c r="G6" s="111"/>
      <c r="H6" s="111"/>
      <c r="I6" s="111"/>
      <c r="J6" s="124"/>
    </row>
    <row r="7" spans="3:15" ht="8.25" customHeight="1" thickBot="1">
      <c r="C7" s="111"/>
      <c r="D7" s="198"/>
      <c r="E7" s="111"/>
      <c r="F7" s="111"/>
      <c r="G7" s="111"/>
      <c r="H7" s="111"/>
      <c r="I7" s="111"/>
    </row>
    <row r="8" spans="3:15" ht="26.25" thickBot="1">
      <c r="C8" s="1" t="s">
        <v>37</v>
      </c>
      <c r="D8" s="2" t="s">
        <v>38</v>
      </c>
      <c r="E8" s="22" t="s">
        <v>39</v>
      </c>
      <c r="F8" s="2" t="s">
        <v>40</v>
      </c>
      <c r="G8" s="148" t="s">
        <v>41</v>
      </c>
      <c r="H8" s="148" t="s">
        <v>42</v>
      </c>
      <c r="I8" s="148" t="s">
        <v>43</v>
      </c>
      <c r="J8" s="3" t="s">
        <v>44</v>
      </c>
    </row>
    <row r="9" spans="3:15" ht="18.75" customHeight="1">
      <c r="C9" s="79">
        <v>1</v>
      </c>
      <c r="D9" s="146" t="s">
        <v>45</v>
      </c>
      <c r="E9" s="156"/>
      <c r="F9" s="157"/>
      <c r="G9" s="158"/>
      <c r="H9" s="158"/>
      <c r="I9" s="222"/>
      <c r="J9" s="147">
        <f>SUM(I10:I10)</f>
        <v>0</v>
      </c>
    </row>
    <row r="10" spans="3:15" ht="18.75" customHeight="1">
      <c r="C10" s="34">
        <v>1.1000000000000001</v>
      </c>
      <c r="D10" s="201" t="s">
        <v>12</v>
      </c>
      <c r="E10" s="149"/>
      <c r="F10" s="150"/>
      <c r="G10" s="151"/>
      <c r="H10" s="151"/>
      <c r="I10" s="224">
        <f>SUM(H11:H13)</f>
        <v>0</v>
      </c>
      <c r="J10" s="223"/>
    </row>
    <row r="11" spans="3:15" ht="27.75" customHeight="1">
      <c r="C11" s="27" t="s">
        <v>46</v>
      </c>
      <c r="D11" s="5" t="s">
        <v>47</v>
      </c>
      <c r="E11" s="14">
        <v>1</v>
      </c>
      <c r="F11" s="7" t="s">
        <v>48</v>
      </c>
      <c r="G11" s="8"/>
      <c r="H11" s="8"/>
      <c r="I11" s="16"/>
      <c r="J11" s="6"/>
      <c r="M11" s="181"/>
      <c r="O11" s="181"/>
    </row>
    <row r="12" spans="3:15" ht="35.25" customHeight="1">
      <c r="C12" s="27" t="s">
        <v>49</v>
      </c>
      <c r="D12" s="5" t="s">
        <v>50</v>
      </c>
      <c r="E12" s="14">
        <v>1</v>
      </c>
      <c r="F12" s="7" t="s">
        <v>48</v>
      </c>
      <c r="G12" s="8"/>
      <c r="H12" s="8"/>
      <c r="I12" s="16"/>
      <c r="J12" s="6"/>
      <c r="M12" s="181"/>
      <c r="O12" s="181"/>
    </row>
    <row r="13" spans="3:15" ht="30.75" customHeight="1">
      <c r="C13" s="27" t="s">
        <v>51</v>
      </c>
      <c r="D13" s="5" t="s">
        <v>52</v>
      </c>
      <c r="E13" s="14">
        <v>1</v>
      </c>
      <c r="F13" s="7" t="s">
        <v>48</v>
      </c>
      <c r="G13" s="163"/>
      <c r="H13" s="8"/>
      <c r="I13" s="16"/>
      <c r="J13" s="6"/>
      <c r="M13" s="181"/>
      <c r="O13" s="181"/>
    </row>
    <row r="14" spans="3:15" ht="46.5" customHeight="1">
      <c r="C14" s="28"/>
      <c r="D14" s="5" t="s">
        <v>53</v>
      </c>
      <c r="E14" s="29"/>
      <c r="F14" s="7"/>
      <c r="G14" s="163"/>
      <c r="H14" s="8"/>
      <c r="I14" s="16"/>
      <c r="J14" s="6"/>
      <c r="M14" s="181"/>
      <c r="O14" s="181"/>
    </row>
    <row r="15" spans="3:15" ht="15.95" customHeight="1">
      <c r="C15" s="160">
        <v>2</v>
      </c>
      <c r="D15" s="161" t="s">
        <v>26</v>
      </c>
      <c r="E15" s="153"/>
      <c r="F15" s="154"/>
      <c r="G15" s="166"/>
      <c r="H15" s="152"/>
      <c r="I15" s="155"/>
      <c r="J15" s="162">
        <f>SUM(I16:I26)</f>
        <v>0</v>
      </c>
      <c r="M15" s="181"/>
      <c r="O15" s="181"/>
    </row>
    <row r="16" spans="3:15" ht="21" customHeight="1">
      <c r="C16" s="34">
        <v>2.1</v>
      </c>
      <c r="D16" s="202" t="s">
        <v>54</v>
      </c>
      <c r="E16" s="164"/>
      <c r="F16" s="165"/>
      <c r="G16" s="10"/>
      <c r="H16" s="10"/>
      <c r="I16" s="224">
        <f>SUM(H17:H22)</f>
        <v>0</v>
      </c>
      <c r="J16" s="33"/>
      <c r="M16" s="181"/>
      <c r="O16" s="181"/>
    </row>
    <row r="17" spans="3:15" ht="33" customHeight="1">
      <c r="C17" s="27" t="s">
        <v>55</v>
      </c>
      <c r="D17" s="5" t="s">
        <v>56</v>
      </c>
      <c r="E17" s="14">
        <v>3</v>
      </c>
      <c r="F17" s="7" t="s">
        <v>57</v>
      </c>
      <c r="G17" s="8"/>
      <c r="H17" s="8"/>
      <c r="I17" s="16"/>
      <c r="J17" s="6"/>
      <c r="M17" s="181"/>
      <c r="O17" s="181"/>
    </row>
    <row r="18" spans="3:15" ht="40.5" customHeight="1">
      <c r="C18" s="27" t="s">
        <v>58</v>
      </c>
      <c r="D18" s="5" t="s">
        <v>59</v>
      </c>
      <c r="E18" s="14">
        <v>1</v>
      </c>
      <c r="F18" s="7" t="s">
        <v>57</v>
      </c>
      <c r="G18" s="8"/>
      <c r="H18" s="8"/>
      <c r="I18" s="16"/>
      <c r="J18" s="6"/>
      <c r="M18" s="181"/>
      <c r="O18" s="181"/>
    </row>
    <row r="19" spans="3:15" ht="27.75" customHeight="1">
      <c r="C19" s="27" t="s">
        <v>60</v>
      </c>
      <c r="D19" s="5" t="s">
        <v>61</v>
      </c>
      <c r="E19" s="14">
        <v>50</v>
      </c>
      <c r="F19" s="7" t="s">
        <v>62</v>
      </c>
      <c r="G19" s="8"/>
      <c r="H19" s="8"/>
      <c r="I19" s="16"/>
      <c r="J19" s="6"/>
      <c r="M19" s="181"/>
      <c r="O19" s="181"/>
    </row>
    <row r="20" spans="3:15" ht="27" customHeight="1">
      <c r="C20" s="27" t="s">
        <v>63</v>
      </c>
      <c r="D20" s="5" t="s">
        <v>64</v>
      </c>
      <c r="E20" s="14">
        <v>1</v>
      </c>
      <c r="F20" s="7" t="s">
        <v>48</v>
      </c>
      <c r="G20" s="8"/>
      <c r="H20" s="8"/>
      <c r="I20" s="16"/>
      <c r="J20" s="6"/>
      <c r="M20" s="181"/>
      <c r="O20" s="181"/>
    </row>
    <row r="21" spans="3:15" ht="24.75" customHeight="1">
      <c r="C21" s="27" t="s">
        <v>65</v>
      </c>
      <c r="D21" s="5" t="s">
        <v>66</v>
      </c>
      <c r="E21" s="14">
        <v>1</v>
      </c>
      <c r="F21" s="7" t="s">
        <v>48</v>
      </c>
      <c r="G21" s="8"/>
      <c r="H21" s="8"/>
      <c r="I21" s="16"/>
      <c r="J21" s="6"/>
      <c r="M21" s="181"/>
      <c r="O21" s="181"/>
    </row>
    <row r="22" spans="3:15" ht="25.5">
      <c r="C22" s="27" t="s">
        <v>67</v>
      </c>
      <c r="D22" s="5" t="s">
        <v>68</v>
      </c>
      <c r="E22" s="14">
        <v>1</v>
      </c>
      <c r="F22" s="7" t="s">
        <v>48</v>
      </c>
      <c r="G22" s="8"/>
      <c r="H22" s="8"/>
      <c r="I22" s="16"/>
      <c r="J22" s="6"/>
      <c r="M22" s="181"/>
      <c r="O22" s="181"/>
    </row>
    <row r="23" spans="3:15" ht="42.75" customHeight="1">
      <c r="C23" s="27"/>
      <c r="D23" s="5" t="s">
        <v>69</v>
      </c>
      <c r="E23" s="14"/>
      <c r="F23" s="7"/>
      <c r="G23" s="8"/>
      <c r="H23" s="8"/>
      <c r="I23" s="16"/>
      <c r="J23" s="6"/>
      <c r="M23" s="181"/>
      <c r="O23" s="181"/>
    </row>
    <row r="24" spans="3:15" ht="18" customHeight="1">
      <c r="C24" s="34">
        <v>2.2000000000000002</v>
      </c>
      <c r="D24" s="202" t="s">
        <v>70</v>
      </c>
      <c r="E24" s="23"/>
      <c r="F24" s="9"/>
      <c r="G24" s="10"/>
      <c r="H24" s="10"/>
      <c r="I24" s="224">
        <f>SUM(H25:H48)</f>
        <v>0</v>
      </c>
      <c r="J24" s="33"/>
      <c r="M24" s="181"/>
      <c r="O24" s="181"/>
    </row>
    <row r="25" spans="3:15" ht="18" customHeight="1">
      <c r="C25" s="27" t="s">
        <v>71</v>
      </c>
      <c r="D25" s="5" t="s">
        <v>72</v>
      </c>
      <c r="E25" s="14">
        <v>66.67</v>
      </c>
      <c r="F25" s="7" t="s">
        <v>62</v>
      </c>
      <c r="G25" s="8"/>
      <c r="H25" s="8"/>
      <c r="I25" s="16"/>
      <c r="J25" s="6"/>
      <c r="M25" s="181"/>
      <c r="O25" s="181"/>
    </row>
    <row r="26" spans="3:15" ht="71.25" customHeight="1">
      <c r="C26" s="27" t="s">
        <v>73</v>
      </c>
      <c r="D26" s="5" t="s">
        <v>74</v>
      </c>
      <c r="E26" s="14">
        <v>4.7699999999999996</v>
      </c>
      <c r="F26" s="7" t="s">
        <v>62</v>
      </c>
      <c r="G26" s="8"/>
      <c r="H26" s="8"/>
      <c r="I26" s="16"/>
      <c r="J26" s="6"/>
      <c r="M26" s="181"/>
      <c r="O26" s="181"/>
    </row>
    <row r="27" spans="3:15" ht="38.25">
      <c r="C27" s="27" t="s">
        <v>75</v>
      </c>
      <c r="D27" s="5" t="s">
        <v>76</v>
      </c>
      <c r="E27" s="14">
        <v>8.5</v>
      </c>
      <c r="F27" s="7" t="s">
        <v>77</v>
      </c>
      <c r="G27" s="8"/>
      <c r="H27" s="8"/>
      <c r="I27" s="16"/>
      <c r="J27" s="6"/>
      <c r="L27" s="41"/>
      <c r="M27" s="181"/>
      <c r="O27" s="181"/>
    </row>
    <row r="28" spans="3:15" ht="51">
      <c r="C28" s="27" t="s">
        <v>78</v>
      </c>
      <c r="D28" s="5" t="s">
        <v>79</v>
      </c>
      <c r="E28" s="14">
        <v>50</v>
      </c>
      <c r="F28" s="7" t="s">
        <v>62</v>
      </c>
      <c r="G28" s="8"/>
      <c r="H28" s="8"/>
      <c r="I28" s="16"/>
      <c r="J28" s="6"/>
      <c r="L28" s="41"/>
      <c r="M28" s="181"/>
      <c r="O28" s="181"/>
    </row>
    <row r="29" spans="3:15" ht="18" customHeight="1">
      <c r="C29" s="27" t="s">
        <v>80</v>
      </c>
      <c r="D29" s="5" t="s">
        <v>81</v>
      </c>
      <c r="E29" s="14">
        <v>8</v>
      </c>
      <c r="F29" s="7" t="s">
        <v>77</v>
      </c>
      <c r="G29" s="8"/>
      <c r="H29" s="8"/>
      <c r="I29" s="16"/>
      <c r="J29" s="6"/>
      <c r="L29" s="41"/>
      <c r="M29" s="181"/>
      <c r="O29" s="181"/>
    </row>
    <row r="30" spans="3:15" ht="18" customHeight="1">
      <c r="C30" s="27" t="s">
        <v>82</v>
      </c>
      <c r="D30" s="5" t="s">
        <v>83</v>
      </c>
      <c r="E30" s="14">
        <v>1</v>
      </c>
      <c r="F30" s="7" t="s">
        <v>48</v>
      </c>
      <c r="G30" s="8"/>
      <c r="H30" s="8"/>
      <c r="I30" s="16"/>
      <c r="J30" s="6"/>
      <c r="L30" s="41"/>
      <c r="M30" s="181"/>
      <c r="O30" s="181"/>
    </row>
    <row r="31" spans="3:15" ht="18" customHeight="1">
      <c r="C31" s="27" t="s">
        <v>84</v>
      </c>
      <c r="D31" s="5" t="s">
        <v>85</v>
      </c>
      <c r="E31" s="14">
        <v>1</v>
      </c>
      <c r="F31" s="7" t="s">
        <v>48</v>
      </c>
      <c r="G31" s="8"/>
      <c r="H31" s="8"/>
      <c r="I31" s="16"/>
      <c r="J31" s="6"/>
      <c r="L31" s="41"/>
      <c r="M31" s="181"/>
      <c r="O31" s="181"/>
    </row>
    <row r="32" spans="3:15" ht="18" customHeight="1">
      <c r="C32" s="27" t="s">
        <v>86</v>
      </c>
      <c r="D32" s="5" t="s">
        <v>87</v>
      </c>
      <c r="E32" s="14">
        <v>100.74</v>
      </c>
      <c r="F32" s="7" t="s">
        <v>62</v>
      </c>
      <c r="G32" s="8"/>
      <c r="H32" s="8"/>
      <c r="I32" s="16"/>
      <c r="J32" s="6"/>
      <c r="L32" s="41"/>
      <c r="M32" s="181"/>
      <c r="O32" s="181"/>
    </row>
    <row r="33" spans="3:15" ht="18" customHeight="1">
      <c r="C33" s="27" t="s">
        <v>88</v>
      </c>
      <c r="D33" s="5" t="s">
        <v>89</v>
      </c>
      <c r="E33" s="14">
        <v>90.88</v>
      </c>
      <c r="F33" s="7" t="s">
        <v>62</v>
      </c>
      <c r="G33" s="8"/>
      <c r="H33" s="8"/>
      <c r="I33" s="16"/>
      <c r="J33" s="6"/>
      <c r="L33" s="41"/>
      <c r="M33" s="181"/>
      <c r="O33" s="181"/>
    </row>
    <row r="34" spans="3:15" ht="18" customHeight="1">
      <c r="C34" s="27" t="s">
        <v>90</v>
      </c>
      <c r="D34" s="5" t="s">
        <v>91</v>
      </c>
      <c r="E34" s="14">
        <v>30.42</v>
      </c>
      <c r="F34" s="7" t="s">
        <v>77</v>
      </c>
      <c r="G34" s="8"/>
      <c r="H34" s="8"/>
      <c r="I34" s="16"/>
      <c r="J34" s="6"/>
      <c r="L34" s="41"/>
      <c r="M34" s="181"/>
      <c r="O34" s="181"/>
    </row>
    <row r="35" spans="3:15" ht="51">
      <c r="C35" s="27" t="s">
        <v>92</v>
      </c>
      <c r="D35" s="5" t="s">
        <v>93</v>
      </c>
      <c r="E35" s="14">
        <v>26.27</v>
      </c>
      <c r="F35" s="7" t="s">
        <v>62</v>
      </c>
      <c r="G35" s="8"/>
      <c r="H35" s="8"/>
      <c r="I35" s="16"/>
      <c r="J35" s="6"/>
      <c r="L35" s="41"/>
      <c r="M35" s="181"/>
      <c r="O35" s="181"/>
    </row>
    <row r="36" spans="3:15" ht="63.75">
      <c r="C36" s="27" t="s">
        <v>94</v>
      </c>
      <c r="D36" s="5" t="s">
        <v>95</v>
      </c>
      <c r="E36" s="14">
        <v>30.22</v>
      </c>
      <c r="F36" s="7" t="s">
        <v>77</v>
      </c>
      <c r="G36" s="8"/>
      <c r="H36" s="8"/>
      <c r="I36" s="16"/>
      <c r="J36" s="6"/>
      <c r="L36" s="41"/>
      <c r="M36" s="181"/>
      <c r="O36" s="181"/>
    </row>
    <row r="37" spans="3:15" ht="25.5">
      <c r="C37" s="27" t="s">
        <v>96</v>
      </c>
      <c r="D37" s="5" t="s">
        <v>97</v>
      </c>
      <c r="E37" s="14">
        <v>26.69</v>
      </c>
      <c r="F37" s="7" t="s">
        <v>62</v>
      </c>
      <c r="G37" s="8"/>
      <c r="H37" s="8"/>
      <c r="I37" s="16"/>
      <c r="J37" s="6"/>
      <c r="L37" s="41"/>
      <c r="M37" s="181"/>
      <c r="O37" s="181"/>
    </row>
    <row r="38" spans="3:15" ht="18.75" customHeight="1">
      <c r="C38" s="27" t="s">
        <v>98</v>
      </c>
      <c r="D38" s="5" t="s">
        <v>99</v>
      </c>
      <c r="E38" s="14">
        <v>9.86</v>
      </c>
      <c r="F38" s="7" t="s">
        <v>62</v>
      </c>
      <c r="G38" s="8"/>
      <c r="H38" s="8"/>
      <c r="I38" s="16"/>
      <c r="J38" s="6"/>
      <c r="L38" s="41"/>
      <c r="M38" s="181"/>
      <c r="O38" s="181"/>
    </row>
    <row r="39" spans="3:15" ht="38.25">
      <c r="C39" s="27" t="s">
        <v>100</v>
      </c>
      <c r="D39" s="5" t="s">
        <v>101</v>
      </c>
      <c r="E39" s="14">
        <v>1.62</v>
      </c>
      <c r="F39" s="7" t="s">
        <v>62</v>
      </c>
      <c r="G39" s="8"/>
      <c r="H39" s="8"/>
      <c r="I39" s="16"/>
      <c r="J39" s="6"/>
      <c r="L39" s="41"/>
      <c r="M39" s="181"/>
      <c r="O39" s="181"/>
    </row>
    <row r="40" spans="3:15" ht="38.25">
      <c r="C40" s="27" t="s">
        <v>102</v>
      </c>
      <c r="D40" s="5" t="s">
        <v>103</v>
      </c>
      <c r="E40" s="14">
        <v>0.96</v>
      </c>
      <c r="F40" s="7" t="s">
        <v>62</v>
      </c>
      <c r="G40" s="8"/>
      <c r="H40" s="8"/>
      <c r="I40" s="16"/>
      <c r="J40" s="6"/>
      <c r="L40" s="41"/>
      <c r="M40" s="181"/>
      <c r="O40" s="181"/>
    </row>
    <row r="41" spans="3:15" ht="18.75" customHeight="1">
      <c r="C41" s="27" t="s">
        <v>104</v>
      </c>
      <c r="D41" s="5" t="s">
        <v>105</v>
      </c>
      <c r="E41" s="14">
        <v>2.58</v>
      </c>
      <c r="F41" s="7" t="s">
        <v>62</v>
      </c>
      <c r="G41" s="8"/>
      <c r="H41" s="8"/>
      <c r="I41" s="16"/>
      <c r="J41" s="6"/>
      <c r="L41" s="41"/>
      <c r="M41" s="181"/>
      <c r="O41" s="181"/>
    </row>
    <row r="42" spans="3:15" ht="51">
      <c r="C42" s="27" t="s">
        <v>106</v>
      </c>
      <c r="D42" s="5" t="s">
        <v>107</v>
      </c>
      <c r="E42" s="14">
        <v>2</v>
      </c>
      <c r="F42" s="7" t="s">
        <v>62</v>
      </c>
      <c r="G42" s="8"/>
      <c r="H42" s="8"/>
      <c r="I42" s="16"/>
      <c r="J42" s="6"/>
      <c r="L42" s="41"/>
      <c r="M42" s="181"/>
      <c r="O42" s="181"/>
    </row>
    <row r="43" spans="3:15" ht="76.5">
      <c r="C43" s="27" t="s">
        <v>108</v>
      </c>
      <c r="D43" s="5" t="s">
        <v>109</v>
      </c>
      <c r="E43" s="14">
        <v>2</v>
      </c>
      <c r="F43" s="7" t="s">
        <v>62</v>
      </c>
      <c r="G43" s="8"/>
      <c r="H43" s="8"/>
      <c r="I43" s="16"/>
      <c r="J43" s="6"/>
      <c r="L43" s="41"/>
      <c r="M43" s="181"/>
      <c r="O43" s="181"/>
    </row>
    <row r="44" spans="3:15" ht="18" customHeight="1">
      <c r="C44" s="27" t="s">
        <v>110</v>
      </c>
      <c r="D44" s="5" t="s">
        <v>111</v>
      </c>
      <c r="E44" s="14">
        <v>1</v>
      </c>
      <c r="F44" s="7" t="s">
        <v>57</v>
      </c>
      <c r="G44" s="8"/>
      <c r="H44" s="8"/>
      <c r="I44" s="16"/>
      <c r="J44" s="6"/>
      <c r="L44" s="41"/>
      <c r="M44" s="181"/>
      <c r="O44" s="181"/>
    </row>
    <row r="45" spans="3:15" ht="18" customHeight="1">
      <c r="C45" s="27" t="s">
        <v>112</v>
      </c>
      <c r="D45" s="5" t="s">
        <v>113</v>
      </c>
      <c r="E45" s="14">
        <v>1</v>
      </c>
      <c r="F45" s="7" t="s">
        <v>57</v>
      </c>
      <c r="G45" s="8"/>
      <c r="H45" s="8"/>
      <c r="I45" s="16"/>
      <c r="J45" s="6"/>
      <c r="L45" s="41"/>
      <c r="M45" s="181"/>
      <c r="O45" s="181"/>
    </row>
    <row r="46" spans="3:15" ht="18" customHeight="1">
      <c r="C46" s="27" t="s">
        <v>114</v>
      </c>
      <c r="D46" s="5" t="s">
        <v>115</v>
      </c>
      <c r="E46" s="14">
        <v>1</v>
      </c>
      <c r="F46" s="7" t="s">
        <v>57</v>
      </c>
      <c r="G46" s="8"/>
      <c r="H46" s="8"/>
      <c r="I46" s="16"/>
      <c r="J46" s="6"/>
      <c r="L46" s="41"/>
      <c r="M46" s="181"/>
      <c r="O46" s="181"/>
    </row>
    <row r="47" spans="3:15" ht="48.75" customHeight="1">
      <c r="C47" s="27" t="s">
        <v>116</v>
      </c>
      <c r="D47" s="5" t="s">
        <v>117</v>
      </c>
      <c r="E47" s="14">
        <v>100.74</v>
      </c>
      <c r="F47" s="7" t="s">
        <v>62</v>
      </c>
      <c r="G47" s="8"/>
      <c r="H47" s="8"/>
      <c r="I47" s="16"/>
      <c r="J47" s="6"/>
      <c r="L47" s="41"/>
      <c r="M47" s="181"/>
      <c r="O47" s="181"/>
    </row>
    <row r="48" spans="3:15" ht="51.75" customHeight="1">
      <c r="C48" s="27" t="s">
        <v>118</v>
      </c>
      <c r="D48" s="5" t="s">
        <v>119</v>
      </c>
      <c r="E48" s="14">
        <v>63.97</v>
      </c>
      <c r="F48" s="7" t="s">
        <v>62</v>
      </c>
      <c r="G48" s="8"/>
      <c r="H48" s="8"/>
      <c r="I48" s="16"/>
      <c r="J48" s="6"/>
      <c r="L48" s="41"/>
      <c r="M48" s="181"/>
      <c r="O48" s="181"/>
    </row>
    <row r="49" spans="1:15" ht="22.5" customHeight="1">
      <c r="C49" s="160">
        <v>3</v>
      </c>
      <c r="D49" s="144" t="s">
        <v>27</v>
      </c>
      <c r="E49" s="153"/>
      <c r="F49" s="154"/>
      <c r="G49" s="166"/>
      <c r="H49" s="152"/>
      <c r="I49" s="155"/>
      <c r="J49" s="77">
        <f>SUM(I50:I97)</f>
        <v>0</v>
      </c>
      <c r="M49" s="181"/>
      <c r="O49" s="181"/>
    </row>
    <row r="50" spans="1:15" ht="27.75" customHeight="1">
      <c r="C50" s="34">
        <v>3.1</v>
      </c>
      <c r="D50" s="202" t="s">
        <v>54</v>
      </c>
      <c r="E50" s="23"/>
      <c r="F50" s="9"/>
      <c r="G50" s="10"/>
      <c r="H50" s="10"/>
      <c r="I50" s="224">
        <f>SUM(H51:H57)</f>
        <v>0</v>
      </c>
      <c r="J50" s="33"/>
      <c r="M50" s="181"/>
      <c r="O50" s="181"/>
    </row>
    <row r="51" spans="1:15" ht="33" customHeight="1">
      <c r="C51" s="27" t="s">
        <v>120</v>
      </c>
      <c r="D51" s="5" t="s">
        <v>121</v>
      </c>
      <c r="E51" s="14">
        <v>10</v>
      </c>
      <c r="F51" s="7" t="s">
        <v>57</v>
      </c>
      <c r="G51" s="8"/>
      <c r="H51" s="8"/>
      <c r="I51" s="16"/>
      <c r="J51" s="6"/>
      <c r="M51" s="181"/>
      <c r="O51" s="181"/>
    </row>
    <row r="52" spans="1:15" ht="38.25">
      <c r="C52" s="27" t="s">
        <v>122</v>
      </c>
      <c r="D52" s="5" t="s">
        <v>123</v>
      </c>
      <c r="E52" s="14">
        <v>10</v>
      </c>
      <c r="F52" s="7" t="s">
        <v>57</v>
      </c>
      <c r="G52" s="8"/>
      <c r="H52" s="8"/>
      <c r="I52" s="16"/>
      <c r="J52" s="6"/>
      <c r="M52" s="181"/>
      <c r="O52" s="181"/>
    </row>
    <row r="53" spans="1:15" s="142" customFormat="1" ht="25.5">
      <c r="A53" s="15"/>
      <c r="B53" s="15"/>
      <c r="C53" s="27" t="s">
        <v>124</v>
      </c>
      <c r="D53" s="5" t="s">
        <v>125</v>
      </c>
      <c r="E53" s="14">
        <v>12</v>
      </c>
      <c r="F53" s="7" t="s">
        <v>57</v>
      </c>
      <c r="G53" s="8"/>
      <c r="H53" s="8"/>
      <c r="I53" s="16"/>
      <c r="J53" s="37"/>
      <c r="K53" s="21"/>
      <c r="L53" s="15"/>
      <c r="M53" s="181"/>
      <c r="N53" s="15"/>
      <c r="O53" s="181"/>
    </row>
    <row r="54" spans="1:15" ht="38.25">
      <c r="C54" s="27" t="s">
        <v>126</v>
      </c>
      <c r="D54" s="5" t="s">
        <v>127</v>
      </c>
      <c r="E54" s="14">
        <v>151.44999999999999</v>
      </c>
      <c r="F54" s="7" t="s">
        <v>62</v>
      </c>
      <c r="G54" s="8"/>
      <c r="H54" s="8"/>
      <c r="I54" s="16"/>
      <c r="J54" s="6"/>
      <c r="M54" s="181"/>
      <c r="O54" s="181"/>
    </row>
    <row r="55" spans="1:15" ht="25.5">
      <c r="C55" s="27" t="s">
        <v>128</v>
      </c>
      <c r="D55" s="5" t="s">
        <v>129</v>
      </c>
      <c r="E55" s="14">
        <v>50</v>
      </c>
      <c r="F55" s="7" t="s">
        <v>62</v>
      </c>
      <c r="G55" s="8"/>
      <c r="H55" s="8"/>
      <c r="I55" s="16"/>
      <c r="J55" s="6"/>
      <c r="M55" s="181"/>
      <c r="O55" s="181"/>
    </row>
    <row r="56" spans="1:15" ht="38.25">
      <c r="C56" s="27" t="s">
        <v>130</v>
      </c>
      <c r="D56" s="5" t="s">
        <v>131</v>
      </c>
      <c r="E56" s="14">
        <v>1</v>
      </c>
      <c r="F56" s="7" t="s">
        <v>48</v>
      </c>
      <c r="G56" s="8"/>
      <c r="H56" s="8"/>
      <c r="I56" s="16"/>
      <c r="J56" s="6"/>
      <c r="M56" s="181"/>
      <c r="O56" s="181"/>
    </row>
    <row r="57" spans="1:15" ht="63.75">
      <c r="C57" s="27" t="s">
        <v>132</v>
      </c>
      <c r="D57" s="5" t="s">
        <v>133</v>
      </c>
      <c r="E57" s="14">
        <v>59.07</v>
      </c>
      <c r="F57" s="7" t="s">
        <v>62</v>
      </c>
      <c r="G57" s="8"/>
      <c r="H57" s="8"/>
      <c r="I57" s="16"/>
      <c r="J57" s="6"/>
      <c r="M57" s="181"/>
      <c r="O57" s="181"/>
    </row>
    <row r="58" spans="1:15" ht="51">
      <c r="C58" s="27"/>
      <c r="D58" s="5" t="s">
        <v>134</v>
      </c>
      <c r="E58" s="14"/>
      <c r="F58" s="7"/>
      <c r="G58" s="8"/>
      <c r="H58" s="8"/>
      <c r="I58" s="16"/>
      <c r="J58" s="6"/>
      <c r="M58" s="181"/>
      <c r="O58" s="181"/>
    </row>
    <row r="59" spans="1:15" ht="27" customHeight="1">
      <c r="C59" s="34">
        <v>3.2</v>
      </c>
      <c r="D59" s="202" t="s">
        <v>135</v>
      </c>
      <c r="E59" s="24"/>
      <c r="F59" s="9"/>
      <c r="G59" s="10"/>
      <c r="H59" s="10"/>
      <c r="I59" s="224">
        <f>SUM(H60:H108)</f>
        <v>0</v>
      </c>
      <c r="J59" s="33"/>
      <c r="M59" s="181"/>
      <c r="O59" s="181"/>
    </row>
    <row r="60" spans="1:15" ht="18" customHeight="1">
      <c r="C60" s="27" t="s">
        <v>136</v>
      </c>
      <c r="D60" s="5" t="s">
        <v>72</v>
      </c>
      <c r="E60" s="14">
        <v>76.19</v>
      </c>
      <c r="F60" s="7" t="s">
        <v>62</v>
      </c>
      <c r="G60" s="8"/>
      <c r="H60" s="8"/>
      <c r="I60" s="16"/>
      <c r="J60" s="6"/>
      <c r="M60" s="181"/>
      <c r="O60" s="181"/>
    </row>
    <row r="61" spans="1:15" ht="18" customHeight="1">
      <c r="C61" s="27" t="s">
        <v>137</v>
      </c>
      <c r="D61" s="5" t="s">
        <v>138</v>
      </c>
      <c r="E61" s="14">
        <v>13</v>
      </c>
      <c r="F61" s="7" t="s">
        <v>139</v>
      </c>
      <c r="G61" s="8"/>
      <c r="H61" s="8"/>
      <c r="I61" s="16"/>
      <c r="J61" s="6"/>
      <c r="M61" s="181"/>
      <c r="O61" s="181"/>
    </row>
    <row r="62" spans="1:15" ht="18" customHeight="1">
      <c r="C62" s="27" t="s">
        <v>140</v>
      </c>
      <c r="D62" s="5" t="s">
        <v>141</v>
      </c>
      <c r="E62" s="14">
        <v>6.24</v>
      </c>
      <c r="F62" s="7" t="s">
        <v>139</v>
      </c>
      <c r="G62" s="8"/>
      <c r="H62" s="8"/>
      <c r="I62" s="16"/>
      <c r="J62" s="6"/>
      <c r="M62" s="181"/>
      <c r="O62" s="181"/>
    </row>
    <row r="63" spans="1:15" ht="18" customHeight="1">
      <c r="C63" s="27" t="s">
        <v>142</v>
      </c>
      <c r="D63" s="5" t="s">
        <v>143</v>
      </c>
      <c r="E63" s="14">
        <v>3.2</v>
      </c>
      <c r="F63" s="7" t="s">
        <v>139</v>
      </c>
      <c r="G63" s="8"/>
      <c r="H63" s="8"/>
      <c r="I63" s="16"/>
      <c r="J63" s="6"/>
      <c r="M63" s="181"/>
      <c r="O63" s="181"/>
    </row>
    <row r="64" spans="1:15" ht="18" customHeight="1">
      <c r="C64" s="27" t="s">
        <v>144</v>
      </c>
      <c r="D64" s="5" t="s">
        <v>145</v>
      </c>
      <c r="E64" s="14">
        <v>3.56</v>
      </c>
      <c r="F64" s="7" t="s">
        <v>139</v>
      </c>
      <c r="G64" s="8"/>
      <c r="H64" s="8"/>
      <c r="I64" s="16"/>
      <c r="J64" s="6"/>
      <c r="L64"/>
      <c r="M64" s="181"/>
      <c r="O64" s="181"/>
    </row>
    <row r="65" spans="3:15" ht="25.5">
      <c r="C65" s="27" t="s">
        <v>146</v>
      </c>
      <c r="D65" s="5" t="s">
        <v>147</v>
      </c>
      <c r="E65" s="14">
        <v>1.8</v>
      </c>
      <c r="F65" s="7" t="s">
        <v>139</v>
      </c>
      <c r="G65" s="8"/>
      <c r="H65" s="8"/>
      <c r="I65" s="16"/>
      <c r="J65" s="6"/>
      <c r="M65" s="181"/>
      <c r="O65" s="181"/>
    </row>
    <row r="66" spans="3:15" ht="25.5">
      <c r="C66" s="27" t="s">
        <v>148</v>
      </c>
      <c r="D66" s="5" t="s">
        <v>149</v>
      </c>
      <c r="E66" s="14">
        <v>34.47</v>
      </c>
      <c r="F66" s="7" t="s">
        <v>62</v>
      </c>
      <c r="G66" s="8"/>
      <c r="H66" s="8"/>
      <c r="I66" s="16"/>
      <c r="J66" s="6"/>
      <c r="M66" s="181"/>
      <c r="O66" s="181"/>
    </row>
    <row r="67" spans="3:15" ht="63.75">
      <c r="C67" s="27" t="s">
        <v>150</v>
      </c>
      <c r="D67" s="5" t="s">
        <v>74</v>
      </c>
      <c r="E67" s="14">
        <v>96.72</v>
      </c>
      <c r="F67" s="7" t="s">
        <v>62</v>
      </c>
      <c r="G67" s="8"/>
      <c r="H67" s="8"/>
      <c r="I67" s="16"/>
      <c r="J67" s="6"/>
      <c r="M67" s="181"/>
      <c r="O67" s="181"/>
    </row>
    <row r="68" spans="3:15" ht="25.5">
      <c r="C68" s="27" t="s">
        <v>151</v>
      </c>
      <c r="D68" s="5" t="s">
        <v>152</v>
      </c>
      <c r="E68" s="14">
        <v>9</v>
      </c>
      <c r="F68" s="7" t="s">
        <v>77</v>
      </c>
      <c r="G68" s="8"/>
      <c r="H68" s="8"/>
      <c r="I68" s="16"/>
      <c r="J68" s="6"/>
      <c r="M68" s="181"/>
      <c r="O68" s="181"/>
    </row>
    <row r="69" spans="3:15" ht="25.5">
      <c r="C69" s="27" t="s">
        <v>153</v>
      </c>
      <c r="D69" s="5" t="s">
        <v>154</v>
      </c>
      <c r="E69" s="14">
        <v>0.75</v>
      </c>
      <c r="F69" s="7" t="s">
        <v>139</v>
      </c>
      <c r="G69" s="8"/>
      <c r="H69" s="8"/>
      <c r="I69" s="16"/>
      <c r="J69" s="6"/>
      <c r="M69" s="181"/>
      <c r="O69" s="181"/>
    </row>
    <row r="70" spans="3:15" ht="25.5">
      <c r="C70" s="27" t="s">
        <v>155</v>
      </c>
      <c r="D70" s="5" t="s">
        <v>156</v>
      </c>
      <c r="E70" s="14">
        <v>264.19</v>
      </c>
      <c r="F70" s="7" t="s">
        <v>77</v>
      </c>
      <c r="G70" s="8"/>
      <c r="H70" s="8"/>
      <c r="I70" s="16"/>
      <c r="J70" s="6"/>
      <c r="M70" s="181"/>
      <c r="O70" s="181"/>
    </row>
    <row r="71" spans="3:15" ht="18" customHeight="1">
      <c r="C71" s="27" t="s">
        <v>157</v>
      </c>
      <c r="D71" s="5" t="s">
        <v>158</v>
      </c>
      <c r="E71" s="14">
        <v>13.6</v>
      </c>
      <c r="F71" s="7" t="s">
        <v>77</v>
      </c>
      <c r="G71" s="8"/>
      <c r="H71" s="8"/>
      <c r="I71" s="16"/>
      <c r="J71" s="6"/>
      <c r="M71" s="181"/>
      <c r="O71" s="181"/>
    </row>
    <row r="72" spans="3:15" ht="25.5">
      <c r="C72" s="27" t="s">
        <v>159</v>
      </c>
      <c r="D72" s="5" t="s">
        <v>160</v>
      </c>
      <c r="E72" s="14">
        <v>4</v>
      </c>
      <c r="F72" s="7" t="s">
        <v>57</v>
      </c>
      <c r="G72" s="8"/>
      <c r="H72" s="8"/>
      <c r="I72" s="16"/>
      <c r="J72" s="6"/>
      <c r="M72" s="181"/>
      <c r="O72" s="181"/>
    </row>
    <row r="73" spans="3:15" ht="25.5">
      <c r="C73" s="27" t="s">
        <v>161</v>
      </c>
      <c r="D73" s="5" t="s">
        <v>162</v>
      </c>
      <c r="E73" s="14">
        <v>50</v>
      </c>
      <c r="F73" s="7" t="s">
        <v>62</v>
      </c>
      <c r="G73" s="8"/>
      <c r="H73" s="8"/>
      <c r="I73" s="16"/>
      <c r="J73" s="6"/>
      <c r="M73" s="181"/>
      <c r="O73" s="181"/>
    </row>
    <row r="74" spans="3:15" ht="18" customHeight="1">
      <c r="C74" s="27" t="s">
        <v>163</v>
      </c>
      <c r="D74" s="5" t="s">
        <v>83</v>
      </c>
      <c r="E74" s="14">
        <v>1</v>
      </c>
      <c r="F74" s="7" t="s">
        <v>48</v>
      </c>
      <c r="G74" s="8"/>
      <c r="H74" s="8"/>
      <c r="I74" s="16"/>
      <c r="J74" s="6"/>
      <c r="M74" s="181"/>
      <c r="O74" s="181"/>
    </row>
    <row r="75" spans="3:15" ht="18" customHeight="1">
      <c r="C75" s="27" t="s">
        <v>164</v>
      </c>
      <c r="D75" s="5" t="s">
        <v>165</v>
      </c>
      <c r="E75" s="14">
        <v>1</v>
      </c>
      <c r="F75" s="7" t="s">
        <v>48</v>
      </c>
      <c r="G75" s="8"/>
      <c r="H75" s="8"/>
      <c r="I75" s="16"/>
      <c r="J75" s="6"/>
      <c r="M75" s="181"/>
      <c r="O75" s="181"/>
    </row>
    <row r="76" spans="3:15" ht="18" customHeight="1">
      <c r="C76" s="27" t="s">
        <v>166</v>
      </c>
      <c r="D76" s="5" t="s">
        <v>167</v>
      </c>
      <c r="E76" s="14">
        <v>75</v>
      </c>
      <c r="F76" s="7" t="s">
        <v>62</v>
      </c>
      <c r="G76" s="8"/>
      <c r="H76" s="8"/>
      <c r="I76" s="16"/>
      <c r="J76" s="6"/>
      <c r="M76" s="181"/>
      <c r="O76" s="181"/>
    </row>
    <row r="77" spans="3:15" ht="18" customHeight="1">
      <c r="C77" s="27" t="s">
        <v>168</v>
      </c>
      <c r="D77" s="5" t="s">
        <v>169</v>
      </c>
      <c r="E77" s="14">
        <v>85</v>
      </c>
      <c r="F77" s="7" t="s">
        <v>62</v>
      </c>
      <c r="G77" s="8"/>
      <c r="H77" s="8"/>
      <c r="I77" s="16"/>
      <c r="J77" s="6"/>
      <c r="M77" s="181"/>
      <c r="O77" s="181"/>
    </row>
    <row r="78" spans="3:15" ht="18" customHeight="1">
      <c r="C78" s="27" t="s">
        <v>170</v>
      </c>
      <c r="D78" s="5" t="s">
        <v>171</v>
      </c>
      <c r="E78" s="14">
        <v>75</v>
      </c>
      <c r="F78" s="7" t="s">
        <v>62</v>
      </c>
      <c r="G78" s="8"/>
      <c r="H78" s="8"/>
      <c r="I78" s="16"/>
      <c r="J78" s="6"/>
      <c r="M78" s="181"/>
      <c r="O78" s="181"/>
    </row>
    <row r="79" spans="3:15" ht="18" customHeight="1">
      <c r="C79" s="27" t="s">
        <v>172</v>
      </c>
      <c r="D79" s="5" t="s">
        <v>173</v>
      </c>
      <c r="E79" s="14">
        <v>85</v>
      </c>
      <c r="F79" s="7" t="s">
        <v>62</v>
      </c>
      <c r="G79" s="8"/>
      <c r="H79" s="8"/>
      <c r="I79" s="16"/>
      <c r="J79" s="6"/>
      <c r="M79" s="181"/>
      <c r="O79" s="181"/>
    </row>
    <row r="80" spans="3:15" ht="18" customHeight="1">
      <c r="C80" s="27" t="s">
        <v>174</v>
      </c>
      <c r="D80" s="5" t="s">
        <v>175</v>
      </c>
      <c r="E80" s="14">
        <v>25</v>
      </c>
      <c r="F80" s="7" t="s">
        <v>77</v>
      </c>
      <c r="G80" s="8"/>
      <c r="H80" s="8"/>
      <c r="I80" s="16"/>
      <c r="J80" s="6"/>
      <c r="M80" s="181"/>
      <c r="O80" s="181"/>
    </row>
    <row r="81" spans="3:15" ht="51">
      <c r="C81" s="27" t="s">
        <v>176</v>
      </c>
      <c r="D81" s="5" t="s">
        <v>93</v>
      </c>
      <c r="E81" s="14">
        <v>169.03</v>
      </c>
      <c r="F81" s="7" t="s">
        <v>62</v>
      </c>
      <c r="G81" s="8"/>
      <c r="H81" s="8"/>
      <c r="I81" s="16"/>
      <c r="J81" s="6"/>
      <c r="M81" s="181"/>
      <c r="O81" s="181"/>
    </row>
    <row r="82" spans="3:15" ht="63.75">
      <c r="C82" s="27" t="s">
        <v>177</v>
      </c>
      <c r="D82" s="5" t="s">
        <v>95</v>
      </c>
      <c r="E82" s="14">
        <v>74.66</v>
      </c>
      <c r="F82" s="7" t="s">
        <v>77</v>
      </c>
      <c r="G82" s="8"/>
      <c r="H82" s="8"/>
      <c r="I82" s="16"/>
      <c r="J82" s="6"/>
      <c r="M82" s="181"/>
      <c r="O82" s="181"/>
    </row>
    <row r="83" spans="3:15" ht="25.5">
      <c r="C83" s="27" t="s">
        <v>178</v>
      </c>
      <c r="D83" s="5" t="s">
        <v>97</v>
      </c>
      <c r="E83" s="14">
        <v>162</v>
      </c>
      <c r="F83" s="7" t="s">
        <v>62</v>
      </c>
      <c r="G83" s="8"/>
      <c r="H83" s="8"/>
      <c r="I83" s="16"/>
      <c r="J83" s="6"/>
      <c r="M83" s="181"/>
      <c r="O83" s="181"/>
    </row>
    <row r="84" spans="3:15" ht="25.5">
      <c r="C84" s="27" t="s">
        <v>179</v>
      </c>
      <c r="D84" s="5" t="s">
        <v>180</v>
      </c>
      <c r="E84" s="14">
        <v>2</v>
      </c>
      <c r="F84" s="7" t="s">
        <v>62</v>
      </c>
      <c r="G84" s="8"/>
      <c r="H84" s="8"/>
      <c r="I84" s="16"/>
      <c r="J84" s="6"/>
      <c r="M84" s="181"/>
      <c r="O84" s="181"/>
    </row>
    <row r="85" spans="3:15" ht="18" customHeight="1">
      <c r="C85" s="27" t="s">
        <v>181</v>
      </c>
      <c r="D85" s="5" t="s">
        <v>182</v>
      </c>
      <c r="E85" s="14">
        <v>11</v>
      </c>
      <c r="F85" s="7" t="s">
        <v>62</v>
      </c>
      <c r="G85" s="8"/>
      <c r="H85" s="8"/>
      <c r="I85" s="16"/>
      <c r="J85" s="6"/>
      <c r="M85" s="181"/>
      <c r="O85" s="181"/>
    </row>
    <row r="86" spans="3:15" ht="18.75" customHeight="1">
      <c r="C86" s="27" t="s">
        <v>183</v>
      </c>
      <c r="D86" s="5" t="s">
        <v>184</v>
      </c>
      <c r="E86" s="14">
        <v>28.82</v>
      </c>
      <c r="F86" s="7" t="s">
        <v>62</v>
      </c>
      <c r="G86" s="8"/>
      <c r="H86" s="8"/>
      <c r="I86" s="16"/>
      <c r="J86" s="6"/>
      <c r="M86" s="181"/>
      <c r="O86" s="181"/>
    </row>
    <row r="87" spans="3:15" ht="38.25">
      <c r="C87" s="27" t="s">
        <v>185</v>
      </c>
      <c r="D87" s="5" t="s">
        <v>186</v>
      </c>
      <c r="E87" s="14">
        <v>9.1</v>
      </c>
      <c r="F87" s="7" t="s">
        <v>62</v>
      </c>
      <c r="G87" s="8"/>
      <c r="H87" s="8"/>
      <c r="I87" s="16"/>
      <c r="J87" s="6"/>
      <c r="M87" s="181"/>
      <c r="O87" s="181"/>
    </row>
    <row r="88" spans="3:15" ht="38.25">
      <c r="C88" s="27" t="s">
        <v>187</v>
      </c>
      <c r="D88" s="5" t="s">
        <v>188</v>
      </c>
      <c r="E88" s="14">
        <v>2.16</v>
      </c>
      <c r="F88" s="7" t="s">
        <v>62</v>
      </c>
      <c r="G88" s="8"/>
      <c r="H88" s="8"/>
      <c r="I88" s="16"/>
      <c r="J88" s="6"/>
      <c r="M88" s="181"/>
      <c r="O88" s="181"/>
    </row>
    <row r="89" spans="3:15" ht="38.25">
      <c r="C89" s="27" t="s">
        <v>189</v>
      </c>
      <c r="D89" s="5" t="s">
        <v>101</v>
      </c>
      <c r="E89" s="14">
        <v>1.62</v>
      </c>
      <c r="F89" s="7" t="s">
        <v>62</v>
      </c>
      <c r="G89" s="8"/>
      <c r="H89" s="8"/>
      <c r="I89" s="16"/>
      <c r="J89" s="6"/>
      <c r="M89" s="181"/>
      <c r="O89" s="181"/>
    </row>
    <row r="90" spans="3:15" ht="38.25">
      <c r="C90" s="27" t="s">
        <v>190</v>
      </c>
      <c r="D90" s="5" t="s">
        <v>191</v>
      </c>
      <c r="E90" s="14">
        <v>3.84</v>
      </c>
      <c r="F90" s="7" t="s">
        <v>62</v>
      </c>
      <c r="G90" s="8"/>
      <c r="H90" s="8"/>
      <c r="I90" s="16"/>
      <c r="J90" s="6"/>
      <c r="M90" s="181"/>
      <c r="O90" s="181"/>
    </row>
    <row r="91" spans="3:15" ht="38.25">
      <c r="C91" s="27" t="s">
        <v>192</v>
      </c>
      <c r="D91" s="5" t="s">
        <v>193</v>
      </c>
      <c r="E91" s="14">
        <v>2.72</v>
      </c>
      <c r="F91" s="7" t="s">
        <v>62</v>
      </c>
      <c r="G91" s="8"/>
      <c r="H91" s="8"/>
      <c r="I91" s="16"/>
      <c r="J91" s="6"/>
      <c r="M91" s="181"/>
      <c r="O91" s="181"/>
    </row>
    <row r="92" spans="3:15" ht="38.25">
      <c r="C92" s="27" t="s">
        <v>194</v>
      </c>
      <c r="D92" s="5" t="s">
        <v>195</v>
      </c>
      <c r="E92" s="14">
        <v>4.76</v>
      </c>
      <c r="F92" s="7" t="s">
        <v>62</v>
      </c>
      <c r="G92" s="8"/>
      <c r="H92" s="8"/>
      <c r="I92" s="16"/>
      <c r="J92" s="6"/>
      <c r="M92" s="181"/>
      <c r="O92" s="181"/>
    </row>
    <row r="93" spans="3:15" ht="25.5">
      <c r="C93" s="27" t="s">
        <v>196</v>
      </c>
      <c r="D93" s="5" t="s">
        <v>197</v>
      </c>
      <c r="E93" s="14">
        <v>1.2</v>
      </c>
      <c r="F93" s="7" t="s">
        <v>62</v>
      </c>
      <c r="G93" s="8"/>
      <c r="H93" s="8"/>
      <c r="I93" s="16"/>
      <c r="J93" s="6"/>
      <c r="M93" s="181"/>
      <c r="O93" s="181"/>
    </row>
    <row r="94" spans="3:15" ht="21.75" customHeight="1">
      <c r="C94" s="27" t="s">
        <v>198</v>
      </c>
      <c r="D94" s="5" t="s">
        <v>105</v>
      </c>
      <c r="E94" s="14">
        <v>24.2</v>
      </c>
      <c r="F94" s="7" t="s">
        <v>62</v>
      </c>
      <c r="G94" s="8"/>
      <c r="H94" s="8"/>
      <c r="I94" s="16"/>
      <c r="J94" s="6"/>
      <c r="M94" s="181"/>
      <c r="O94" s="181"/>
    </row>
    <row r="95" spans="3:15" ht="63.75">
      <c r="C95" s="27" t="s">
        <v>199</v>
      </c>
      <c r="D95" s="5" t="s">
        <v>200</v>
      </c>
      <c r="E95" s="14">
        <v>1</v>
      </c>
      <c r="F95" s="7" t="s">
        <v>57</v>
      </c>
      <c r="G95" s="8"/>
      <c r="H95" s="8"/>
      <c r="I95" s="16"/>
      <c r="J95" s="6"/>
      <c r="M95" s="181"/>
      <c r="O95" s="181"/>
    </row>
    <row r="96" spans="3:15" ht="51">
      <c r="C96" s="27" t="s">
        <v>201</v>
      </c>
      <c r="D96" s="5" t="s">
        <v>202</v>
      </c>
      <c r="E96" s="14">
        <v>9</v>
      </c>
      <c r="F96" s="7" t="s">
        <v>57</v>
      </c>
      <c r="G96" s="8"/>
      <c r="H96" s="8"/>
      <c r="I96" s="16"/>
      <c r="J96" s="6"/>
      <c r="M96" s="181"/>
      <c r="O96" s="181"/>
    </row>
    <row r="97" spans="1:15" ht="51">
      <c r="C97" s="27" t="s">
        <v>203</v>
      </c>
      <c r="D97" s="5" t="s">
        <v>107</v>
      </c>
      <c r="E97" s="14">
        <v>3</v>
      </c>
      <c r="F97" s="7" t="s">
        <v>57</v>
      </c>
      <c r="G97" s="8"/>
      <c r="H97" s="8"/>
      <c r="I97" s="16"/>
      <c r="J97" s="6"/>
      <c r="M97" s="181"/>
      <c r="O97" s="181"/>
    </row>
    <row r="98" spans="1:15" ht="76.5">
      <c r="C98" s="27" t="s">
        <v>204</v>
      </c>
      <c r="D98" s="5" t="s">
        <v>109</v>
      </c>
      <c r="E98" s="14">
        <v>1</v>
      </c>
      <c r="F98" s="7" t="s">
        <v>57</v>
      </c>
      <c r="G98" s="8"/>
      <c r="H98" s="8"/>
      <c r="I98" s="16"/>
      <c r="J98" s="6"/>
      <c r="M98" s="181"/>
      <c r="O98" s="181"/>
    </row>
    <row r="99" spans="1:15" ht="18" customHeight="1">
      <c r="C99" s="27" t="s">
        <v>205</v>
      </c>
      <c r="D99" s="5" t="s">
        <v>206</v>
      </c>
      <c r="E99" s="14">
        <v>2</v>
      </c>
      <c r="F99" s="7" t="s">
        <v>57</v>
      </c>
      <c r="G99" s="8"/>
      <c r="H99" s="8"/>
      <c r="I99" s="16"/>
      <c r="J99" s="6"/>
      <c r="M99" s="181"/>
      <c r="O99" s="181"/>
    </row>
    <row r="100" spans="1:15" ht="18" customHeight="1">
      <c r="C100" s="27" t="s">
        <v>207</v>
      </c>
      <c r="D100" s="5" t="s">
        <v>208</v>
      </c>
      <c r="E100" s="14">
        <v>2</v>
      </c>
      <c r="F100" s="7" t="s">
        <v>57</v>
      </c>
      <c r="G100" s="8"/>
      <c r="H100" s="8"/>
      <c r="I100" s="16"/>
      <c r="J100" s="6"/>
      <c r="M100" s="181"/>
      <c r="O100" s="181"/>
    </row>
    <row r="101" spans="1:15" ht="18" customHeight="1">
      <c r="C101" s="27" t="s">
        <v>209</v>
      </c>
      <c r="D101" s="5" t="s">
        <v>210</v>
      </c>
      <c r="E101" s="14">
        <v>1</v>
      </c>
      <c r="F101" s="7" t="s">
        <v>57</v>
      </c>
      <c r="G101" s="8"/>
      <c r="H101" s="8"/>
      <c r="I101" s="16"/>
      <c r="J101" s="37"/>
      <c r="M101" s="181"/>
      <c r="O101" s="181"/>
    </row>
    <row r="102" spans="1:15" ht="18" customHeight="1">
      <c r="C102" s="27" t="s">
        <v>211</v>
      </c>
      <c r="D102" s="5" t="s">
        <v>212</v>
      </c>
      <c r="E102" s="14">
        <v>5</v>
      </c>
      <c r="F102" s="7" t="s">
        <v>57</v>
      </c>
      <c r="G102" s="8"/>
      <c r="H102" s="8"/>
      <c r="I102" s="16"/>
      <c r="J102" s="37"/>
      <c r="M102" s="181"/>
      <c r="O102" s="181"/>
    </row>
    <row r="103" spans="1:15" ht="18" customHeight="1">
      <c r="C103" s="27" t="s">
        <v>213</v>
      </c>
      <c r="D103" s="5" t="s">
        <v>214</v>
      </c>
      <c r="E103" s="14">
        <v>4</v>
      </c>
      <c r="F103" s="7" t="s">
        <v>57</v>
      </c>
      <c r="G103" s="8"/>
      <c r="H103" s="8"/>
      <c r="I103" s="16"/>
      <c r="J103" s="37"/>
      <c r="M103" s="181"/>
      <c r="O103" s="181"/>
    </row>
    <row r="104" spans="1:15" ht="18" customHeight="1">
      <c r="C104" s="27" t="s">
        <v>215</v>
      </c>
      <c r="D104" s="5" t="s">
        <v>216</v>
      </c>
      <c r="E104" s="14">
        <v>4</v>
      </c>
      <c r="F104" s="7" t="s">
        <v>57</v>
      </c>
      <c r="G104" s="8"/>
      <c r="H104" s="8"/>
      <c r="I104" s="16"/>
      <c r="J104" s="37"/>
      <c r="M104" s="181"/>
      <c r="O104" s="181"/>
    </row>
    <row r="105" spans="1:15" ht="38.25">
      <c r="C105" s="27" t="s">
        <v>217</v>
      </c>
      <c r="D105" s="5" t="s">
        <v>218</v>
      </c>
      <c r="E105" s="14">
        <v>1</v>
      </c>
      <c r="F105" s="7" t="s">
        <v>57</v>
      </c>
      <c r="G105" s="8"/>
      <c r="H105" s="8"/>
      <c r="I105" s="16"/>
      <c r="J105" s="37"/>
      <c r="M105" s="181"/>
      <c r="O105" s="181"/>
    </row>
    <row r="106" spans="1:15" ht="25.5">
      <c r="C106" s="27" t="s">
        <v>219</v>
      </c>
      <c r="D106" s="5" t="s">
        <v>220</v>
      </c>
      <c r="E106" s="14">
        <v>1</v>
      </c>
      <c r="F106" s="7" t="s">
        <v>57</v>
      </c>
      <c r="G106" s="8"/>
      <c r="H106" s="8"/>
      <c r="I106" s="16"/>
      <c r="J106" s="37"/>
      <c r="M106" s="181"/>
      <c r="O106" s="181"/>
    </row>
    <row r="107" spans="1:15" ht="45.75" customHeight="1">
      <c r="C107" s="27" t="s">
        <v>221</v>
      </c>
      <c r="D107" s="5" t="s">
        <v>117</v>
      </c>
      <c r="E107" s="14">
        <v>403.85</v>
      </c>
      <c r="F107" s="7" t="s">
        <v>62</v>
      </c>
      <c r="G107" s="8"/>
      <c r="H107" s="8"/>
      <c r="I107" s="16"/>
      <c r="J107" s="6"/>
      <c r="M107" s="181"/>
      <c r="O107" s="181"/>
    </row>
    <row r="108" spans="1:15" ht="49.5" customHeight="1">
      <c r="C108" s="27" t="s">
        <v>222</v>
      </c>
      <c r="D108" s="5" t="s">
        <v>119</v>
      </c>
      <c r="E108" s="14">
        <v>168.14</v>
      </c>
      <c r="F108" s="7" t="s">
        <v>62</v>
      </c>
      <c r="G108" s="8"/>
      <c r="H108" s="8"/>
      <c r="I108" s="16"/>
      <c r="J108" s="6"/>
      <c r="M108" s="181"/>
      <c r="O108" s="181"/>
    </row>
    <row r="109" spans="1:15" ht="67.5" customHeight="1">
      <c r="C109" s="27"/>
      <c r="D109" s="5" t="s">
        <v>223</v>
      </c>
      <c r="E109" s="14"/>
      <c r="F109" s="7"/>
      <c r="G109" s="8"/>
      <c r="H109" s="8"/>
      <c r="I109" s="16"/>
      <c r="J109" s="6"/>
      <c r="M109" s="181"/>
      <c r="O109" s="181"/>
    </row>
    <row r="110" spans="1:15" ht="15.95" customHeight="1">
      <c r="C110" s="160">
        <v>4</v>
      </c>
      <c r="D110" s="161" t="s">
        <v>28</v>
      </c>
      <c r="E110" s="153"/>
      <c r="F110" s="154"/>
      <c r="G110" s="166"/>
      <c r="H110" s="152"/>
      <c r="I110" s="155"/>
      <c r="J110" s="77">
        <f>SUM(I111:I123)</f>
        <v>0</v>
      </c>
      <c r="M110" s="181"/>
      <c r="O110" s="181"/>
    </row>
    <row r="111" spans="1:15">
      <c r="C111" s="34">
        <v>4.0999999999999996</v>
      </c>
      <c r="D111" s="202" t="s">
        <v>54</v>
      </c>
      <c r="E111" s="24"/>
      <c r="F111" s="9"/>
      <c r="G111" s="10"/>
      <c r="H111" s="10"/>
      <c r="I111" s="224">
        <f>SUM(H112:H120)</f>
        <v>0</v>
      </c>
      <c r="J111" s="33"/>
      <c r="M111" s="181"/>
      <c r="O111" s="181"/>
    </row>
    <row r="112" spans="1:15" s="20" customFormat="1" ht="25.5">
      <c r="A112" s="21"/>
      <c r="B112" s="21"/>
      <c r="C112" s="27" t="s">
        <v>224</v>
      </c>
      <c r="D112" s="5" t="s">
        <v>121</v>
      </c>
      <c r="E112" s="14">
        <v>3</v>
      </c>
      <c r="F112" s="7" t="s">
        <v>57</v>
      </c>
      <c r="G112" s="8"/>
      <c r="H112" s="8"/>
      <c r="I112" s="16"/>
      <c r="J112" s="6"/>
      <c r="K112" s="21"/>
      <c r="L112" s="21"/>
      <c r="M112" s="181"/>
      <c r="N112" s="15"/>
      <c r="O112" s="181"/>
    </row>
    <row r="113" spans="1:15" s="20" customFormat="1" ht="38.25">
      <c r="A113" s="21"/>
      <c r="B113" s="21"/>
      <c r="C113" s="27" t="s">
        <v>225</v>
      </c>
      <c r="D113" s="5" t="s">
        <v>226</v>
      </c>
      <c r="E113" s="14">
        <v>1</v>
      </c>
      <c r="F113" s="7" t="s">
        <v>57</v>
      </c>
      <c r="G113" s="8"/>
      <c r="H113" s="8"/>
      <c r="I113" s="16"/>
      <c r="J113" s="6"/>
      <c r="K113" s="21"/>
      <c r="L113" s="21"/>
      <c r="M113" s="181"/>
      <c r="N113" s="15"/>
      <c r="O113" s="181"/>
    </row>
    <row r="114" spans="1:15" s="141" customFormat="1" ht="25.5">
      <c r="A114" s="21"/>
      <c r="B114" s="21"/>
      <c r="C114" s="27" t="s">
        <v>227</v>
      </c>
      <c r="D114" s="5" t="s">
        <v>228</v>
      </c>
      <c r="E114" s="14">
        <v>1</v>
      </c>
      <c r="F114" s="7" t="s">
        <v>57</v>
      </c>
      <c r="G114" s="8"/>
      <c r="H114" s="8"/>
      <c r="I114" s="16"/>
      <c r="J114" s="37"/>
      <c r="K114" s="21"/>
      <c r="L114" s="21"/>
      <c r="M114" s="181"/>
      <c r="N114" s="15"/>
      <c r="O114" s="181"/>
    </row>
    <row r="115" spans="1:15" s="20" customFormat="1" ht="38.25">
      <c r="A115" s="21"/>
      <c r="B115" s="21"/>
      <c r="C115" s="27" t="s">
        <v>229</v>
      </c>
      <c r="D115" s="5" t="s">
        <v>127</v>
      </c>
      <c r="E115" s="14">
        <v>26.95</v>
      </c>
      <c r="F115" s="7" t="s">
        <v>62</v>
      </c>
      <c r="G115" s="8"/>
      <c r="H115" s="8"/>
      <c r="I115" s="16"/>
      <c r="J115" s="6"/>
      <c r="K115" s="21"/>
      <c r="L115" s="21"/>
      <c r="M115" s="181"/>
      <c r="N115" s="15"/>
      <c r="O115" s="181"/>
    </row>
    <row r="116" spans="1:15" s="20" customFormat="1" ht="25.5">
      <c r="A116" s="21"/>
      <c r="B116" s="21"/>
      <c r="C116" s="27" t="s">
        <v>230</v>
      </c>
      <c r="D116" s="5" t="s">
        <v>231</v>
      </c>
      <c r="E116" s="14">
        <v>50</v>
      </c>
      <c r="F116" s="7" t="s">
        <v>62</v>
      </c>
      <c r="G116" s="8"/>
      <c r="H116" s="8"/>
      <c r="I116" s="16"/>
      <c r="J116" s="6"/>
      <c r="K116" s="21"/>
      <c r="L116" s="21"/>
      <c r="M116" s="181"/>
      <c r="N116" s="15"/>
      <c r="O116" s="181"/>
    </row>
    <row r="117" spans="1:15" s="20" customFormat="1" ht="38.25">
      <c r="A117" s="21"/>
      <c r="B117" s="21"/>
      <c r="C117" s="27" t="s">
        <v>232</v>
      </c>
      <c r="D117" s="5" t="s">
        <v>131</v>
      </c>
      <c r="E117" s="14">
        <v>1</v>
      </c>
      <c r="F117" s="7" t="s">
        <v>48</v>
      </c>
      <c r="G117" s="8"/>
      <c r="H117" s="8"/>
      <c r="I117" s="16"/>
      <c r="J117" s="6"/>
      <c r="K117" s="21"/>
      <c r="L117" s="21"/>
      <c r="M117" s="181"/>
      <c r="N117" s="15"/>
      <c r="O117" s="181"/>
    </row>
    <row r="118" spans="1:15" s="20" customFormat="1" ht="25.5">
      <c r="A118" s="21"/>
      <c r="B118" s="21"/>
      <c r="C118" s="27" t="s">
        <v>233</v>
      </c>
      <c r="D118" s="5" t="s">
        <v>234</v>
      </c>
      <c r="E118" s="14">
        <v>1</v>
      </c>
      <c r="F118" s="7" t="s">
        <v>48</v>
      </c>
      <c r="G118" s="8"/>
      <c r="H118" s="8"/>
      <c r="I118" s="16"/>
      <c r="J118" s="6"/>
      <c r="K118" s="21"/>
      <c r="L118" s="21"/>
      <c r="M118" s="181"/>
      <c r="N118" s="15"/>
      <c r="O118" s="181"/>
    </row>
    <row r="119" spans="1:15" s="20" customFormat="1" ht="25.5">
      <c r="A119" s="21"/>
      <c r="B119" s="21"/>
      <c r="C119" s="27" t="s">
        <v>235</v>
      </c>
      <c r="D119" s="5" t="s">
        <v>236</v>
      </c>
      <c r="E119" s="14">
        <v>1</v>
      </c>
      <c r="F119" s="7" t="s">
        <v>48</v>
      </c>
      <c r="G119" s="8"/>
      <c r="H119" s="8"/>
      <c r="I119" s="16"/>
      <c r="J119" s="6"/>
      <c r="K119" s="21"/>
      <c r="L119" s="21"/>
      <c r="M119" s="181"/>
      <c r="N119" s="15"/>
      <c r="O119" s="181"/>
    </row>
    <row r="120" spans="1:15" s="20" customFormat="1" ht="25.5">
      <c r="A120" s="21"/>
      <c r="B120" s="21"/>
      <c r="C120" s="27" t="s">
        <v>237</v>
      </c>
      <c r="D120" s="5" t="s">
        <v>238</v>
      </c>
      <c r="E120" s="14">
        <v>6.3</v>
      </c>
      <c r="F120" s="7" t="s">
        <v>62</v>
      </c>
      <c r="G120" s="8"/>
      <c r="H120" s="8"/>
      <c r="I120" s="16"/>
      <c r="J120" s="6"/>
      <c r="K120" s="21"/>
      <c r="L120" s="21"/>
      <c r="M120" s="181"/>
      <c r="N120" s="15"/>
      <c r="O120" s="181"/>
    </row>
    <row r="121" spans="1:15" s="20" customFormat="1" ht="42" customHeight="1">
      <c r="A121" s="21"/>
      <c r="B121" s="21"/>
      <c r="C121" s="27"/>
      <c r="D121" s="5" t="s">
        <v>239</v>
      </c>
      <c r="E121" s="14"/>
      <c r="F121" s="7"/>
      <c r="G121" s="8"/>
      <c r="H121" s="8"/>
      <c r="I121" s="16"/>
      <c r="J121" s="6"/>
      <c r="K121" s="21"/>
      <c r="L121" s="21"/>
      <c r="M121" s="181"/>
      <c r="N121" s="15"/>
      <c r="O121" s="181"/>
    </row>
    <row r="122" spans="1:15" s="20" customFormat="1">
      <c r="A122" s="21"/>
      <c r="B122" s="21"/>
      <c r="C122" s="34">
        <v>4.2</v>
      </c>
      <c r="D122" s="202" t="s">
        <v>240</v>
      </c>
      <c r="E122" s="24"/>
      <c r="F122" s="9"/>
      <c r="G122" s="10"/>
      <c r="H122" s="10"/>
      <c r="I122" s="224">
        <f>SUM(H123:H147)</f>
        <v>0</v>
      </c>
      <c r="J122" s="33"/>
      <c r="K122" s="21"/>
      <c r="L122" s="21"/>
      <c r="M122" s="181"/>
      <c r="N122" s="15"/>
      <c r="O122" s="181"/>
    </row>
    <row r="123" spans="1:15" s="20" customFormat="1" ht="18" customHeight="1">
      <c r="A123" s="21"/>
      <c r="B123" s="21"/>
      <c r="C123" s="27" t="s">
        <v>241</v>
      </c>
      <c r="D123" s="5" t="s">
        <v>72</v>
      </c>
      <c r="E123" s="14">
        <v>73.62</v>
      </c>
      <c r="F123" s="7" t="s">
        <v>62</v>
      </c>
      <c r="G123" s="8"/>
      <c r="H123" s="8"/>
      <c r="I123" s="16"/>
      <c r="J123" s="6"/>
      <c r="K123" s="21"/>
      <c r="L123" s="21"/>
      <c r="M123" s="181"/>
      <c r="N123" s="15"/>
      <c r="O123" s="181"/>
    </row>
    <row r="124" spans="1:15" s="20" customFormat="1" ht="63.75">
      <c r="A124" s="21"/>
      <c r="B124" s="21"/>
      <c r="C124" s="27" t="s">
        <v>242</v>
      </c>
      <c r="D124" s="5" t="s">
        <v>74</v>
      </c>
      <c r="E124" s="14">
        <v>23.2</v>
      </c>
      <c r="F124" s="7" t="s">
        <v>62</v>
      </c>
      <c r="G124" s="8"/>
      <c r="H124" s="8"/>
      <c r="I124" s="16"/>
      <c r="J124" s="6"/>
      <c r="K124" s="21"/>
      <c r="L124" s="182"/>
      <c r="M124" s="181"/>
      <c r="N124" s="15"/>
      <c r="O124" s="181"/>
    </row>
    <row r="125" spans="1:15" s="20" customFormat="1" ht="25.5">
      <c r="A125" s="21"/>
      <c r="B125" s="21"/>
      <c r="C125" s="27" t="s">
        <v>243</v>
      </c>
      <c r="D125" s="5" t="s">
        <v>244</v>
      </c>
      <c r="E125" s="14">
        <v>17.7</v>
      </c>
      <c r="F125" s="7" t="s">
        <v>77</v>
      </c>
      <c r="G125" s="8"/>
      <c r="H125" s="8"/>
      <c r="I125" s="16"/>
      <c r="J125" s="6"/>
      <c r="K125" s="21"/>
      <c r="L125" s="21"/>
      <c r="M125" s="181"/>
      <c r="N125" s="15"/>
      <c r="O125" s="181"/>
    </row>
    <row r="126" spans="1:15" s="20" customFormat="1" ht="16.5" customHeight="1">
      <c r="A126" s="21"/>
      <c r="B126" s="21"/>
      <c r="C126" s="27" t="s">
        <v>245</v>
      </c>
      <c r="D126" s="5" t="s">
        <v>246</v>
      </c>
      <c r="E126" s="14">
        <v>32.65</v>
      </c>
      <c r="F126" s="7" t="s">
        <v>77</v>
      </c>
      <c r="G126" s="8"/>
      <c r="H126" s="8"/>
      <c r="I126" s="16"/>
      <c r="J126" s="6"/>
      <c r="K126" s="21"/>
      <c r="L126" s="21"/>
      <c r="M126" s="181"/>
      <c r="N126" s="15"/>
      <c r="O126" s="181"/>
    </row>
    <row r="127" spans="1:15" s="20" customFormat="1" ht="51">
      <c r="A127" s="21"/>
      <c r="B127" s="21"/>
      <c r="C127" s="27" t="s">
        <v>247</v>
      </c>
      <c r="D127" s="5" t="s">
        <v>79</v>
      </c>
      <c r="E127" s="14">
        <v>65</v>
      </c>
      <c r="F127" s="7" t="s">
        <v>62</v>
      </c>
      <c r="G127" s="8"/>
      <c r="H127" s="8"/>
      <c r="I127" s="16"/>
      <c r="J127" s="6"/>
      <c r="K127" s="21"/>
      <c r="L127" s="21"/>
      <c r="M127" s="181"/>
      <c r="N127" s="15"/>
      <c r="O127" s="181"/>
    </row>
    <row r="128" spans="1:15" s="20" customFormat="1" ht="18" customHeight="1">
      <c r="A128" s="21"/>
      <c r="B128" s="21"/>
      <c r="C128" s="27" t="s">
        <v>248</v>
      </c>
      <c r="D128" s="5" t="s">
        <v>249</v>
      </c>
      <c r="E128" s="14">
        <v>21.65</v>
      </c>
      <c r="F128" s="7" t="s">
        <v>77</v>
      </c>
      <c r="G128" s="8"/>
      <c r="H128" s="8"/>
      <c r="I128" s="16"/>
      <c r="J128" s="6"/>
      <c r="K128" s="21"/>
      <c r="L128" s="21"/>
      <c r="M128" s="181"/>
      <c r="N128" s="15"/>
      <c r="O128" s="181"/>
    </row>
    <row r="129" spans="1:15" s="20" customFormat="1" ht="18" customHeight="1">
      <c r="A129" s="21"/>
      <c r="B129" s="21"/>
      <c r="C129" s="27" t="s">
        <v>250</v>
      </c>
      <c r="D129" s="5" t="s">
        <v>83</v>
      </c>
      <c r="E129" s="14">
        <v>1</v>
      </c>
      <c r="F129" s="7" t="s">
        <v>48</v>
      </c>
      <c r="G129" s="8"/>
      <c r="H129" s="8"/>
      <c r="I129" s="16"/>
      <c r="J129" s="6"/>
      <c r="K129" s="21"/>
      <c r="L129" s="21"/>
      <c r="M129" s="181"/>
      <c r="N129" s="15"/>
      <c r="O129" s="181"/>
    </row>
    <row r="130" spans="1:15" s="20" customFormat="1" ht="18" customHeight="1">
      <c r="A130" s="21"/>
      <c r="B130" s="21"/>
      <c r="C130" s="27" t="s">
        <v>251</v>
      </c>
      <c r="D130" s="5" t="s">
        <v>85</v>
      </c>
      <c r="E130" s="14">
        <v>1</v>
      </c>
      <c r="F130" s="7" t="s">
        <v>48</v>
      </c>
      <c r="G130" s="8"/>
      <c r="H130" s="8"/>
      <c r="I130" s="16"/>
      <c r="J130" s="6"/>
      <c r="K130" s="21"/>
      <c r="L130" s="21"/>
      <c r="M130" s="181"/>
      <c r="N130" s="15"/>
      <c r="O130" s="181"/>
    </row>
    <row r="131" spans="1:15" s="20" customFormat="1" ht="18" customHeight="1">
      <c r="A131" s="21"/>
      <c r="B131" s="21"/>
      <c r="C131" s="27" t="s">
        <v>252</v>
      </c>
      <c r="D131" s="5" t="s">
        <v>167</v>
      </c>
      <c r="E131" s="14">
        <v>24</v>
      </c>
      <c r="F131" s="7" t="s">
        <v>62</v>
      </c>
      <c r="G131" s="8"/>
      <c r="H131" s="8"/>
      <c r="I131" s="16"/>
      <c r="J131" s="6"/>
      <c r="K131" s="21"/>
      <c r="L131" s="21"/>
      <c r="M131" s="181"/>
      <c r="N131" s="15"/>
      <c r="O131" s="181"/>
    </row>
    <row r="132" spans="1:15" s="20" customFormat="1" ht="18" customHeight="1">
      <c r="A132" s="21"/>
      <c r="B132" s="21"/>
      <c r="C132" s="27" t="s">
        <v>253</v>
      </c>
      <c r="D132" s="5" t="s">
        <v>175</v>
      </c>
      <c r="E132" s="14">
        <v>39.71</v>
      </c>
      <c r="F132" s="7" t="s">
        <v>77</v>
      </c>
      <c r="G132" s="8"/>
      <c r="H132" s="8"/>
      <c r="I132" s="16"/>
      <c r="J132" s="6"/>
      <c r="K132" s="21"/>
      <c r="L132" s="21"/>
      <c r="M132" s="181"/>
      <c r="N132" s="15"/>
      <c r="O132" s="181"/>
    </row>
    <row r="133" spans="1:15" s="20" customFormat="1" ht="51">
      <c r="A133" s="21"/>
      <c r="B133" s="21"/>
      <c r="C133" s="27" t="s">
        <v>254</v>
      </c>
      <c r="D133" s="5" t="s">
        <v>93</v>
      </c>
      <c r="E133" s="14">
        <v>37.96</v>
      </c>
      <c r="F133" s="7" t="s">
        <v>62</v>
      </c>
      <c r="G133" s="8"/>
      <c r="H133" s="8"/>
      <c r="I133" s="16"/>
      <c r="J133" s="6"/>
      <c r="K133" s="21"/>
      <c r="L133" s="21"/>
      <c r="M133" s="181"/>
      <c r="N133" s="15"/>
      <c r="O133" s="181"/>
    </row>
    <row r="134" spans="1:15" s="20" customFormat="1" ht="63.75">
      <c r="A134" s="21"/>
      <c r="B134" s="21"/>
      <c r="C134" s="27" t="s">
        <v>255</v>
      </c>
      <c r="D134" s="5" t="s">
        <v>95</v>
      </c>
      <c r="E134" s="14">
        <v>33.630000000000003</v>
      </c>
      <c r="F134" s="7" t="s">
        <v>77</v>
      </c>
      <c r="G134" s="8"/>
      <c r="H134" s="8"/>
      <c r="I134" s="16"/>
      <c r="J134" s="6"/>
      <c r="K134" s="21"/>
      <c r="L134" s="21"/>
      <c r="M134" s="181"/>
      <c r="N134" s="15"/>
      <c r="O134" s="181"/>
    </row>
    <row r="135" spans="1:15" s="20" customFormat="1" ht="27" customHeight="1">
      <c r="A135" s="21"/>
      <c r="B135" s="21"/>
      <c r="C135" s="27" t="s">
        <v>256</v>
      </c>
      <c r="D135" s="5" t="s">
        <v>257</v>
      </c>
      <c r="E135" s="14">
        <v>30</v>
      </c>
      <c r="F135" s="7" t="s">
        <v>62</v>
      </c>
      <c r="G135" s="8"/>
      <c r="H135" s="8"/>
      <c r="I135" s="16"/>
      <c r="J135" s="6"/>
      <c r="K135" s="21"/>
      <c r="L135" s="21"/>
      <c r="M135" s="181"/>
      <c r="N135" s="15"/>
      <c r="O135" s="181"/>
    </row>
    <row r="136" spans="1:15" s="20" customFormat="1" ht="25.5">
      <c r="A136" s="21"/>
      <c r="B136" s="21"/>
      <c r="C136" s="27" t="s">
        <v>258</v>
      </c>
      <c r="D136" s="5" t="s">
        <v>97</v>
      </c>
      <c r="E136" s="14">
        <v>30</v>
      </c>
      <c r="F136" s="7" t="s">
        <v>62</v>
      </c>
      <c r="G136" s="8"/>
      <c r="H136" s="8"/>
      <c r="I136" s="16"/>
      <c r="J136" s="6"/>
      <c r="K136" s="21"/>
      <c r="L136" s="21"/>
      <c r="M136" s="181"/>
      <c r="N136" s="15"/>
      <c r="O136" s="181"/>
    </row>
    <row r="137" spans="1:15" s="20" customFormat="1" ht="18" customHeight="1">
      <c r="A137" s="21"/>
      <c r="B137" s="21"/>
      <c r="C137" s="27" t="s">
        <v>259</v>
      </c>
      <c r="D137" s="5" t="s">
        <v>184</v>
      </c>
      <c r="E137" s="14">
        <v>18.2</v>
      </c>
      <c r="F137" s="7" t="s">
        <v>62</v>
      </c>
      <c r="G137" s="8"/>
      <c r="H137" s="8"/>
      <c r="I137" s="16"/>
      <c r="J137" s="6"/>
      <c r="K137" s="21"/>
      <c r="L137" s="21"/>
      <c r="M137" s="181"/>
      <c r="N137" s="15"/>
      <c r="O137" s="181"/>
    </row>
    <row r="138" spans="1:15" s="20" customFormat="1" ht="18" customHeight="1">
      <c r="A138" s="21"/>
      <c r="B138" s="21"/>
      <c r="C138" s="27" t="s">
        <v>260</v>
      </c>
      <c r="D138" s="5" t="s">
        <v>261</v>
      </c>
      <c r="E138" s="14">
        <v>2</v>
      </c>
      <c r="F138" s="7" t="s">
        <v>57</v>
      </c>
      <c r="G138" s="8"/>
      <c r="H138" s="8"/>
      <c r="I138" s="16"/>
      <c r="J138" s="6"/>
      <c r="K138" s="21"/>
      <c r="L138" s="21"/>
      <c r="M138" s="181"/>
      <c r="N138" s="15"/>
      <c r="O138" s="181"/>
    </row>
    <row r="139" spans="1:15" s="20" customFormat="1" ht="18" customHeight="1">
      <c r="A139" s="21"/>
      <c r="B139" s="21"/>
      <c r="C139" s="27" t="s">
        <v>262</v>
      </c>
      <c r="D139" s="5" t="s">
        <v>263</v>
      </c>
      <c r="E139" s="14">
        <v>2</v>
      </c>
      <c r="F139" s="7" t="s">
        <v>57</v>
      </c>
      <c r="G139" s="8"/>
      <c r="H139" s="8"/>
      <c r="I139" s="16"/>
      <c r="J139" s="6"/>
      <c r="K139" s="21"/>
      <c r="L139" s="21"/>
      <c r="M139" s="181"/>
      <c r="N139" s="15"/>
      <c r="O139" s="181"/>
    </row>
    <row r="140" spans="1:15" s="21" customFormat="1" ht="18" customHeight="1">
      <c r="C140" s="27" t="s">
        <v>264</v>
      </c>
      <c r="D140" s="5" t="s">
        <v>265</v>
      </c>
      <c r="E140" s="14">
        <v>1</v>
      </c>
      <c r="F140" s="7" t="s">
        <v>57</v>
      </c>
      <c r="G140" s="8"/>
      <c r="H140" s="8"/>
      <c r="I140" s="16"/>
      <c r="J140" s="37"/>
      <c r="M140" s="181"/>
      <c r="N140" s="15"/>
      <c r="O140" s="181"/>
    </row>
    <row r="141" spans="1:15" s="21" customFormat="1" ht="38.25">
      <c r="C141" s="27" t="s">
        <v>266</v>
      </c>
      <c r="D141" s="5" t="s">
        <v>101</v>
      </c>
      <c r="E141" s="14">
        <v>3.24</v>
      </c>
      <c r="F141" s="7" t="s">
        <v>62</v>
      </c>
      <c r="G141" s="8"/>
      <c r="H141" s="8"/>
      <c r="I141" s="16"/>
      <c r="J141" s="37"/>
      <c r="M141" s="181"/>
      <c r="N141" s="15"/>
      <c r="O141" s="181"/>
    </row>
    <row r="142" spans="1:15" s="21" customFormat="1" ht="18" customHeight="1">
      <c r="C142" s="27" t="s">
        <v>267</v>
      </c>
      <c r="D142" s="5" t="s">
        <v>105</v>
      </c>
      <c r="E142" s="14">
        <v>3.24</v>
      </c>
      <c r="F142" s="7" t="s">
        <v>62</v>
      </c>
      <c r="G142" s="8"/>
      <c r="H142" s="8"/>
      <c r="I142" s="16"/>
      <c r="J142" s="37"/>
      <c r="M142" s="181"/>
      <c r="N142" s="15"/>
      <c r="O142" s="181"/>
    </row>
    <row r="143" spans="1:15" s="21" customFormat="1" ht="76.5">
      <c r="C143" s="27" t="s">
        <v>268</v>
      </c>
      <c r="D143" s="5" t="s">
        <v>109</v>
      </c>
      <c r="E143" s="14">
        <v>1</v>
      </c>
      <c r="F143" s="7" t="s">
        <v>57</v>
      </c>
      <c r="G143" s="8"/>
      <c r="H143" s="8"/>
      <c r="I143" s="16"/>
      <c r="J143" s="37"/>
      <c r="M143" s="181"/>
      <c r="N143" s="15"/>
      <c r="O143" s="181"/>
    </row>
    <row r="144" spans="1:15" s="21" customFormat="1" ht="63.75">
      <c r="C144" s="27" t="s">
        <v>269</v>
      </c>
      <c r="D144" s="5" t="s">
        <v>270</v>
      </c>
      <c r="E144" s="14">
        <v>1</v>
      </c>
      <c r="F144" s="7" t="s">
        <v>57</v>
      </c>
      <c r="G144" s="8"/>
      <c r="H144" s="8"/>
      <c r="I144" s="16"/>
      <c r="J144" s="37"/>
      <c r="M144" s="181"/>
      <c r="N144" s="15"/>
      <c r="O144" s="181"/>
    </row>
    <row r="145" spans="1:15" s="20" customFormat="1" ht="18" customHeight="1">
      <c r="A145" s="21"/>
      <c r="B145" s="21"/>
      <c r="C145" s="27" t="s">
        <v>271</v>
      </c>
      <c r="D145" s="200" t="s">
        <v>272</v>
      </c>
      <c r="E145" s="14">
        <v>2</v>
      </c>
      <c r="F145" s="7" t="s">
        <v>273</v>
      </c>
      <c r="G145" s="8"/>
      <c r="H145" s="8"/>
      <c r="I145" s="16"/>
      <c r="J145" s="6"/>
      <c r="K145" s="21"/>
      <c r="L145" s="21"/>
      <c r="M145" s="181"/>
      <c r="N145" s="15"/>
      <c r="O145" s="181"/>
    </row>
    <row r="146" spans="1:15" s="20" customFormat="1" ht="38.25">
      <c r="A146" s="21"/>
      <c r="B146" s="21"/>
      <c r="C146" s="27" t="s">
        <v>274</v>
      </c>
      <c r="D146" s="5" t="s">
        <v>117</v>
      </c>
      <c r="E146" s="14">
        <v>116.2</v>
      </c>
      <c r="F146" s="7" t="s">
        <v>62</v>
      </c>
      <c r="G146" s="8"/>
      <c r="H146" s="8"/>
      <c r="I146" s="16"/>
      <c r="J146" s="6"/>
      <c r="K146" s="21"/>
      <c r="L146" s="21"/>
      <c r="M146" s="181"/>
      <c r="N146" s="15"/>
      <c r="O146" s="181"/>
    </row>
    <row r="147" spans="1:15" s="20" customFormat="1" ht="43.5" customHeight="1">
      <c r="A147" s="21"/>
      <c r="B147" s="21"/>
      <c r="C147" s="27" t="s">
        <v>275</v>
      </c>
      <c r="D147" s="5" t="s">
        <v>119</v>
      </c>
      <c r="E147" s="14">
        <v>66.959999999999994</v>
      </c>
      <c r="F147" s="7" t="s">
        <v>62</v>
      </c>
      <c r="G147" s="8"/>
      <c r="H147" s="8"/>
      <c r="I147" s="16"/>
      <c r="J147" s="6"/>
      <c r="K147" s="21"/>
      <c r="L147" s="21"/>
      <c r="M147" s="181"/>
      <c r="N147" s="15"/>
      <c r="O147" s="181"/>
    </row>
    <row r="148" spans="1:15" ht="15.95" customHeight="1">
      <c r="C148" s="160">
        <v>5</v>
      </c>
      <c r="D148" s="161" t="s">
        <v>29</v>
      </c>
      <c r="E148" s="153"/>
      <c r="F148" s="154"/>
      <c r="G148" s="166"/>
      <c r="H148" s="152"/>
      <c r="I148" s="155"/>
      <c r="J148" s="77">
        <f>SUM(I149:I158)</f>
        <v>0</v>
      </c>
      <c r="M148" s="181"/>
      <c r="O148" s="181"/>
    </row>
    <row r="149" spans="1:15" ht="21" customHeight="1">
      <c r="C149" s="34">
        <v>5.0999999999999996</v>
      </c>
      <c r="D149" s="202" t="s">
        <v>54</v>
      </c>
      <c r="E149" s="23"/>
      <c r="F149" s="9"/>
      <c r="G149" s="10"/>
      <c r="H149" s="10"/>
      <c r="I149" s="224">
        <f>SUM(H150:H154)</f>
        <v>0</v>
      </c>
      <c r="J149" s="33"/>
      <c r="M149" s="181"/>
      <c r="O149" s="181"/>
    </row>
    <row r="150" spans="1:15" ht="25.5">
      <c r="C150" s="27" t="s">
        <v>276</v>
      </c>
      <c r="D150" s="5" t="s">
        <v>277</v>
      </c>
      <c r="E150" s="14">
        <v>2</v>
      </c>
      <c r="F150" s="7" t="s">
        <v>57</v>
      </c>
      <c r="G150" s="8"/>
      <c r="H150" s="8"/>
      <c r="I150" s="16"/>
      <c r="J150" s="6"/>
      <c r="M150" s="181"/>
      <c r="O150" s="181"/>
    </row>
    <row r="151" spans="1:15" s="142" customFormat="1" ht="25.5">
      <c r="A151" s="15"/>
      <c r="B151" s="15"/>
      <c r="C151" s="27" t="s">
        <v>278</v>
      </c>
      <c r="D151" s="5" t="s">
        <v>279</v>
      </c>
      <c r="E151" s="14">
        <v>4</v>
      </c>
      <c r="F151" s="7" t="s">
        <v>57</v>
      </c>
      <c r="G151" s="8"/>
      <c r="H151" s="8"/>
      <c r="I151" s="16"/>
      <c r="J151" s="37"/>
      <c r="K151" s="21"/>
      <c r="L151" s="15"/>
      <c r="M151" s="181"/>
      <c r="N151" s="15"/>
      <c r="O151" s="181"/>
    </row>
    <row r="152" spans="1:15" ht="25.5">
      <c r="C152" s="27" t="s">
        <v>280</v>
      </c>
      <c r="D152" s="5" t="s">
        <v>281</v>
      </c>
      <c r="E152" s="14">
        <v>50</v>
      </c>
      <c r="F152" s="7" t="s">
        <v>62</v>
      </c>
      <c r="G152" s="8"/>
      <c r="H152" s="8"/>
      <c r="I152" s="16"/>
      <c r="J152" s="6"/>
      <c r="M152" s="181"/>
      <c r="O152" s="181"/>
    </row>
    <row r="153" spans="1:15" ht="38.25">
      <c r="C153" s="27" t="s">
        <v>282</v>
      </c>
      <c r="D153" s="5" t="s">
        <v>283</v>
      </c>
      <c r="E153" s="14">
        <v>1</v>
      </c>
      <c r="F153" s="7" t="s">
        <v>48</v>
      </c>
      <c r="G153" s="8"/>
      <c r="H153" s="8"/>
      <c r="I153" s="16"/>
      <c r="J153" s="6"/>
      <c r="M153" s="181"/>
      <c r="O153" s="181"/>
    </row>
    <row r="154" spans="1:15" ht="63.75">
      <c r="C154" s="27" t="s">
        <v>284</v>
      </c>
      <c r="D154" s="5" t="s">
        <v>285</v>
      </c>
      <c r="E154" s="14">
        <v>14.1</v>
      </c>
      <c r="F154" s="7" t="s">
        <v>62</v>
      </c>
      <c r="G154" s="8"/>
      <c r="H154" s="8"/>
      <c r="I154" s="16"/>
      <c r="J154" s="6"/>
      <c r="M154" s="181"/>
      <c r="O154" s="181"/>
    </row>
    <row r="155" spans="1:15" ht="38.25">
      <c r="C155" s="27"/>
      <c r="D155" s="5" t="s">
        <v>239</v>
      </c>
      <c r="E155" s="14"/>
      <c r="F155" s="7"/>
      <c r="G155" s="8"/>
      <c r="H155" s="8"/>
      <c r="I155" s="16"/>
      <c r="J155" s="6"/>
      <c r="M155" s="181"/>
      <c r="O155" s="181"/>
    </row>
    <row r="156" spans="1:15" ht="20.25" customHeight="1">
      <c r="C156" s="34">
        <v>5.2</v>
      </c>
      <c r="D156" s="202" t="s">
        <v>135</v>
      </c>
      <c r="E156" s="24"/>
      <c r="F156" s="9"/>
      <c r="G156" s="10"/>
      <c r="H156" s="10"/>
      <c r="I156" s="224">
        <f>SUM(H157:H205)</f>
        <v>0</v>
      </c>
      <c r="J156" s="33"/>
      <c r="M156" s="181"/>
      <c r="O156" s="181"/>
    </row>
    <row r="157" spans="1:15" ht="18" customHeight="1">
      <c r="C157" s="27" t="s">
        <v>286</v>
      </c>
      <c r="D157" s="5" t="s">
        <v>287</v>
      </c>
      <c r="E157" s="14">
        <v>35</v>
      </c>
      <c r="F157" s="7" t="s">
        <v>62</v>
      </c>
      <c r="G157" s="8"/>
      <c r="H157" s="8"/>
      <c r="I157" s="16"/>
      <c r="J157" s="6"/>
      <c r="M157" s="181"/>
      <c r="O157" s="181"/>
    </row>
    <row r="158" spans="1:15" ht="18" customHeight="1">
      <c r="C158" s="27" t="s">
        <v>288</v>
      </c>
      <c r="D158" s="5" t="s">
        <v>289</v>
      </c>
      <c r="E158" s="14">
        <v>12.67</v>
      </c>
      <c r="F158" s="7" t="s">
        <v>139</v>
      </c>
      <c r="G158" s="8"/>
      <c r="H158" s="8"/>
      <c r="I158" s="16"/>
      <c r="J158" s="6"/>
      <c r="M158" s="181"/>
      <c r="O158" s="181"/>
    </row>
    <row r="159" spans="1:15" ht="18" customHeight="1">
      <c r="C159" s="27" t="s">
        <v>290</v>
      </c>
      <c r="D159" s="5" t="s">
        <v>141</v>
      </c>
      <c r="E159" s="14">
        <v>8.01</v>
      </c>
      <c r="F159" s="7" t="s">
        <v>139</v>
      </c>
      <c r="G159" s="8"/>
      <c r="H159" s="8"/>
      <c r="I159" s="16"/>
      <c r="J159" s="6"/>
      <c r="M159" s="181"/>
      <c r="O159" s="181"/>
    </row>
    <row r="160" spans="1:15" ht="18" customHeight="1">
      <c r="C160" s="27" t="s">
        <v>291</v>
      </c>
      <c r="D160" s="5" t="s">
        <v>292</v>
      </c>
      <c r="E160" s="14">
        <v>2.12</v>
      </c>
      <c r="F160" s="7" t="s">
        <v>139</v>
      </c>
      <c r="G160" s="8"/>
      <c r="H160" s="8"/>
      <c r="I160" s="16"/>
      <c r="J160" s="6"/>
      <c r="M160" s="181"/>
      <c r="O160" s="181"/>
    </row>
    <row r="161" spans="3:15" ht="18" customHeight="1">
      <c r="C161" s="27" t="s">
        <v>293</v>
      </c>
      <c r="D161" s="5" t="s">
        <v>294</v>
      </c>
      <c r="E161" s="14">
        <v>2.5299999999999998</v>
      </c>
      <c r="F161" s="7" t="s">
        <v>139</v>
      </c>
      <c r="G161" s="8"/>
      <c r="H161" s="8"/>
      <c r="I161" s="16"/>
      <c r="J161" s="6"/>
      <c r="L161"/>
      <c r="M161" s="181"/>
      <c r="O161" s="181"/>
    </row>
    <row r="162" spans="3:15" ht="25.5">
      <c r="C162" s="27" t="s">
        <v>295</v>
      </c>
      <c r="D162" s="5" t="s">
        <v>296</v>
      </c>
      <c r="E162" s="14">
        <v>2.2200000000000002</v>
      </c>
      <c r="F162" s="7" t="s">
        <v>139</v>
      </c>
      <c r="G162" s="8"/>
      <c r="H162" s="8"/>
      <c r="I162" s="16"/>
      <c r="J162" s="6"/>
      <c r="M162" s="181"/>
      <c r="O162" s="181"/>
    </row>
    <row r="163" spans="3:15" ht="25.5">
      <c r="C163" s="27" t="s">
        <v>297</v>
      </c>
      <c r="D163" s="5" t="s">
        <v>298</v>
      </c>
      <c r="E163" s="14">
        <v>0.31</v>
      </c>
      <c r="F163" s="7" t="s">
        <v>139</v>
      </c>
      <c r="G163" s="8"/>
      <c r="H163" s="8"/>
      <c r="I163" s="16"/>
      <c r="J163" s="6"/>
      <c r="M163" s="181"/>
      <c r="O163" s="181"/>
    </row>
    <row r="164" spans="3:15" ht="25.5">
      <c r="C164" s="27" t="s">
        <v>299</v>
      </c>
      <c r="D164" s="5" t="s">
        <v>300</v>
      </c>
      <c r="E164" s="14">
        <v>76.56</v>
      </c>
      <c r="F164" s="7" t="s">
        <v>62</v>
      </c>
      <c r="G164" s="8"/>
      <c r="H164" s="8"/>
      <c r="I164" s="16"/>
      <c r="J164" s="6"/>
      <c r="M164" s="181"/>
      <c r="O164" s="181"/>
    </row>
    <row r="165" spans="3:15" ht="25.5">
      <c r="C165" s="27" t="s">
        <v>301</v>
      </c>
      <c r="D165" s="5" t="s">
        <v>152</v>
      </c>
      <c r="E165" s="14">
        <v>8.4</v>
      </c>
      <c r="F165" s="7" t="s">
        <v>77</v>
      </c>
      <c r="G165" s="8"/>
      <c r="H165" s="8"/>
      <c r="I165" s="16"/>
      <c r="J165" s="6"/>
      <c r="M165" s="181"/>
      <c r="O165" s="181"/>
    </row>
    <row r="166" spans="3:15" ht="63.75">
      <c r="C166" s="27" t="s">
        <v>302</v>
      </c>
      <c r="D166" s="5" t="s">
        <v>74</v>
      </c>
      <c r="E166" s="14">
        <v>48.45</v>
      </c>
      <c r="F166" s="7" t="s">
        <v>62</v>
      </c>
      <c r="G166" s="8"/>
      <c r="H166" s="8"/>
      <c r="I166" s="16"/>
      <c r="J166" s="6"/>
      <c r="M166" s="181"/>
      <c r="O166" s="181"/>
    </row>
    <row r="167" spans="3:15" ht="25.5">
      <c r="C167" s="27" t="s">
        <v>303</v>
      </c>
      <c r="D167" s="5" t="s">
        <v>304</v>
      </c>
      <c r="E167" s="14">
        <v>0.61</v>
      </c>
      <c r="F167" s="7" t="s">
        <v>139</v>
      </c>
      <c r="G167" s="8"/>
      <c r="H167" s="8"/>
      <c r="I167" s="16"/>
      <c r="J167" s="6"/>
      <c r="M167" s="181"/>
      <c r="O167" s="181"/>
    </row>
    <row r="168" spans="3:15" ht="25.5">
      <c r="C168" s="27" t="s">
        <v>305</v>
      </c>
      <c r="D168" s="5" t="s">
        <v>306</v>
      </c>
      <c r="E168" s="14">
        <v>0.61</v>
      </c>
      <c r="F168" s="7" t="s">
        <v>139</v>
      </c>
      <c r="G168" s="8"/>
      <c r="H168" s="8"/>
      <c r="I168" s="16"/>
      <c r="J168" s="6"/>
      <c r="M168" s="181"/>
      <c r="O168" s="181"/>
    </row>
    <row r="169" spans="3:15" ht="25.5">
      <c r="C169" s="27" t="s">
        <v>307</v>
      </c>
      <c r="D169" s="5" t="s">
        <v>308</v>
      </c>
      <c r="E169" s="14">
        <v>6</v>
      </c>
      <c r="F169" s="7" t="s">
        <v>77</v>
      </c>
      <c r="G169" s="8"/>
      <c r="H169" s="8"/>
      <c r="I169" s="16"/>
      <c r="J169" s="6"/>
      <c r="M169" s="181"/>
      <c r="O169" s="181"/>
    </row>
    <row r="170" spans="3:15" ht="25.5">
      <c r="C170" s="27" t="s">
        <v>309</v>
      </c>
      <c r="D170" s="5" t="s">
        <v>310</v>
      </c>
      <c r="E170" s="14">
        <v>8</v>
      </c>
      <c r="F170" s="7" t="s">
        <v>77</v>
      </c>
      <c r="G170" s="8"/>
      <c r="H170" s="8"/>
      <c r="I170" s="16"/>
      <c r="J170" s="6"/>
      <c r="M170" s="181"/>
      <c r="O170" s="181"/>
    </row>
    <row r="171" spans="3:15" ht="25.5">
      <c r="C171" s="27" t="s">
        <v>311</v>
      </c>
      <c r="D171" s="5" t="s">
        <v>312</v>
      </c>
      <c r="E171" s="14">
        <v>10</v>
      </c>
      <c r="F171" s="7" t="s">
        <v>57</v>
      </c>
      <c r="G171" s="8"/>
      <c r="H171" s="8"/>
      <c r="I171" s="16"/>
      <c r="J171" s="6"/>
      <c r="M171" s="181"/>
      <c r="O171" s="181"/>
    </row>
    <row r="172" spans="3:15" ht="25.5">
      <c r="C172" s="27" t="s">
        <v>313</v>
      </c>
      <c r="D172" s="5" t="s">
        <v>314</v>
      </c>
      <c r="E172" s="14">
        <v>3</v>
      </c>
      <c r="F172" s="7" t="s">
        <v>57</v>
      </c>
      <c r="G172" s="8"/>
      <c r="H172" s="8"/>
      <c r="I172" s="16"/>
      <c r="J172" s="6"/>
      <c r="M172" s="181"/>
      <c r="O172" s="181"/>
    </row>
    <row r="173" spans="3:15" ht="17.25" customHeight="1">
      <c r="C173" s="27" t="s">
        <v>315</v>
      </c>
      <c r="D173" s="5" t="s">
        <v>316</v>
      </c>
      <c r="E173" s="14">
        <v>124.85</v>
      </c>
      <c r="F173" s="7" t="s">
        <v>77</v>
      </c>
      <c r="G173" s="8"/>
      <c r="H173" s="8"/>
      <c r="I173" s="16"/>
      <c r="J173" s="6"/>
      <c r="M173" s="181"/>
      <c r="O173" s="181"/>
    </row>
    <row r="174" spans="3:15" ht="51">
      <c r="C174" s="27" t="s">
        <v>317</v>
      </c>
      <c r="D174" s="5" t="s">
        <v>79</v>
      </c>
      <c r="E174" s="14">
        <v>80.02</v>
      </c>
      <c r="F174" s="7" t="s">
        <v>62</v>
      </c>
      <c r="G174" s="8"/>
      <c r="H174" s="8"/>
      <c r="I174" s="16"/>
      <c r="J174" s="6"/>
      <c r="M174" s="181"/>
      <c r="O174" s="181"/>
    </row>
    <row r="175" spans="3:15" ht="18" customHeight="1">
      <c r="C175" s="27" t="s">
        <v>318</v>
      </c>
      <c r="D175" s="5" t="s">
        <v>319</v>
      </c>
      <c r="E175" s="14">
        <v>12</v>
      </c>
      <c r="F175" s="7" t="s">
        <v>77</v>
      </c>
      <c r="G175" s="8"/>
      <c r="H175" s="8"/>
      <c r="I175" s="16"/>
      <c r="J175" s="6"/>
      <c r="M175" s="181"/>
      <c r="O175" s="181"/>
    </row>
    <row r="176" spans="3:15" ht="18" customHeight="1">
      <c r="C176" s="27" t="s">
        <v>320</v>
      </c>
      <c r="D176" s="5" t="s">
        <v>321</v>
      </c>
      <c r="E176" s="14">
        <v>1</v>
      </c>
      <c r="F176" s="7" t="s">
        <v>48</v>
      </c>
      <c r="G176" s="8"/>
      <c r="H176" s="8"/>
      <c r="I176" s="16"/>
      <c r="J176" s="6"/>
      <c r="M176" s="181"/>
      <c r="O176" s="181"/>
    </row>
    <row r="177" spans="3:15" ht="18" customHeight="1">
      <c r="C177" s="27" t="s">
        <v>322</v>
      </c>
      <c r="D177" s="5" t="s">
        <v>323</v>
      </c>
      <c r="E177" s="14">
        <v>1</v>
      </c>
      <c r="F177" s="7" t="s">
        <v>48</v>
      </c>
      <c r="G177" s="8"/>
      <c r="H177" s="8"/>
      <c r="I177" s="16"/>
      <c r="J177" s="6"/>
      <c r="M177" s="181"/>
      <c r="O177" s="181"/>
    </row>
    <row r="178" spans="3:15" ht="18" customHeight="1">
      <c r="C178" s="27" t="s">
        <v>324</v>
      </c>
      <c r="D178" s="5" t="s">
        <v>167</v>
      </c>
      <c r="E178" s="14">
        <v>50.31</v>
      </c>
      <c r="F178" s="7" t="s">
        <v>62</v>
      </c>
      <c r="G178" s="8"/>
      <c r="H178" s="8"/>
      <c r="I178" s="16"/>
      <c r="J178" s="6"/>
      <c r="M178" s="181"/>
      <c r="O178" s="181"/>
    </row>
    <row r="179" spans="3:15" ht="18" customHeight="1">
      <c r="C179" s="27" t="s">
        <v>325</v>
      </c>
      <c r="D179" s="5" t="s">
        <v>169</v>
      </c>
      <c r="E179" s="14">
        <v>65.099999999999994</v>
      </c>
      <c r="F179" s="7" t="s">
        <v>62</v>
      </c>
      <c r="G179" s="8"/>
      <c r="H179" s="8"/>
      <c r="I179" s="16"/>
      <c r="J179" s="6"/>
      <c r="M179" s="181"/>
      <c r="O179" s="181"/>
    </row>
    <row r="180" spans="3:15" ht="18" customHeight="1">
      <c r="C180" s="27" t="s">
        <v>326</v>
      </c>
      <c r="D180" s="5" t="s">
        <v>327</v>
      </c>
      <c r="E180" s="14">
        <v>115.4</v>
      </c>
      <c r="F180" s="7" t="s">
        <v>62</v>
      </c>
      <c r="G180" s="8"/>
      <c r="H180" s="8"/>
      <c r="I180" s="16"/>
      <c r="J180" s="6"/>
      <c r="M180" s="181"/>
      <c r="O180" s="181"/>
    </row>
    <row r="181" spans="3:15" ht="18" customHeight="1">
      <c r="C181" s="27" t="s">
        <v>328</v>
      </c>
      <c r="D181" s="5" t="s">
        <v>175</v>
      </c>
      <c r="E181" s="14">
        <v>30.58</v>
      </c>
      <c r="F181" s="7" t="s">
        <v>77</v>
      </c>
      <c r="G181" s="8"/>
      <c r="H181" s="8"/>
      <c r="I181" s="16"/>
      <c r="J181" s="6"/>
      <c r="M181" s="181"/>
      <c r="O181" s="181"/>
    </row>
    <row r="182" spans="3:15" ht="51">
      <c r="C182" s="27" t="s">
        <v>329</v>
      </c>
      <c r="D182" s="5" t="s">
        <v>93</v>
      </c>
      <c r="E182" s="14">
        <v>39</v>
      </c>
      <c r="F182" s="7" t="s">
        <v>62</v>
      </c>
      <c r="G182" s="8"/>
      <c r="H182" s="8"/>
      <c r="I182" s="16"/>
      <c r="J182" s="6"/>
      <c r="M182" s="181"/>
      <c r="O182" s="181"/>
    </row>
    <row r="183" spans="3:15" ht="17.25" customHeight="1">
      <c r="C183" s="27" t="s">
        <v>330</v>
      </c>
      <c r="D183" s="5" t="s">
        <v>331</v>
      </c>
      <c r="E183" s="14">
        <v>17</v>
      </c>
      <c r="F183" s="7" t="s">
        <v>62</v>
      </c>
      <c r="G183" s="8"/>
      <c r="H183" s="8"/>
      <c r="I183" s="16"/>
      <c r="J183" s="6"/>
      <c r="M183" s="181"/>
      <c r="O183" s="181"/>
    </row>
    <row r="184" spans="3:15" ht="63.75">
      <c r="C184" s="27" t="s">
        <v>332</v>
      </c>
      <c r="D184" s="5" t="s">
        <v>95</v>
      </c>
      <c r="E184" s="14">
        <v>39.799999999999997</v>
      </c>
      <c r="F184" s="7" t="s">
        <v>77</v>
      </c>
      <c r="G184" s="8"/>
      <c r="H184" s="8"/>
      <c r="I184" s="16"/>
      <c r="J184" s="6"/>
      <c r="M184" s="181"/>
      <c r="O184" s="181"/>
    </row>
    <row r="185" spans="3:15" ht="18" customHeight="1">
      <c r="C185" s="27" t="s">
        <v>333</v>
      </c>
      <c r="D185" s="5" t="s">
        <v>334</v>
      </c>
      <c r="E185" s="14">
        <v>26.9</v>
      </c>
      <c r="F185" s="7" t="s">
        <v>62</v>
      </c>
      <c r="G185" s="8"/>
      <c r="H185" s="8"/>
      <c r="I185" s="16"/>
      <c r="J185" s="6"/>
      <c r="M185" s="181"/>
      <c r="O185" s="181"/>
    </row>
    <row r="186" spans="3:15" ht="25.5">
      <c r="C186" s="27" t="s">
        <v>335</v>
      </c>
      <c r="D186" s="5" t="s">
        <v>97</v>
      </c>
      <c r="E186" s="14">
        <v>40</v>
      </c>
      <c r="F186" s="7" t="s">
        <v>62</v>
      </c>
      <c r="G186" s="8"/>
      <c r="H186" s="8"/>
      <c r="I186" s="16"/>
      <c r="J186" s="6"/>
      <c r="M186" s="181"/>
      <c r="O186" s="181"/>
    </row>
    <row r="187" spans="3:15" ht="25.5">
      <c r="C187" s="27" t="s">
        <v>336</v>
      </c>
      <c r="D187" s="5" t="s">
        <v>180</v>
      </c>
      <c r="E187" s="14">
        <v>16</v>
      </c>
      <c r="F187" s="7" t="s">
        <v>62</v>
      </c>
      <c r="G187" s="8"/>
      <c r="H187" s="8"/>
      <c r="I187" s="16"/>
      <c r="J187" s="6"/>
      <c r="M187" s="181"/>
      <c r="O187" s="181"/>
    </row>
    <row r="188" spans="3:15" ht="19.5" customHeight="1">
      <c r="C188" s="27" t="s">
        <v>337</v>
      </c>
      <c r="D188" s="5" t="s">
        <v>338</v>
      </c>
      <c r="E188" s="14">
        <v>25.34</v>
      </c>
      <c r="F188" s="7" t="s">
        <v>62</v>
      </c>
      <c r="G188" s="8"/>
      <c r="H188" s="8"/>
      <c r="I188" s="16"/>
      <c r="J188" s="6"/>
      <c r="M188" s="181"/>
      <c r="O188" s="181"/>
    </row>
    <row r="189" spans="3:15" ht="38.25">
      <c r="C189" s="27" t="s">
        <v>339</v>
      </c>
      <c r="D189" s="5" t="s">
        <v>340</v>
      </c>
      <c r="E189" s="14">
        <v>3.2</v>
      </c>
      <c r="F189" s="7" t="s">
        <v>62</v>
      </c>
      <c r="G189" s="8"/>
      <c r="H189" s="8"/>
      <c r="I189" s="16"/>
      <c r="J189" s="6"/>
      <c r="M189" s="181"/>
      <c r="O189" s="181"/>
    </row>
    <row r="190" spans="3:15" ht="25.5">
      <c r="C190" s="27" t="s">
        <v>341</v>
      </c>
      <c r="D190" s="5" t="s">
        <v>342</v>
      </c>
      <c r="E190" s="14">
        <v>1.92</v>
      </c>
      <c r="F190" s="7" t="s">
        <v>62</v>
      </c>
      <c r="G190" s="8"/>
      <c r="H190" s="8"/>
      <c r="I190" s="16"/>
      <c r="J190" s="6"/>
      <c r="M190" s="181"/>
      <c r="O190" s="181"/>
    </row>
    <row r="191" spans="3:15" ht="38.25">
      <c r="C191" s="27" t="s">
        <v>343</v>
      </c>
      <c r="D191" s="5" t="s">
        <v>344</v>
      </c>
      <c r="E191" s="14">
        <v>3.2</v>
      </c>
      <c r="F191" s="7" t="s">
        <v>62</v>
      </c>
      <c r="G191" s="8"/>
      <c r="H191" s="8"/>
      <c r="I191" s="16"/>
      <c r="J191" s="6"/>
      <c r="M191" s="181"/>
      <c r="O191" s="181"/>
    </row>
    <row r="192" spans="3:15" ht="38.25">
      <c r="C192" s="27" t="s">
        <v>345</v>
      </c>
      <c r="D192" s="5" t="s">
        <v>346</v>
      </c>
      <c r="E192" s="14">
        <v>0.6</v>
      </c>
      <c r="F192" s="7" t="s">
        <v>62</v>
      </c>
      <c r="G192" s="8"/>
      <c r="H192" s="8"/>
      <c r="I192" s="16"/>
      <c r="J192" s="6"/>
      <c r="M192" s="181"/>
      <c r="O192" s="181"/>
    </row>
    <row r="193" spans="3:15">
      <c r="C193" s="27" t="s">
        <v>347</v>
      </c>
      <c r="D193" s="5" t="s">
        <v>105</v>
      </c>
      <c r="E193" s="14">
        <v>9.4</v>
      </c>
      <c r="F193" s="7" t="s">
        <v>62</v>
      </c>
      <c r="G193" s="8"/>
      <c r="H193" s="8"/>
      <c r="I193" s="16"/>
      <c r="J193" s="6"/>
      <c r="M193" s="181"/>
      <c r="O193" s="181"/>
    </row>
    <row r="194" spans="3:15" ht="51">
      <c r="C194" s="27" t="s">
        <v>348</v>
      </c>
      <c r="D194" s="5" t="s">
        <v>202</v>
      </c>
      <c r="E194" s="14">
        <v>1</v>
      </c>
      <c r="F194" s="7" t="s">
        <v>57</v>
      </c>
      <c r="G194" s="8"/>
      <c r="H194" s="8"/>
      <c r="I194" s="16"/>
      <c r="J194" s="6"/>
      <c r="M194" s="181"/>
      <c r="O194" s="181"/>
    </row>
    <row r="195" spans="3:15" ht="51">
      <c r="C195" s="27" t="s">
        <v>349</v>
      </c>
      <c r="D195" s="5" t="s">
        <v>350</v>
      </c>
      <c r="E195" s="14">
        <v>1</v>
      </c>
      <c r="F195" s="7" t="s">
        <v>57</v>
      </c>
      <c r="G195" s="8"/>
      <c r="H195" s="8"/>
      <c r="I195" s="16"/>
      <c r="J195" s="6"/>
      <c r="M195" s="181"/>
      <c r="O195" s="181"/>
    </row>
    <row r="196" spans="3:15" ht="51">
      <c r="C196" s="27" t="s">
        <v>351</v>
      </c>
      <c r="D196" s="5" t="s">
        <v>352</v>
      </c>
      <c r="E196" s="14">
        <v>2</v>
      </c>
      <c r="F196" s="7" t="s">
        <v>57</v>
      </c>
      <c r="G196" s="8"/>
      <c r="H196" s="8"/>
      <c r="I196" s="16"/>
      <c r="J196" s="6"/>
      <c r="M196" s="181"/>
      <c r="O196" s="181"/>
    </row>
    <row r="197" spans="3:15" ht="76.5">
      <c r="C197" s="27" t="s">
        <v>353</v>
      </c>
      <c r="D197" s="5" t="s">
        <v>109</v>
      </c>
      <c r="E197" s="14">
        <v>2</v>
      </c>
      <c r="F197" s="7" t="s">
        <v>57</v>
      </c>
      <c r="G197" s="8"/>
      <c r="H197" s="8"/>
      <c r="I197" s="16"/>
      <c r="J197" s="6"/>
      <c r="M197" s="181"/>
      <c r="O197" s="181"/>
    </row>
    <row r="198" spans="3:15" ht="89.25">
      <c r="C198" s="27" t="s">
        <v>354</v>
      </c>
      <c r="D198" s="5" t="s">
        <v>355</v>
      </c>
      <c r="E198" s="14">
        <v>1</v>
      </c>
      <c r="F198" s="7" t="s">
        <v>57</v>
      </c>
      <c r="G198" s="8"/>
      <c r="H198" s="8"/>
      <c r="I198" s="16"/>
      <c r="J198" s="6"/>
      <c r="M198" s="181"/>
      <c r="O198" s="181"/>
    </row>
    <row r="199" spans="3:15" ht="18" customHeight="1">
      <c r="C199" s="27" t="s">
        <v>356</v>
      </c>
      <c r="D199" s="5" t="s">
        <v>261</v>
      </c>
      <c r="E199" s="14">
        <v>1</v>
      </c>
      <c r="F199" s="7" t="s">
        <v>57</v>
      </c>
      <c r="G199" s="8"/>
      <c r="H199" s="8"/>
      <c r="I199" s="16"/>
      <c r="J199" s="6"/>
      <c r="M199" s="181"/>
      <c r="O199" s="181"/>
    </row>
    <row r="200" spans="3:15" ht="18" customHeight="1">
      <c r="C200" s="27" t="s">
        <v>357</v>
      </c>
      <c r="D200" s="5" t="s">
        <v>263</v>
      </c>
      <c r="E200" s="14">
        <v>1</v>
      </c>
      <c r="F200" s="7" t="s">
        <v>57</v>
      </c>
      <c r="G200" s="8"/>
      <c r="H200" s="8"/>
      <c r="I200" s="16"/>
      <c r="J200" s="6"/>
      <c r="M200" s="181"/>
      <c r="O200" s="181"/>
    </row>
    <row r="201" spans="3:15" ht="18" customHeight="1">
      <c r="C201" s="27" t="s">
        <v>358</v>
      </c>
      <c r="D201" s="5" t="s">
        <v>214</v>
      </c>
      <c r="E201" s="14">
        <v>2</v>
      </c>
      <c r="F201" s="7" t="s">
        <v>57</v>
      </c>
      <c r="G201" s="8"/>
      <c r="H201" s="8"/>
      <c r="I201" s="16"/>
      <c r="J201" s="37"/>
      <c r="M201" s="181"/>
      <c r="O201" s="181"/>
    </row>
    <row r="202" spans="3:15" ht="18" customHeight="1">
      <c r="C202" s="27" t="s">
        <v>359</v>
      </c>
      <c r="D202" s="5" t="s">
        <v>360</v>
      </c>
      <c r="E202" s="14">
        <v>6</v>
      </c>
      <c r="F202" s="7" t="s">
        <v>57</v>
      </c>
      <c r="G202" s="8"/>
      <c r="H202" s="8"/>
      <c r="I202" s="16"/>
      <c r="J202" s="37"/>
      <c r="M202" s="181"/>
      <c r="O202" s="181"/>
    </row>
    <row r="203" spans="3:15" ht="18" customHeight="1">
      <c r="C203" s="27" t="s">
        <v>361</v>
      </c>
      <c r="D203" s="5" t="s">
        <v>362</v>
      </c>
      <c r="E203" s="14">
        <v>5</v>
      </c>
      <c r="F203" s="7" t="s">
        <v>57</v>
      </c>
      <c r="G203" s="8"/>
      <c r="H203" s="8"/>
      <c r="I203" s="16"/>
      <c r="J203" s="37"/>
      <c r="M203" s="181"/>
      <c r="O203" s="181"/>
    </row>
    <row r="204" spans="3:15" ht="47.25" customHeight="1">
      <c r="C204" s="27" t="s">
        <v>363</v>
      </c>
      <c r="D204" s="5" t="s">
        <v>117</v>
      </c>
      <c r="E204" s="14">
        <v>195.66</v>
      </c>
      <c r="F204" s="7" t="s">
        <v>62</v>
      </c>
      <c r="G204" s="8"/>
      <c r="H204" s="8"/>
      <c r="I204" s="16"/>
      <c r="J204" s="6"/>
      <c r="M204" s="181"/>
      <c r="O204" s="181"/>
    </row>
    <row r="205" spans="3:15" ht="46.5" customHeight="1">
      <c r="C205" s="27" t="s">
        <v>364</v>
      </c>
      <c r="D205" s="5" t="s">
        <v>119</v>
      </c>
      <c r="E205" s="14">
        <v>91.56</v>
      </c>
      <c r="F205" s="7" t="s">
        <v>62</v>
      </c>
      <c r="G205" s="8"/>
      <c r="H205" s="8"/>
      <c r="I205" s="16"/>
      <c r="J205" s="6"/>
      <c r="M205" s="181"/>
      <c r="O205" s="181"/>
    </row>
    <row r="206" spans="3:15" ht="76.5" customHeight="1">
      <c r="C206" s="27"/>
      <c r="D206" s="5" t="s">
        <v>365</v>
      </c>
      <c r="E206" s="14"/>
      <c r="F206" s="7"/>
      <c r="G206" s="8"/>
      <c r="H206" s="8"/>
      <c r="I206" s="16"/>
      <c r="J206" s="6"/>
      <c r="M206" s="181"/>
      <c r="O206" s="181"/>
    </row>
    <row r="207" spans="3:15" ht="15.95" customHeight="1">
      <c r="C207" s="160">
        <v>6</v>
      </c>
      <c r="D207" s="161" t="s">
        <v>366</v>
      </c>
      <c r="E207" s="153"/>
      <c r="F207" s="154"/>
      <c r="G207" s="166"/>
      <c r="H207" s="152"/>
      <c r="I207" s="155"/>
      <c r="J207" s="77">
        <f>SUM(I208:I240)</f>
        <v>0</v>
      </c>
      <c r="M207" s="181"/>
      <c r="O207" s="181"/>
    </row>
    <row r="208" spans="3:15">
      <c r="C208" s="34">
        <v>6.1</v>
      </c>
      <c r="D208" s="202" t="s">
        <v>135</v>
      </c>
      <c r="E208" s="24"/>
      <c r="F208" s="9"/>
      <c r="G208" s="10"/>
      <c r="H208" s="10"/>
      <c r="I208" s="224">
        <f>SUM(H209:H243)</f>
        <v>0</v>
      </c>
      <c r="J208" s="33"/>
      <c r="M208" s="181"/>
      <c r="O208" s="181"/>
    </row>
    <row r="209" spans="3:15" ht="18" customHeight="1">
      <c r="C209" s="27" t="s">
        <v>367</v>
      </c>
      <c r="D209" s="5" t="s">
        <v>287</v>
      </c>
      <c r="E209" s="14">
        <v>34</v>
      </c>
      <c r="F209" s="7" t="s">
        <v>62</v>
      </c>
      <c r="G209" s="8"/>
      <c r="H209" s="8"/>
      <c r="I209" s="16"/>
      <c r="J209" s="6"/>
      <c r="M209" s="181"/>
      <c r="O209" s="181"/>
    </row>
    <row r="210" spans="3:15" ht="18" customHeight="1">
      <c r="C210" s="27" t="s">
        <v>368</v>
      </c>
      <c r="D210" s="5" t="s">
        <v>289</v>
      </c>
      <c r="E210" s="14">
        <v>10.56</v>
      </c>
      <c r="F210" s="7" t="s">
        <v>139</v>
      </c>
      <c r="G210" s="8"/>
      <c r="H210" s="8"/>
      <c r="I210" s="16"/>
      <c r="J210" s="6"/>
      <c r="M210" s="181"/>
      <c r="O210" s="181"/>
    </row>
    <row r="211" spans="3:15" ht="18" customHeight="1">
      <c r="C211" s="27" t="s">
        <v>369</v>
      </c>
      <c r="D211" s="5" t="s">
        <v>141</v>
      </c>
      <c r="E211" s="14">
        <v>3.9</v>
      </c>
      <c r="F211" s="7" t="s">
        <v>139</v>
      </c>
      <c r="G211" s="8"/>
      <c r="H211" s="8"/>
      <c r="I211" s="16"/>
      <c r="J211" s="6"/>
      <c r="M211" s="181"/>
      <c r="O211" s="181"/>
    </row>
    <row r="212" spans="3:15" ht="18" customHeight="1">
      <c r="C212" s="27" t="s">
        <v>370</v>
      </c>
      <c r="D212" s="5" t="s">
        <v>292</v>
      </c>
      <c r="E212" s="14">
        <v>2.44</v>
      </c>
      <c r="F212" s="7" t="s">
        <v>139</v>
      </c>
      <c r="G212" s="8"/>
      <c r="H212" s="8"/>
      <c r="I212" s="16"/>
      <c r="J212" s="6"/>
      <c r="M212" s="181"/>
      <c r="O212" s="181"/>
    </row>
    <row r="213" spans="3:15" ht="18" customHeight="1">
      <c r="C213" s="27" t="s">
        <v>371</v>
      </c>
      <c r="D213" s="5" t="s">
        <v>294</v>
      </c>
      <c r="E213" s="14">
        <v>6.66</v>
      </c>
      <c r="F213" s="7" t="s">
        <v>139</v>
      </c>
      <c r="G213" s="8"/>
      <c r="H213" s="8"/>
      <c r="I213" s="16"/>
      <c r="J213" s="6"/>
      <c r="L213"/>
      <c r="M213" s="181"/>
      <c r="O213" s="181"/>
    </row>
    <row r="214" spans="3:15" ht="25.5">
      <c r="C214" s="27" t="s">
        <v>372</v>
      </c>
      <c r="D214" s="5" t="s">
        <v>296</v>
      </c>
      <c r="E214" s="14">
        <v>1.46</v>
      </c>
      <c r="F214" s="7" t="s">
        <v>139</v>
      </c>
      <c r="G214" s="8"/>
      <c r="H214" s="8"/>
      <c r="I214" s="16"/>
      <c r="J214" s="6"/>
      <c r="M214" s="181"/>
      <c r="O214" s="181"/>
    </row>
    <row r="215" spans="3:15" ht="25.5">
      <c r="C215" s="27" t="s">
        <v>373</v>
      </c>
      <c r="D215" s="5" t="s">
        <v>300</v>
      </c>
      <c r="E215" s="14">
        <v>81.63</v>
      </c>
      <c r="F215" s="7" t="s">
        <v>62</v>
      </c>
      <c r="G215" s="8"/>
      <c r="H215" s="8"/>
      <c r="I215" s="16"/>
      <c r="J215" s="6"/>
      <c r="M215" s="181"/>
      <c r="O215" s="181"/>
    </row>
    <row r="216" spans="3:15" ht="25.5">
      <c r="C216" s="27" t="s">
        <v>374</v>
      </c>
      <c r="D216" s="5" t="s">
        <v>304</v>
      </c>
      <c r="E216" s="14">
        <v>0.43</v>
      </c>
      <c r="F216" s="7" t="s">
        <v>139</v>
      </c>
      <c r="G216" s="8"/>
      <c r="H216" s="8"/>
      <c r="I216" s="16"/>
      <c r="J216" s="6"/>
      <c r="M216" s="181"/>
      <c r="O216" s="181"/>
    </row>
    <row r="217" spans="3:15" ht="25.5">
      <c r="C217" s="27" t="s">
        <v>375</v>
      </c>
      <c r="D217" s="5" t="s">
        <v>376</v>
      </c>
      <c r="E217" s="14">
        <v>0.75</v>
      </c>
      <c r="F217" s="7" t="s">
        <v>139</v>
      </c>
      <c r="G217" s="8"/>
      <c r="H217" s="8"/>
      <c r="I217" s="16"/>
      <c r="J217" s="6"/>
      <c r="M217" s="181"/>
      <c r="O217" s="181"/>
    </row>
    <row r="218" spans="3:15" ht="25.5">
      <c r="C218" s="27" t="s">
        <v>377</v>
      </c>
      <c r="D218" s="5" t="s">
        <v>310</v>
      </c>
      <c r="E218" s="14">
        <v>20.100000000000001</v>
      </c>
      <c r="F218" s="7" t="s">
        <v>77</v>
      </c>
      <c r="G218" s="8"/>
      <c r="H218" s="8"/>
      <c r="I218" s="16"/>
      <c r="J218" s="6"/>
      <c r="M218" s="181"/>
      <c r="O218" s="181"/>
    </row>
    <row r="219" spans="3:15" ht="18" customHeight="1">
      <c r="C219" s="27" t="s">
        <v>378</v>
      </c>
      <c r="D219" s="5" t="s">
        <v>316</v>
      </c>
      <c r="E219" s="14">
        <v>106.12</v>
      </c>
      <c r="F219" s="7" t="s">
        <v>77</v>
      </c>
      <c r="G219" s="8"/>
      <c r="H219" s="8"/>
      <c r="I219" s="16"/>
      <c r="J219" s="6"/>
      <c r="M219" s="181"/>
      <c r="O219" s="181"/>
    </row>
    <row r="220" spans="3:15" ht="51">
      <c r="C220" s="27" t="s">
        <v>379</v>
      </c>
      <c r="D220" s="5" t="s">
        <v>79</v>
      </c>
      <c r="E220" s="14">
        <v>70</v>
      </c>
      <c r="F220" s="7" t="s">
        <v>62</v>
      </c>
      <c r="G220" s="8"/>
      <c r="H220" s="8"/>
      <c r="I220" s="16"/>
      <c r="J220" s="6"/>
      <c r="M220" s="181"/>
      <c r="O220" s="181"/>
    </row>
    <row r="221" spans="3:15" ht="18" customHeight="1">
      <c r="C221" s="27" t="s">
        <v>380</v>
      </c>
      <c r="D221" s="5" t="s">
        <v>321</v>
      </c>
      <c r="E221" s="14">
        <v>1</v>
      </c>
      <c r="F221" s="7" t="s">
        <v>48</v>
      </c>
      <c r="G221" s="8"/>
      <c r="H221" s="8"/>
      <c r="I221" s="16"/>
      <c r="J221" s="6"/>
      <c r="M221" s="181"/>
      <c r="O221" s="181"/>
    </row>
    <row r="222" spans="3:15" ht="18" customHeight="1">
      <c r="C222" s="27" t="s">
        <v>381</v>
      </c>
      <c r="D222" s="5" t="s">
        <v>323</v>
      </c>
      <c r="E222" s="14">
        <v>1</v>
      </c>
      <c r="F222" s="7" t="s">
        <v>48</v>
      </c>
      <c r="G222" s="8"/>
      <c r="H222" s="8"/>
      <c r="I222" s="16"/>
      <c r="J222" s="6"/>
      <c r="M222" s="181"/>
      <c r="O222" s="181"/>
    </row>
    <row r="223" spans="3:15" ht="18" customHeight="1">
      <c r="C223" s="27" t="s">
        <v>382</v>
      </c>
      <c r="D223" s="5" t="s">
        <v>167</v>
      </c>
      <c r="E223" s="14">
        <v>68.23</v>
      </c>
      <c r="F223" s="7" t="s">
        <v>62</v>
      </c>
      <c r="G223" s="8"/>
      <c r="H223" s="8"/>
      <c r="I223" s="16"/>
      <c r="J223" s="6"/>
      <c r="M223" s="181"/>
      <c r="O223" s="181"/>
    </row>
    <row r="224" spans="3:15" ht="18" customHeight="1">
      <c r="C224" s="27" t="s">
        <v>383</v>
      </c>
      <c r="D224" s="5" t="s">
        <v>169</v>
      </c>
      <c r="E224" s="14">
        <v>64.22</v>
      </c>
      <c r="F224" s="7" t="s">
        <v>62</v>
      </c>
      <c r="G224" s="8"/>
      <c r="H224" s="8"/>
      <c r="I224" s="16"/>
      <c r="J224" s="6"/>
      <c r="M224" s="181"/>
      <c r="O224" s="181"/>
    </row>
    <row r="225" spans="3:15" ht="18" customHeight="1">
      <c r="C225" s="27" t="s">
        <v>384</v>
      </c>
      <c r="D225" s="5" t="s">
        <v>327</v>
      </c>
      <c r="E225" s="14">
        <v>132.44999999999999</v>
      </c>
      <c r="F225" s="7" t="s">
        <v>62</v>
      </c>
      <c r="G225" s="8"/>
      <c r="H225" s="8"/>
      <c r="I225" s="16"/>
      <c r="J225" s="6"/>
      <c r="M225" s="181"/>
      <c r="O225" s="181"/>
    </row>
    <row r="226" spans="3:15" ht="18" customHeight="1">
      <c r="C226" s="27" t="s">
        <v>385</v>
      </c>
      <c r="D226" s="5" t="s">
        <v>175</v>
      </c>
      <c r="E226" s="14">
        <v>34.799999999999997</v>
      </c>
      <c r="F226" s="7" t="s">
        <v>77</v>
      </c>
      <c r="G226" s="8"/>
      <c r="H226" s="8"/>
      <c r="I226" s="16"/>
      <c r="J226" s="6"/>
      <c r="M226" s="181"/>
      <c r="O226" s="181"/>
    </row>
    <row r="227" spans="3:15" ht="51">
      <c r="C227" s="27" t="s">
        <v>386</v>
      </c>
      <c r="D227" s="5" t="s">
        <v>93</v>
      </c>
      <c r="E227" s="14">
        <v>66.34</v>
      </c>
      <c r="F227" s="7" t="s">
        <v>62</v>
      </c>
      <c r="G227" s="8"/>
      <c r="H227" s="8"/>
      <c r="I227" s="16"/>
      <c r="J227" s="6"/>
      <c r="M227" s="181"/>
      <c r="O227" s="181"/>
    </row>
    <row r="228" spans="3:15" ht="63.75">
      <c r="C228" s="27" t="s">
        <v>387</v>
      </c>
      <c r="D228" s="5" t="s">
        <v>95</v>
      </c>
      <c r="E228" s="14">
        <v>30.85</v>
      </c>
      <c r="F228" s="7" t="s">
        <v>77</v>
      </c>
      <c r="G228" s="8"/>
      <c r="H228" s="8"/>
      <c r="I228" s="16"/>
      <c r="J228" s="6"/>
      <c r="M228" s="181"/>
      <c r="O228" s="181"/>
    </row>
    <row r="229" spans="3:15" ht="19.5" customHeight="1">
      <c r="C229" s="27" t="s">
        <v>388</v>
      </c>
      <c r="D229" s="5" t="s">
        <v>334</v>
      </c>
      <c r="E229" s="14">
        <v>26.7</v>
      </c>
      <c r="F229" s="7" t="s">
        <v>62</v>
      </c>
      <c r="G229" s="8"/>
      <c r="H229" s="8"/>
      <c r="I229" s="16"/>
      <c r="J229" s="6"/>
      <c r="M229" s="181"/>
      <c r="O229" s="181"/>
    </row>
    <row r="230" spans="3:15" ht="25.5">
      <c r="C230" s="27" t="s">
        <v>389</v>
      </c>
      <c r="D230" s="5" t="s">
        <v>180</v>
      </c>
      <c r="E230" s="14">
        <v>26.7</v>
      </c>
      <c r="F230" s="7" t="s">
        <v>62</v>
      </c>
      <c r="G230" s="8"/>
      <c r="H230" s="8"/>
      <c r="I230" s="16"/>
      <c r="J230" s="6"/>
      <c r="M230" s="181"/>
      <c r="O230" s="181"/>
    </row>
    <row r="231" spans="3:15" ht="19.5" customHeight="1">
      <c r="C231" s="27" t="s">
        <v>390</v>
      </c>
      <c r="D231" s="5" t="s">
        <v>338</v>
      </c>
      <c r="E231" s="14">
        <v>1</v>
      </c>
      <c r="F231" s="7" t="s">
        <v>62</v>
      </c>
      <c r="G231" s="8"/>
      <c r="H231" s="8"/>
      <c r="I231" s="16"/>
      <c r="J231" s="6"/>
      <c r="M231" s="181"/>
      <c r="O231" s="181"/>
    </row>
    <row r="232" spans="3:15" ht="38.25">
      <c r="C232" s="27" t="s">
        <v>391</v>
      </c>
      <c r="D232" s="5" t="s">
        <v>392</v>
      </c>
      <c r="E232" s="14">
        <v>4.8</v>
      </c>
      <c r="F232" s="7" t="s">
        <v>62</v>
      </c>
      <c r="G232" s="8"/>
      <c r="H232" s="8"/>
      <c r="I232" s="16"/>
      <c r="J232" s="6"/>
      <c r="M232" s="181"/>
      <c r="O232" s="181"/>
    </row>
    <row r="233" spans="3:15" ht="38.25">
      <c r="C233" s="27" t="s">
        <v>393</v>
      </c>
      <c r="D233" s="5" t="s">
        <v>394</v>
      </c>
      <c r="E233" s="14">
        <v>1.2</v>
      </c>
      <c r="F233" s="7" t="s">
        <v>62</v>
      </c>
      <c r="G233" s="8"/>
      <c r="H233" s="8"/>
      <c r="I233" s="16"/>
      <c r="J233" s="6"/>
      <c r="M233" s="181"/>
      <c r="O233" s="181"/>
    </row>
    <row r="234" spans="3:15" ht="20.25" customHeight="1">
      <c r="C234" s="27" t="s">
        <v>395</v>
      </c>
      <c r="D234" s="5" t="s">
        <v>105</v>
      </c>
      <c r="E234" s="14">
        <v>6</v>
      </c>
      <c r="F234" s="7" t="s">
        <v>62</v>
      </c>
      <c r="G234" s="8"/>
      <c r="H234" s="8"/>
      <c r="I234" s="16"/>
      <c r="J234" s="6"/>
      <c r="M234" s="181"/>
      <c r="O234" s="181"/>
    </row>
    <row r="235" spans="3:15" ht="63.75">
      <c r="C235" s="27" t="s">
        <v>396</v>
      </c>
      <c r="D235" s="5" t="s">
        <v>200</v>
      </c>
      <c r="E235" s="14">
        <v>1</v>
      </c>
      <c r="F235" s="7" t="s">
        <v>57</v>
      </c>
      <c r="G235" s="8"/>
      <c r="H235" s="8"/>
      <c r="I235" s="16"/>
      <c r="J235" s="6"/>
      <c r="M235" s="181"/>
      <c r="O235" s="181"/>
    </row>
    <row r="236" spans="3:15" ht="76.5">
      <c r="C236" s="27" t="s">
        <v>397</v>
      </c>
      <c r="D236" s="5" t="s">
        <v>109</v>
      </c>
      <c r="E236" s="14">
        <v>1</v>
      </c>
      <c r="F236" s="7" t="s">
        <v>57</v>
      </c>
      <c r="G236" s="8"/>
      <c r="H236" s="8"/>
      <c r="I236" s="16"/>
      <c r="J236" s="6"/>
      <c r="M236" s="181"/>
      <c r="O236" s="181"/>
    </row>
    <row r="237" spans="3:15" ht="19.5" customHeight="1">
      <c r="C237" s="27" t="s">
        <v>398</v>
      </c>
      <c r="D237" s="5" t="s">
        <v>216</v>
      </c>
      <c r="E237" s="14">
        <v>1</v>
      </c>
      <c r="F237" s="7" t="s">
        <v>57</v>
      </c>
      <c r="G237" s="8"/>
      <c r="H237" s="8"/>
      <c r="I237" s="16"/>
      <c r="J237" s="37"/>
      <c r="M237" s="181"/>
      <c r="O237" s="181"/>
    </row>
    <row r="238" spans="3:15" ht="38.25">
      <c r="C238" s="27" t="s">
        <v>399</v>
      </c>
      <c r="D238" s="5" t="s">
        <v>400</v>
      </c>
      <c r="E238" s="14">
        <v>1</v>
      </c>
      <c r="F238" s="7" t="s">
        <v>57</v>
      </c>
      <c r="G238" s="8"/>
      <c r="H238" s="8"/>
      <c r="I238" s="16"/>
      <c r="J238" s="37"/>
      <c r="M238" s="181"/>
      <c r="O238" s="181"/>
    </row>
    <row r="239" spans="3:15" ht="44.25" customHeight="1">
      <c r="C239" s="27" t="s">
        <v>401</v>
      </c>
      <c r="D239" s="5" t="s">
        <v>117</v>
      </c>
      <c r="E239" s="14">
        <v>68.23</v>
      </c>
      <c r="F239" s="7" t="s">
        <v>62</v>
      </c>
      <c r="G239" s="8"/>
      <c r="H239" s="8"/>
      <c r="I239" s="16"/>
      <c r="J239" s="6"/>
      <c r="M239" s="181"/>
      <c r="O239" s="181"/>
    </row>
    <row r="240" spans="3:15" ht="43.5" customHeight="1">
      <c r="C240" s="209" t="s">
        <v>402</v>
      </c>
      <c r="D240" s="210" t="s">
        <v>119</v>
      </c>
      <c r="E240" s="211">
        <v>64.22</v>
      </c>
      <c r="F240" s="212" t="s">
        <v>62</v>
      </c>
      <c r="G240" s="163"/>
      <c r="H240" s="163"/>
      <c r="I240" s="213"/>
      <c r="J240" s="214"/>
      <c r="M240" s="181"/>
      <c r="O240" s="181"/>
    </row>
    <row r="241" spans="1:15" ht="31.5" customHeight="1">
      <c r="C241" s="27" t="s">
        <v>403</v>
      </c>
      <c r="D241" s="5" t="s">
        <v>404</v>
      </c>
      <c r="E241" s="14">
        <v>0.75</v>
      </c>
      <c r="F241" s="7" t="s">
        <v>139</v>
      </c>
      <c r="G241" s="8"/>
      <c r="H241" s="8"/>
      <c r="I241" s="213"/>
      <c r="J241" s="214"/>
      <c r="M241" s="181"/>
      <c r="O241" s="181"/>
    </row>
    <row r="242" spans="1:15" ht="31.5" customHeight="1">
      <c r="C242" s="209" t="s">
        <v>405</v>
      </c>
      <c r="D242" s="5" t="s">
        <v>406</v>
      </c>
      <c r="E242" s="14">
        <v>0.3</v>
      </c>
      <c r="F242" s="7" t="s">
        <v>139</v>
      </c>
      <c r="G242" s="8"/>
      <c r="H242" s="8"/>
      <c r="I242" s="213"/>
      <c r="J242" s="214"/>
      <c r="M242" s="181"/>
      <c r="O242" s="181"/>
    </row>
    <row r="243" spans="1:15" ht="38.25">
      <c r="C243" s="27" t="s">
        <v>407</v>
      </c>
      <c r="D243" s="5" t="s">
        <v>408</v>
      </c>
      <c r="E243" s="14">
        <v>12</v>
      </c>
      <c r="F243" s="7" t="s">
        <v>77</v>
      </c>
      <c r="G243" s="8"/>
      <c r="H243" s="8"/>
      <c r="I243" s="213"/>
      <c r="J243" s="214"/>
      <c r="M243" s="181"/>
      <c r="O243" s="181"/>
    </row>
    <row r="244" spans="1:15" ht="76.5" customHeight="1">
      <c r="C244" s="27"/>
      <c r="D244" s="5" t="s">
        <v>365</v>
      </c>
      <c r="E244" s="14"/>
      <c r="F244" s="7"/>
      <c r="G244" s="8"/>
      <c r="H244" s="8"/>
      <c r="I244" s="16"/>
      <c r="J244" s="6"/>
      <c r="M244" s="181"/>
      <c r="O244" s="181"/>
    </row>
    <row r="245" spans="1:15" ht="15.95" customHeight="1">
      <c r="C245" s="160">
        <v>7</v>
      </c>
      <c r="D245" s="161" t="s">
        <v>409</v>
      </c>
      <c r="E245" s="153"/>
      <c r="F245" s="154"/>
      <c r="G245" s="166"/>
      <c r="H245" s="152"/>
      <c r="I245" s="155"/>
      <c r="J245" s="80">
        <f>SUM(I246:I396)</f>
        <v>0</v>
      </c>
      <c r="M245" s="181"/>
      <c r="O245" s="181"/>
    </row>
    <row r="246" spans="1:15">
      <c r="C246" s="34">
        <v>7.1</v>
      </c>
      <c r="D246" s="202" t="s">
        <v>12</v>
      </c>
      <c r="E246" s="23"/>
      <c r="F246" s="9"/>
      <c r="G246" s="10"/>
      <c r="H246" s="32"/>
      <c r="I246" s="224">
        <f>SUM(H247:H248)</f>
        <v>0</v>
      </c>
      <c r="J246" s="33"/>
      <c r="M246" s="181"/>
      <c r="O246" s="181"/>
    </row>
    <row r="247" spans="1:15" s="20" customFormat="1" ht="38.25">
      <c r="A247" s="21"/>
      <c r="B247" s="21"/>
      <c r="C247" s="27" t="s">
        <v>410</v>
      </c>
      <c r="D247" s="5" t="s">
        <v>411</v>
      </c>
      <c r="E247" s="14">
        <v>1</v>
      </c>
      <c r="F247" s="7" t="s">
        <v>48</v>
      </c>
      <c r="G247" s="8"/>
      <c r="H247" s="8"/>
      <c r="I247" s="16"/>
      <c r="J247" s="6"/>
      <c r="K247" s="21"/>
      <c r="L247" s="21"/>
      <c r="M247" s="181"/>
      <c r="N247" s="15"/>
      <c r="O247" s="181"/>
    </row>
    <row r="248" spans="1:15" s="20" customFormat="1" ht="25.5">
      <c r="A248" s="21"/>
      <c r="B248" s="21"/>
      <c r="C248" s="27" t="s">
        <v>412</v>
      </c>
      <c r="D248" s="5" t="s">
        <v>413</v>
      </c>
      <c r="E248" s="14">
        <v>1</v>
      </c>
      <c r="F248" s="7" t="s">
        <v>48</v>
      </c>
      <c r="G248" s="8"/>
      <c r="H248" s="8"/>
      <c r="I248" s="16"/>
      <c r="J248" s="6"/>
      <c r="K248" s="21"/>
      <c r="L248" s="21"/>
      <c r="M248" s="181"/>
      <c r="N248" s="15"/>
      <c r="O248" s="181"/>
    </row>
    <row r="249" spans="1:15" ht="24" customHeight="1">
      <c r="C249" s="34">
        <v>7.2</v>
      </c>
      <c r="D249" s="199" t="s">
        <v>414</v>
      </c>
      <c r="E249" s="23"/>
      <c r="F249" s="9"/>
      <c r="G249" s="10"/>
      <c r="H249" s="32"/>
      <c r="I249" s="224">
        <f>SUM(H251:H380)</f>
        <v>0</v>
      </c>
      <c r="J249" s="33"/>
      <c r="M249" s="181"/>
      <c r="O249" s="181"/>
    </row>
    <row r="250" spans="1:15">
      <c r="C250" s="126"/>
      <c r="D250" s="81" t="s">
        <v>415</v>
      </c>
      <c r="E250" s="82"/>
      <c r="F250" s="83"/>
      <c r="G250" s="84"/>
      <c r="H250" s="74"/>
      <c r="I250" s="73"/>
      <c r="J250" s="31"/>
      <c r="M250" s="181"/>
      <c r="O250" s="181"/>
    </row>
    <row r="251" spans="1:15" ht="63.75">
      <c r="C251" s="4" t="s">
        <v>416</v>
      </c>
      <c r="D251" s="5" t="s">
        <v>417</v>
      </c>
      <c r="E251" s="12">
        <v>1</v>
      </c>
      <c r="F251" s="12" t="s">
        <v>57</v>
      </c>
      <c r="G251" s="85"/>
      <c r="H251" s="8"/>
      <c r="I251" s="35"/>
      <c r="J251" s="6"/>
      <c r="M251" s="181"/>
      <c r="O251" s="181"/>
    </row>
    <row r="252" spans="1:15" ht="51">
      <c r="C252" s="4" t="s">
        <v>418</v>
      </c>
      <c r="D252" s="5" t="s">
        <v>419</v>
      </c>
      <c r="E252" s="12">
        <v>30</v>
      </c>
      <c r="F252" s="12" t="s">
        <v>77</v>
      </c>
      <c r="G252" s="85"/>
      <c r="H252" s="8"/>
      <c r="I252" s="35"/>
      <c r="J252" s="6"/>
      <c r="M252" s="181"/>
      <c r="O252" s="181"/>
    </row>
    <row r="253" spans="1:15" ht="25.5">
      <c r="C253" s="126"/>
      <c r="D253" s="81" t="s">
        <v>420</v>
      </c>
      <c r="E253" s="82"/>
      <c r="F253" s="86"/>
      <c r="G253" s="84"/>
      <c r="H253" s="74"/>
      <c r="I253" s="73"/>
      <c r="J253" s="31"/>
      <c r="M253" s="181"/>
      <c r="O253" s="181"/>
    </row>
    <row r="254" spans="1:15" ht="38.25">
      <c r="C254" s="4" t="s">
        <v>421</v>
      </c>
      <c r="D254" s="5" t="s">
        <v>422</v>
      </c>
      <c r="E254" s="12">
        <v>2</v>
      </c>
      <c r="F254" s="12" t="s">
        <v>57</v>
      </c>
      <c r="G254" s="85"/>
      <c r="H254" s="8"/>
      <c r="I254" s="35"/>
      <c r="J254" s="6"/>
      <c r="M254" s="181"/>
      <c r="O254" s="181"/>
    </row>
    <row r="255" spans="1:15" ht="51">
      <c r="C255" s="4" t="s">
        <v>423</v>
      </c>
      <c r="D255" s="5" t="s">
        <v>424</v>
      </c>
      <c r="E255" s="12">
        <v>2</v>
      </c>
      <c r="F255" s="12" t="s">
        <v>57</v>
      </c>
      <c r="G255" s="85"/>
      <c r="H255" s="8"/>
      <c r="I255" s="35"/>
      <c r="J255" s="6"/>
      <c r="M255" s="181"/>
      <c r="O255" s="181"/>
    </row>
    <row r="256" spans="1:15" ht="51">
      <c r="C256" s="4" t="s">
        <v>425</v>
      </c>
      <c r="D256" s="5" t="s">
        <v>426</v>
      </c>
      <c r="E256" s="12">
        <v>2</v>
      </c>
      <c r="F256" s="12" t="s">
        <v>57</v>
      </c>
      <c r="G256" s="85"/>
      <c r="H256" s="8"/>
      <c r="I256" s="35"/>
      <c r="J256" s="6"/>
      <c r="M256" s="181"/>
      <c r="O256" s="181"/>
    </row>
    <row r="257" spans="3:15" ht="51">
      <c r="C257" s="4" t="s">
        <v>427</v>
      </c>
      <c r="D257" s="5" t="s">
        <v>428</v>
      </c>
      <c r="E257" s="12">
        <v>4</v>
      </c>
      <c r="F257" s="12" t="s">
        <v>57</v>
      </c>
      <c r="G257" s="85"/>
      <c r="H257" s="8"/>
      <c r="I257" s="18"/>
      <c r="J257" s="6"/>
      <c r="M257" s="181"/>
      <c r="O257" s="181"/>
    </row>
    <row r="258" spans="3:15" ht="51">
      <c r="C258" s="4" t="s">
        <v>429</v>
      </c>
      <c r="D258" s="5" t="s">
        <v>430</v>
      </c>
      <c r="E258" s="12">
        <v>6</v>
      </c>
      <c r="F258" s="12" t="s">
        <v>57</v>
      </c>
      <c r="G258" s="85"/>
      <c r="H258" s="8"/>
      <c r="I258" s="35"/>
      <c r="J258" s="6"/>
      <c r="M258" s="181"/>
      <c r="O258" s="181"/>
    </row>
    <row r="259" spans="3:15" ht="51">
      <c r="C259" s="4" t="s">
        <v>431</v>
      </c>
      <c r="D259" s="5" t="s">
        <v>432</v>
      </c>
      <c r="E259" s="12">
        <v>2</v>
      </c>
      <c r="F259" s="12" t="s">
        <v>57</v>
      </c>
      <c r="G259" s="85"/>
      <c r="H259" s="8"/>
      <c r="I259" s="36"/>
      <c r="J259" s="6"/>
      <c r="M259" s="181"/>
      <c r="O259" s="181"/>
    </row>
    <row r="260" spans="3:15">
      <c r="C260" s="30"/>
      <c r="D260" s="81" t="s">
        <v>433</v>
      </c>
      <c r="E260" s="82"/>
      <c r="F260" s="83"/>
      <c r="G260" s="84"/>
      <c r="H260" s="132"/>
      <c r="I260" s="38"/>
      <c r="J260" s="31"/>
      <c r="M260" s="181"/>
      <c r="O260" s="181"/>
    </row>
    <row r="261" spans="3:15" ht="76.5">
      <c r="C261" s="4" t="s">
        <v>434</v>
      </c>
      <c r="D261" s="5" t="s">
        <v>435</v>
      </c>
      <c r="E261" s="12">
        <v>1</v>
      </c>
      <c r="F261" s="12" t="s">
        <v>57</v>
      </c>
      <c r="G261" s="85"/>
      <c r="H261" s="8"/>
      <c r="I261" s="16"/>
      <c r="J261" s="6"/>
      <c r="M261" s="181"/>
      <c r="O261" s="181"/>
    </row>
    <row r="262" spans="3:15" ht="51">
      <c r="C262" s="4" t="s">
        <v>436</v>
      </c>
      <c r="D262" s="5" t="s">
        <v>437</v>
      </c>
      <c r="E262" s="12">
        <v>1</v>
      </c>
      <c r="F262" s="12" t="s">
        <v>57</v>
      </c>
      <c r="G262" s="85"/>
      <c r="H262" s="8"/>
      <c r="I262" s="16"/>
      <c r="J262" s="6"/>
      <c r="M262" s="181"/>
      <c r="O262" s="181"/>
    </row>
    <row r="263" spans="3:15" ht="51">
      <c r="C263" s="4" t="s">
        <v>438</v>
      </c>
      <c r="D263" s="5" t="s">
        <v>439</v>
      </c>
      <c r="E263" s="12">
        <v>18</v>
      </c>
      <c r="F263" s="12" t="s">
        <v>57</v>
      </c>
      <c r="G263" s="85"/>
      <c r="H263" s="8"/>
      <c r="I263" s="16"/>
      <c r="J263" s="6"/>
      <c r="M263" s="181"/>
      <c r="O263" s="181"/>
    </row>
    <row r="264" spans="3:15" ht="25.5">
      <c r="C264" s="126"/>
      <c r="D264" s="81" t="s">
        <v>420</v>
      </c>
      <c r="E264" s="82"/>
      <c r="F264" s="86"/>
      <c r="G264" s="84"/>
      <c r="H264" s="74"/>
      <c r="I264" s="76"/>
      <c r="J264" s="31"/>
      <c r="M264" s="181"/>
      <c r="O264" s="181"/>
    </row>
    <row r="265" spans="3:15" ht="38.25">
      <c r="C265" s="4" t="s">
        <v>440</v>
      </c>
      <c r="D265" s="5" t="s">
        <v>422</v>
      </c>
      <c r="E265" s="12">
        <v>30</v>
      </c>
      <c r="F265" s="12" t="s">
        <v>57</v>
      </c>
      <c r="G265" s="85"/>
      <c r="H265" s="8"/>
      <c r="I265" s="16"/>
      <c r="J265" s="6"/>
      <c r="M265" s="181"/>
      <c r="O265" s="181"/>
    </row>
    <row r="266" spans="3:15" ht="51">
      <c r="C266" s="4" t="s">
        <v>441</v>
      </c>
      <c r="D266" s="5" t="s">
        <v>424</v>
      </c>
      <c r="E266" s="12">
        <v>27</v>
      </c>
      <c r="F266" s="12" t="s">
        <v>57</v>
      </c>
      <c r="G266" s="85"/>
      <c r="H266" s="8"/>
      <c r="I266" s="16"/>
      <c r="J266" s="6"/>
      <c r="M266" s="181"/>
      <c r="O266" s="181"/>
    </row>
    <row r="267" spans="3:15" ht="51">
      <c r="C267" s="4" t="s">
        <v>442</v>
      </c>
      <c r="D267" s="5" t="s">
        <v>443</v>
      </c>
      <c r="E267" s="12">
        <v>3</v>
      </c>
      <c r="F267" s="12" t="s">
        <v>57</v>
      </c>
      <c r="G267" s="85"/>
      <c r="H267" s="8"/>
      <c r="I267" s="16"/>
      <c r="J267" s="6"/>
      <c r="M267" s="181"/>
      <c r="O267" s="181"/>
    </row>
    <row r="268" spans="3:15" ht="51">
      <c r="C268" s="4" t="s">
        <v>444</v>
      </c>
      <c r="D268" s="5" t="s">
        <v>426</v>
      </c>
      <c r="E268" s="12">
        <v>6</v>
      </c>
      <c r="F268" s="12" t="s">
        <v>57</v>
      </c>
      <c r="G268" s="85"/>
      <c r="H268" s="8"/>
      <c r="I268" s="16"/>
      <c r="J268" s="6"/>
      <c r="M268" s="181"/>
      <c r="O268" s="181"/>
    </row>
    <row r="269" spans="3:15" ht="51">
      <c r="C269" s="4" t="s">
        <v>445</v>
      </c>
      <c r="D269" s="5" t="s">
        <v>428</v>
      </c>
      <c r="E269" s="12">
        <v>8</v>
      </c>
      <c r="F269" s="12" t="s">
        <v>57</v>
      </c>
      <c r="G269" s="85"/>
      <c r="H269" s="8"/>
      <c r="I269" s="16"/>
      <c r="J269" s="6"/>
      <c r="M269" s="181"/>
      <c r="O269" s="181"/>
    </row>
    <row r="270" spans="3:15" ht="51">
      <c r="C270" s="4" t="s">
        <v>446</v>
      </c>
      <c r="D270" s="5" t="s">
        <v>447</v>
      </c>
      <c r="E270" s="12">
        <v>12</v>
      </c>
      <c r="F270" s="12" t="s">
        <v>57</v>
      </c>
      <c r="G270" s="85"/>
      <c r="H270" s="8"/>
      <c r="I270" s="35"/>
      <c r="J270" s="6"/>
      <c r="M270" s="181"/>
      <c r="O270" s="181"/>
    </row>
    <row r="271" spans="3:15" ht="51">
      <c r="C271" s="4" t="s">
        <v>448</v>
      </c>
      <c r="D271" s="5" t="s">
        <v>430</v>
      </c>
      <c r="E271" s="12">
        <v>12</v>
      </c>
      <c r="F271" s="12" t="s">
        <v>57</v>
      </c>
      <c r="G271" s="85"/>
      <c r="H271" s="8"/>
      <c r="I271" s="35"/>
      <c r="J271" s="6"/>
      <c r="M271" s="181"/>
      <c r="O271" s="181"/>
    </row>
    <row r="272" spans="3:15" ht="51">
      <c r="C272" s="4" t="s">
        <v>449</v>
      </c>
      <c r="D272" s="5" t="s">
        <v>450</v>
      </c>
      <c r="E272" s="12">
        <v>2</v>
      </c>
      <c r="F272" s="12" t="s">
        <v>57</v>
      </c>
      <c r="G272" s="85"/>
      <c r="H272" s="8"/>
      <c r="I272" s="35"/>
      <c r="J272" s="6"/>
      <c r="M272" s="181"/>
      <c r="O272" s="181"/>
    </row>
    <row r="273" spans="3:15" ht="51">
      <c r="C273" s="4" t="s">
        <v>451</v>
      </c>
      <c r="D273" s="5" t="s">
        <v>452</v>
      </c>
      <c r="E273" s="12">
        <v>2</v>
      </c>
      <c r="F273" s="12" t="s">
        <v>57</v>
      </c>
      <c r="G273" s="85"/>
      <c r="H273" s="8"/>
      <c r="I273" s="35"/>
      <c r="J273" s="6"/>
      <c r="M273" s="181"/>
      <c r="O273" s="181"/>
    </row>
    <row r="274" spans="3:15" ht="51">
      <c r="C274" s="4" t="s">
        <v>453</v>
      </c>
      <c r="D274" s="5" t="s">
        <v>454</v>
      </c>
      <c r="E274" s="12">
        <v>19</v>
      </c>
      <c r="F274" s="12" t="s">
        <v>57</v>
      </c>
      <c r="G274" s="85"/>
      <c r="H274" s="8"/>
      <c r="I274" s="35"/>
      <c r="J274" s="6"/>
      <c r="M274" s="181"/>
      <c r="O274" s="181"/>
    </row>
    <row r="275" spans="3:15" ht="63.75">
      <c r="C275" s="4" t="s">
        <v>455</v>
      </c>
      <c r="D275" s="5" t="s">
        <v>456</v>
      </c>
      <c r="E275" s="12">
        <v>1</v>
      </c>
      <c r="F275" s="12" t="s">
        <v>57</v>
      </c>
      <c r="G275" s="85"/>
      <c r="H275" s="8"/>
      <c r="I275" s="35"/>
      <c r="J275" s="6"/>
      <c r="M275" s="181"/>
      <c r="O275" s="181"/>
    </row>
    <row r="276" spans="3:15" ht="63.75">
      <c r="C276" s="4" t="s">
        <v>457</v>
      </c>
      <c r="D276" s="5" t="s">
        <v>458</v>
      </c>
      <c r="E276" s="12">
        <v>1</v>
      </c>
      <c r="F276" s="12" t="s">
        <v>57</v>
      </c>
      <c r="G276" s="85"/>
      <c r="H276" s="8"/>
      <c r="I276" s="35"/>
      <c r="J276" s="6"/>
      <c r="M276" s="181"/>
      <c r="O276" s="181"/>
    </row>
    <row r="277" spans="3:15" ht="48" customHeight="1">
      <c r="C277" s="4" t="s">
        <v>459</v>
      </c>
      <c r="D277" s="5" t="s">
        <v>460</v>
      </c>
      <c r="E277" s="12">
        <v>1</v>
      </c>
      <c r="F277" s="12" t="s">
        <v>57</v>
      </c>
      <c r="G277" s="85"/>
      <c r="H277" s="8"/>
      <c r="I277" s="35"/>
      <c r="J277" s="6"/>
      <c r="M277" s="181"/>
      <c r="O277" s="181"/>
    </row>
    <row r="278" spans="3:15" ht="63.75">
      <c r="C278" s="4" t="s">
        <v>461</v>
      </c>
      <c r="D278" s="5" t="s">
        <v>462</v>
      </c>
      <c r="E278" s="12">
        <v>1</v>
      </c>
      <c r="F278" s="12" t="s">
        <v>57</v>
      </c>
      <c r="G278" s="85"/>
      <c r="H278" s="8"/>
      <c r="I278" s="35"/>
      <c r="J278" s="6"/>
      <c r="M278" s="181"/>
      <c r="O278" s="181"/>
    </row>
    <row r="279" spans="3:15" ht="38.25">
      <c r="C279" s="4" t="s">
        <v>463</v>
      </c>
      <c r="D279" s="5" t="s">
        <v>464</v>
      </c>
      <c r="E279" s="12">
        <v>4</v>
      </c>
      <c r="F279" s="12" t="s">
        <v>57</v>
      </c>
      <c r="G279" s="85"/>
      <c r="H279" s="8"/>
      <c r="I279" s="35"/>
      <c r="J279" s="6"/>
      <c r="M279" s="181"/>
      <c r="O279" s="181"/>
    </row>
    <row r="280" spans="3:15" ht="63.75">
      <c r="C280" s="4" t="s">
        <v>465</v>
      </c>
      <c r="D280" s="5" t="s">
        <v>466</v>
      </c>
      <c r="E280" s="12">
        <v>1</v>
      </c>
      <c r="F280" s="12" t="s">
        <v>57</v>
      </c>
      <c r="G280" s="85"/>
      <c r="H280" s="8"/>
      <c r="I280" s="35"/>
      <c r="J280" s="6"/>
      <c r="M280" s="181"/>
      <c r="O280" s="181"/>
    </row>
    <row r="281" spans="3:15" ht="63.75">
      <c r="C281" s="4" t="s">
        <v>467</v>
      </c>
      <c r="D281" s="5" t="s">
        <v>468</v>
      </c>
      <c r="E281" s="12">
        <v>3</v>
      </c>
      <c r="F281" s="12" t="s">
        <v>57</v>
      </c>
      <c r="G281" s="85"/>
      <c r="H281" s="8"/>
      <c r="I281" s="35"/>
      <c r="J281" s="6"/>
      <c r="M281" s="181"/>
      <c r="O281" s="181"/>
    </row>
    <row r="282" spans="3:15">
      <c r="C282" s="126"/>
      <c r="D282" s="81" t="s">
        <v>469</v>
      </c>
      <c r="E282" s="82"/>
      <c r="F282" s="86"/>
      <c r="G282" s="84"/>
      <c r="H282" s="74"/>
      <c r="I282" s="73"/>
      <c r="J282" s="31"/>
      <c r="M282" s="181"/>
      <c r="O282" s="181"/>
    </row>
    <row r="283" spans="3:15" ht="51">
      <c r="C283" s="4" t="s">
        <v>470</v>
      </c>
      <c r="D283" s="5" t="s">
        <v>471</v>
      </c>
      <c r="E283" s="12">
        <v>1</v>
      </c>
      <c r="F283" s="12" t="s">
        <v>57</v>
      </c>
      <c r="G283" s="85"/>
      <c r="H283" s="8"/>
      <c r="I283" s="35"/>
      <c r="J283" s="6"/>
      <c r="M283" s="181"/>
      <c r="O283" s="181"/>
    </row>
    <row r="284" spans="3:15" ht="38.25">
      <c r="C284" s="4" t="s">
        <v>472</v>
      </c>
      <c r="D284" s="5" t="s">
        <v>473</v>
      </c>
      <c r="E284" s="12">
        <v>20</v>
      </c>
      <c r="F284" s="12" t="s">
        <v>77</v>
      </c>
      <c r="G284" s="85"/>
      <c r="H284" s="8"/>
      <c r="I284" s="35"/>
      <c r="J284" s="6"/>
      <c r="M284" s="181"/>
      <c r="O284" s="181"/>
    </row>
    <row r="285" spans="3:15" ht="25.5">
      <c r="C285" s="4" t="s">
        <v>474</v>
      </c>
      <c r="D285" s="5" t="s">
        <v>475</v>
      </c>
      <c r="E285" s="12">
        <v>1</v>
      </c>
      <c r="F285" s="12" t="s">
        <v>57</v>
      </c>
      <c r="G285" s="85"/>
      <c r="H285" s="8"/>
      <c r="I285" s="35"/>
      <c r="J285" s="6"/>
      <c r="M285" s="181"/>
      <c r="O285" s="181"/>
    </row>
    <row r="286" spans="3:15" ht="32.25" customHeight="1">
      <c r="C286" s="4" t="s">
        <v>476</v>
      </c>
      <c r="D286" s="5" t="s">
        <v>477</v>
      </c>
      <c r="E286" s="12">
        <v>1</v>
      </c>
      <c r="F286" s="12" t="s">
        <v>57</v>
      </c>
      <c r="G286" s="85"/>
      <c r="H286" s="8"/>
      <c r="I286" s="35"/>
      <c r="J286" s="6"/>
      <c r="M286" s="181"/>
      <c r="O286" s="181"/>
    </row>
    <row r="287" spans="3:15">
      <c r="C287" s="126"/>
      <c r="D287" s="81" t="s">
        <v>478</v>
      </c>
      <c r="E287" s="82"/>
      <c r="F287" s="83"/>
      <c r="G287" s="84"/>
      <c r="H287" s="74"/>
      <c r="I287" s="73"/>
      <c r="J287" s="31"/>
      <c r="M287" s="181"/>
      <c r="O287" s="181"/>
    </row>
    <row r="288" spans="3:15" ht="76.5">
      <c r="C288" s="4" t="s">
        <v>479</v>
      </c>
      <c r="D288" s="5" t="s">
        <v>480</v>
      </c>
      <c r="E288" s="12">
        <v>1</v>
      </c>
      <c r="F288" s="12" t="s">
        <v>57</v>
      </c>
      <c r="G288" s="85"/>
      <c r="H288" s="8"/>
      <c r="I288" s="35"/>
      <c r="J288" s="6"/>
      <c r="M288" s="181"/>
      <c r="O288" s="181"/>
    </row>
    <row r="289" spans="3:15" ht="51">
      <c r="C289" s="4" t="s">
        <v>481</v>
      </c>
      <c r="D289" s="5" t="s">
        <v>482</v>
      </c>
      <c r="E289" s="12">
        <v>30</v>
      </c>
      <c r="F289" s="12" t="s">
        <v>77</v>
      </c>
      <c r="G289" s="85"/>
      <c r="H289" s="8"/>
      <c r="I289" s="35"/>
      <c r="J289" s="6"/>
      <c r="M289" s="181"/>
      <c r="O289" s="181"/>
    </row>
    <row r="290" spans="3:15" ht="25.5">
      <c r="C290" s="126"/>
      <c r="D290" s="81" t="s">
        <v>420</v>
      </c>
      <c r="E290" s="82"/>
      <c r="F290" s="86"/>
      <c r="G290" s="84"/>
      <c r="H290" s="74"/>
      <c r="I290" s="73"/>
      <c r="J290" s="31"/>
      <c r="M290" s="181"/>
      <c r="O290" s="181"/>
    </row>
    <row r="291" spans="3:15" ht="51">
      <c r="C291" s="4" t="s">
        <v>483</v>
      </c>
      <c r="D291" s="5" t="s">
        <v>430</v>
      </c>
      <c r="E291" s="12">
        <v>1</v>
      </c>
      <c r="F291" s="12" t="s">
        <v>57</v>
      </c>
      <c r="G291" s="85"/>
      <c r="H291" s="8"/>
      <c r="I291" s="35"/>
      <c r="J291" s="6"/>
      <c r="M291" s="181"/>
      <c r="O291" s="181"/>
    </row>
    <row r="292" spans="3:15" ht="63.75">
      <c r="C292" s="4" t="s">
        <v>484</v>
      </c>
      <c r="D292" s="5" t="s">
        <v>485</v>
      </c>
      <c r="E292" s="12">
        <v>1</v>
      </c>
      <c r="F292" s="12" t="s">
        <v>57</v>
      </c>
      <c r="G292" s="85"/>
      <c r="H292" s="8"/>
      <c r="I292" s="35"/>
      <c r="J292" s="6"/>
      <c r="M292" s="181"/>
      <c r="O292" s="181"/>
    </row>
    <row r="293" spans="3:15" ht="51">
      <c r="C293" s="4" t="s">
        <v>486</v>
      </c>
      <c r="D293" s="5" t="s">
        <v>487</v>
      </c>
      <c r="E293" s="12">
        <v>2</v>
      </c>
      <c r="F293" s="12" t="s">
        <v>57</v>
      </c>
      <c r="G293" s="85"/>
      <c r="H293" s="8"/>
      <c r="I293" s="35"/>
      <c r="J293" s="6"/>
      <c r="M293" s="181"/>
      <c r="O293" s="181"/>
    </row>
    <row r="294" spans="3:15" ht="63.75">
      <c r="C294" s="4" t="s">
        <v>488</v>
      </c>
      <c r="D294" s="5" t="s">
        <v>489</v>
      </c>
      <c r="E294" s="12">
        <v>1</v>
      </c>
      <c r="F294" s="12" t="s">
        <v>57</v>
      </c>
      <c r="G294" s="85"/>
      <c r="H294" s="8"/>
      <c r="I294" s="35"/>
      <c r="J294" s="6"/>
      <c r="M294" s="181"/>
      <c r="O294" s="181"/>
    </row>
    <row r="295" spans="3:15" ht="51">
      <c r="C295" s="4" t="s">
        <v>490</v>
      </c>
      <c r="D295" s="5" t="s">
        <v>491</v>
      </c>
      <c r="E295" s="12">
        <v>1</v>
      </c>
      <c r="F295" s="12" t="s">
        <v>57</v>
      </c>
      <c r="G295" s="85"/>
      <c r="H295" s="8"/>
      <c r="I295" s="35"/>
      <c r="J295" s="6"/>
      <c r="M295" s="181"/>
      <c r="O295" s="181"/>
    </row>
    <row r="296" spans="3:15" ht="63.75">
      <c r="C296" s="4" t="s">
        <v>492</v>
      </c>
      <c r="D296" s="5" t="s">
        <v>493</v>
      </c>
      <c r="E296" s="12">
        <v>1</v>
      </c>
      <c r="F296" s="12" t="s">
        <v>57</v>
      </c>
      <c r="G296" s="85"/>
      <c r="H296" s="8"/>
      <c r="I296" s="35"/>
      <c r="J296" s="6"/>
      <c r="M296" s="181"/>
      <c r="O296" s="181"/>
    </row>
    <row r="297" spans="3:15">
      <c r="C297" s="126"/>
      <c r="D297" s="81" t="s">
        <v>469</v>
      </c>
      <c r="E297" s="82"/>
      <c r="F297" s="86"/>
      <c r="G297" s="84"/>
      <c r="H297" s="74"/>
      <c r="I297" s="73"/>
      <c r="J297" s="31"/>
      <c r="M297" s="181"/>
      <c r="O297" s="181"/>
    </row>
    <row r="298" spans="3:15" ht="51">
      <c r="C298" s="4" t="s">
        <v>494</v>
      </c>
      <c r="D298" s="5" t="s">
        <v>495</v>
      </c>
      <c r="E298" s="12">
        <v>5</v>
      </c>
      <c r="F298" s="12" t="s">
        <v>57</v>
      </c>
      <c r="G298" s="85"/>
      <c r="H298" s="8"/>
      <c r="I298" s="18"/>
      <c r="J298" s="6"/>
      <c r="M298" s="181"/>
      <c r="O298" s="181"/>
    </row>
    <row r="299" spans="3:15" ht="38.25">
      <c r="C299" s="4" t="s">
        <v>496</v>
      </c>
      <c r="D299" s="5" t="s">
        <v>497</v>
      </c>
      <c r="E299" s="12">
        <v>10</v>
      </c>
      <c r="F299" s="12" t="s">
        <v>77</v>
      </c>
      <c r="G299" s="85"/>
      <c r="H299" s="8"/>
      <c r="I299" s="35"/>
      <c r="J299" s="6"/>
      <c r="M299" s="181"/>
      <c r="O299" s="181"/>
    </row>
    <row r="300" spans="3:15" ht="25.5">
      <c r="C300" s="4" t="s">
        <v>498</v>
      </c>
      <c r="D300" s="5" t="s">
        <v>475</v>
      </c>
      <c r="E300" s="12">
        <v>1</v>
      </c>
      <c r="F300" s="12" t="s">
        <v>57</v>
      </c>
      <c r="G300" s="85"/>
      <c r="H300" s="8"/>
      <c r="I300" s="36"/>
      <c r="J300" s="6"/>
      <c r="M300" s="181"/>
      <c r="O300" s="181"/>
    </row>
    <row r="301" spans="3:15" ht="25.5">
      <c r="C301" s="4" t="s">
        <v>499</v>
      </c>
      <c r="D301" s="5" t="s">
        <v>477</v>
      </c>
      <c r="E301" s="12">
        <v>1</v>
      </c>
      <c r="F301" s="12" t="s">
        <v>57</v>
      </c>
      <c r="G301" s="85"/>
      <c r="H301" s="8"/>
      <c r="I301" s="35"/>
      <c r="J301" s="6"/>
      <c r="M301" s="181"/>
      <c r="O301" s="181"/>
    </row>
    <row r="302" spans="3:15" ht="20.25" customHeight="1">
      <c r="C302" s="126"/>
      <c r="D302" s="81" t="s">
        <v>500</v>
      </c>
      <c r="E302" s="82"/>
      <c r="F302" s="83"/>
      <c r="G302" s="84"/>
      <c r="H302" s="74"/>
      <c r="I302" s="73"/>
      <c r="J302" s="31"/>
      <c r="M302" s="181"/>
      <c r="O302" s="181"/>
    </row>
    <row r="303" spans="3:15" ht="63.75">
      <c r="C303" s="4" t="s">
        <v>501</v>
      </c>
      <c r="D303" s="5" t="s">
        <v>502</v>
      </c>
      <c r="E303" s="12">
        <v>1</v>
      </c>
      <c r="F303" s="12" t="s">
        <v>57</v>
      </c>
      <c r="G303" s="85"/>
      <c r="H303" s="8"/>
      <c r="I303" s="35"/>
      <c r="J303" s="6"/>
      <c r="M303" s="181"/>
      <c r="O303" s="181"/>
    </row>
    <row r="304" spans="3:15" ht="51">
      <c r="C304" s="4" t="s">
        <v>503</v>
      </c>
      <c r="D304" s="5" t="s">
        <v>504</v>
      </c>
      <c r="E304" s="12">
        <v>40</v>
      </c>
      <c r="F304" s="12" t="s">
        <v>77</v>
      </c>
      <c r="G304" s="85"/>
      <c r="H304" s="8"/>
      <c r="I304" s="35"/>
      <c r="J304" s="6"/>
      <c r="M304" s="181"/>
      <c r="O304" s="181"/>
    </row>
    <row r="305" spans="3:15" ht="25.5">
      <c r="C305" s="126"/>
      <c r="D305" s="81" t="s">
        <v>420</v>
      </c>
      <c r="E305" s="82"/>
      <c r="F305" s="86"/>
      <c r="G305" s="84"/>
      <c r="H305" s="74"/>
      <c r="I305" s="73"/>
      <c r="J305" s="31"/>
      <c r="M305" s="181"/>
      <c r="O305" s="181"/>
    </row>
    <row r="306" spans="3:15" ht="38.25">
      <c r="C306" s="4" t="s">
        <v>505</v>
      </c>
      <c r="D306" s="5" t="s">
        <v>422</v>
      </c>
      <c r="E306" s="12">
        <v>3</v>
      </c>
      <c r="F306" s="12" t="s">
        <v>57</v>
      </c>
      <c r="G306" s="85"/>
      <c r="H306" s="8"/>
      <c r="I306" s="35"/>
      <c r="J306" s="6"/>
      <c r="M306" s="181"/>
      <c r="O306" s="181"/>
    </row>
    <row r="307" spans="3:15" ht="51">
      <c r="C307" s="4" t="s">
        <v>506</v>
      </c>
      <c r="D307" s="5" t="s">
        <v>424</v>
      </c>
      <c r="E307" s="12">
        <v>1</v>
      </c>
      <c r="F307" s="12" t="s">
        <v>57</v>
      </c>
      <c r="G307" s="85"/>
      <c r="H307" s="8"/>
      <c r="I307" s="35"/>
      <c r="J307" s="6"/>
      <c r="M307" s="181"/>
      <c r="O307" s="181"/>
    </row>
    <row r="308" spans="3:15" ht="51">
      <c r="C308" s="4" t="s">
        <v>507</v>
      </c>
      <c r="D308" s="5" t="s">
        <v>443</v>
      </c>
      <c r="E308" s="12">
        <v>2</v>
      </c>
      <c r="F308" s="12" t="s">
        <v>57</v>
      </c>
      <c r="G308" s="85"/>
      <c r="H308" s="8"/>
      <c r="I308" s="35"/>
      <c r="J308" s="6"/>
      <c r="M308" s="181"/>
      <c r="O308" s="181"/>
    </row>
    <row r="309" spans="3:15" ht="51">
      <c r="C309" s="4" t="s">
        <v>508</v>
      </c>
      <c r="D309" s="5" t="s">
        <v>426</v>
      </c>
      <c r="E309" s="12">
        <v>2</v>
      </c>
      <c r="F309" s="12" t="s">
        <v>57</v>
      </c>
      <c r="G309" s="85"/>
      <c r="H309" s="8"/>
      <c r="I309" s="35"/>
      <c r="J309" s="6"/>
      <c r="M309" s="181"/>
      <c r="O309" s="181"/>
    </row>
    <row r="310" spans="3:15" ht="51">
      <c r="C310" s="4" t="s">
        <v>509</v>
      </c>
      <c r="D310" s="5" t="s">
        <v>428</v>
      </c>
      <c r="E310" s="12">
        <v>4</v>
      </c>
      <c r="F310" s="12" t="s">
        <v>57</v>
      </c>
      <c r="G310" s="85"/>
      <c r="H310" s="8"/>
      <c r="I310" s="18"/>
      <c r="J310" s="6"/>
      <c r="M310" s="181"/>
      <c r="O310" s="181"/>
    </row>
    <row r="311" spans="3:15" ht="51">
      <c r="C311" s="4" t="s">
        <v>510</v>
      </c>
      <c r="D311" s="5" t="s">
        <v>447</v>
      </c>
      <c r="E311" s="12">
        <v>1</v>
      </c>
      <c r="F311" s="12" t="s">
        <v>57</v>
      </c>
      <c r="G311" s="85"/>
      <c r="H311" s="8"/>
      <c r="I311" s="35"/>
      <c r="J311" s="6"/>
      <c r="M311" s="181"/>
      <c r="O311" s="181"/>
    </row>
    <row r="312" spans="3:15" ht="51">
      <c r="C312" s="4" t="s">
        <v>511</v>
      </c>
      <c r="D312" s="5" t="s">
        <v>430</v>
      </c>
      <c r="E312" s="12">
        <v>3</v>
      </c>
      <c r="F312" s="12" t="s">
        <v>57</v>
      </c>
      <c r="G312" s="85"/>
      <c r="H312" s="8"/>
      <c r="I312" s="36"/>
      <c r="J312" s="6"/>
      <c r="M312" s="181"/>
      <c r="O312" s="181"/>
    </row>
    <row r="313" spans="3:15" ht="63.75">
      <c r="C313" s="4" t="s">
        <v>512</v>
      </c>
      <c r="D313" s="5" t="s">
        <v>468</v>
      </c>
      <c r="E313" s="12">
        <v>1</v>
      </c>
      <c r="F313" s="12" t="s">
        <v>57</v>
      </c>
      <c r="G313" s="85"/>
      <c r="H313" s="8"/>
      <c r="I313" s="35"/>
      <c r="J313" s="6"/>
      <c r="M313" s="181"/>
      <c r="O313" s="181"/>
    </row>
    <row r="314" spans="3:15">
      <c r="C314" s="126"/>
      <c r="D314" s="81" t="s">
        <v>513</v>
      </c>
      <c r="E314" s="82"/>
      <c r="F314" s="83"/>
      <c r="G314" s="84"/>
      <c r="H314" s="74"/>
      <c r="I314" s="73"/>
      <c r="J314" s="31"/>
      <c r="M314" s="181"/>
      <c r="O314" s="181"/>
    </row>
    <row r="315" spans="3:15" ht="77.25" customHeight="1">
      <c r="C315" s="4" t="s">
        <v>514</v>
      </c>
      <c r="D315" s="5" t="s">
        <v>515</v>
      </c>
      <c r="E315" s="12">
        <v>1</v>
      </c>
      <c r="F315" s="12" t="s">
        <v>57</v>
      </c>
      <c r="G315" s="85"/>
      <c r="H315" s="8"/>
      <c r="I315" s="35"/>
      <c r="J315" s="6"/>
      <c r="M315" s="181"/>
      <c r="O315" s="181"/>
    </row>
    <row r="316" spans="3:15" ht="51">
      <c r="C316" s="4" t="s">
        <v>516</v>
      </c>
      <c r="D316" s="5" t="s">
        <v>437</v>
      </c>
      <c r="E316" s="12">
        <v>1</v>
      </c>
      <c r="F316" s="12" t="s">
        <v>57</v>
      </c>
      <c r="G316" s="85"/>
      <c r="H316" s="8"/>
      <c r="I316" s="35"/>
      <c r="J316" s="6"/>
      <c r="M316" s="181"/>
      <c r="O316" s="181"/>
    </row>
    <row r="317" spans="3:15" ht="51">
      <c r="C317" s="4" t="s">
        <v>517</v>
      </c>
      <c r="D317" s="5" t="s">
        <v>518</v>
      </c>
      <c r="E317" s="12">
        <v>25</v>
      </c>
      <c r="F317" s="12" t="s">
        <v>77</v>
      </c>
      <c r="G317" s="85"/>
      <c r="H317" s="8"/>
      <c r="I317" s="35"/>
      <c r="J317" s="6"/>
      <c r="M317" s="181"/>
      <c r="O317" s="181"/>
    </row>
    <row r="318" spans="3:15" ht="25.5">
      <c r="C318" s="126"/>
      <c r="D318" s="81" t="s">
        <v>420</v>
      </c>
      <c r="E318" s="82"/>
      <c r="F318" s="86"/>
      <c r="G318" s="84"/>
      <c r="H318" s="74"/>
      <c r="I318" s="73"/>
      <c r="J318" s="31"/>
      <c r="M318" s="181"/>
      <c r="O318" s="181"/>
    </row>
    <row r="319" spans="3:15" ht="38.25">
      <c r="C319" s="4" t="s">
        <v>519</v>
      </c>
      <c r="D319" s="5" t="s">
        <v>422</v>
      </c>
      <c r="E319" s="12">
        <v>10</v>
      </c>
      <c r="F319" s="12" t="s">
        <v>57</v>
      </c>
      <c r="G319" s="85"/>
      <c r="H319" s="8"/>
      <c r="I319" s="35"/>
      <c r="J319" s="6"/>
      <c r="M319" s="181"/>
      <c r="O319" s="181"/>
    </row>
    <row r="320" spans="3:15" ht="51">
      <c r="C320" s="4" t="s">
        <v>520</v>
      </c>
      <c r="D320" s="5" t="s">
        <v>424</v>
      </c>
      <c r="E320" s="12">
        <v>5</v>
      </c>
      <c r="F320" s="12" t="s">
        <v>57</v>
      </c>
      <c r="G320" s="85"/>
      <c r="H320" s="8"/>
      <c r="I320" s="35"/>
      <c r="J320" s="6"/>
      <c r="M320" s="181"/>
      <c r="O320" s="181"/>
    </row>
    <row r="321" spans="3:15" ht="51">
      <c r="C321" s="4" t="s">
        <v>521</v>
      </c>
      <c r="D321" s="5" t="s">
        <v>443</v>
      </c>
      <c r="E321" s="12">
        <v>5</v>
      </c>
      <c r="F321" s="12" t="s">
        <v>57</v>
      </c>
      <c r="G321" s="85"/>
      <c r="H321" s="8"/>
      <c r="I321" s="35"/>
      <c r="J321" s="6"/>
      <c r="M321" s="181"/>
      <c r="O321" s="181"/>
    </row>
    <row r="322" spans="3:15" ht="51">
      <c r="C322" s="4" t="s">
        <v>522</v>
      </c>
      <c r="D322" s="5" t="s">
        <v>426</v>
      </c>
      <c r="E322" s="12">
        <v>1</v>
      </c>
      <c r="F322" s="12" t="s">
        <v>57</v>
      </c>
      <c r="G322" s="85"/>
      <c r="H322" s="8"/>
      <c r="I322" s="35"/>
      <c r="J322" s="6"/>
      <c r="M322" s="181"/>
      <c r="O322" s="181"/>
    </row>
    <row r="323" spans="3:15" ht="51">
      <c r="C323" s="4" t="s">
        <v>523</v>
      </c>
      <c r="D323" s="5" t="s">
        <v>428</v>
      </c>
      <c r="E323" s="12">
        <v>9</v>
      </c>
      <c r="F323" s="12" t="s">
        <v>57</v>
      </c>
      <c r="G323" s="85"/>
      <c r="H323" s="8"/>
      <c r="I323" s="35"/>
      <c r="J323" s="6"/>
      <c r="M323" s="181"/>
      <c r="O323" s="181"/>
    </row>
    <row r="324" spans="3:15" ht="51">
      <c r="C324" s="4" t="s">
        <v>524</v>
      </c>
      <c r="D324" s="5" t="s">
        <v>447</v>
      </c>
      <c r="E324" s="12">
        <v>1</v>
      </c>
      <c r="F324" s="12" t="s">
        <v>57</v>
      </c>
      <c r="G324" s="85"/>
      <c r="H324" s="8"/>
      <c r="I324" s="36"/>
      <c r="J324" s="6"/>
      <c r="M324" s="181"/>
      <c r="O324" s="181"/>
    </row>
    <row r="325" spans="3:15" ht="51">
      <c r="C325" s="4" t="s">
        <v>525</v>
      </c>
      <c r="D325" s="5" t="s">
        <v>430</v>
      </c>
      <c r="E325" s="12">
        <v>6</v>
      </c>
      <c r="F325" s="12" t="s">
        <v>57</v>
      </c>
      <c r="G325" s="85"/>
      <c r="H325" s="8"/>
      <c r="I325" s="35"/>
      <c r="J325" s="6"/>
      <c r="M325" s="181"/>
      <c r="O325" s="181"/>
    </row>
    <row r="326" spans="3:15" ht="51">
      <c r="C326" s="4" t="s">
        <v>526</v>
      </c>
      <c r="D326" s="5" t="s">
        <v>527</v>
      </c>
      <c r="E326" s="12">
        <v>11</v>
      </c>
      <c r="F326" s="12" t="s">
        <v>57</v>
      </c>
      <c r="G326" s="85"/>
      <c r="H326" s="8"/>
      <c r="I326" s="35"/>
      <c r="J326" s="6"/>
      <c r="M326" s="181"/>
      <c r="O326" s="181"/>
    </row>
    <row r="327" spans="3:15" ht="63.75">
      <c r="C327" s="4" t="s">
        <v>528</v>
      </c>
      <c r="D327" s="5" t="s">
        <v>529</v>
      </c>
      <c r="E327" s="12">
        <v>1</v>
      </c>
      <c r="F327" s="12" t="s">
        <v>57</v>
      </c>
      <c r="G327" s="85"/>
      <c r="H327" s="8"/>
      <c r="I327" s="35"/>
      <c r="J327" s="6"/>
      <c r="M327" s="181"/>
      <c r="O327" s="181"/>
    </row>
    <row r="328" spans="3:15" ht="51">
      <c r="C328" s="4" t="s">
        <v>530</v>
      </c>
      <c r="D328" s="5" t="s">
        <v>531</v>
      </c>
      <c r="E328" s="12">
        <v>1</v>
      </c>
      <c r="F328" s="12" t="s">
        <v>57</v>
      </c>
      <c r="G328" s="85"/>
      <c r="H328" s="8"/>
      <c r="I328" s="35"/>
      <c r="J328" s="6"/>
      <c r="M328" s="181"/>
      <c r="O328" s="181"/>
    </row>
    <row r="329" spans="3:15" ht="38.25">
      <c r="C329" s="4" t="s">
        <v>532</v>
      </c>
      <c r="D329" s="5" t="s">
        <v>464</v>
      </c>
      <c r="E329" s="12">
        <v>1</v>
      </c>
      <c r="F329" s="12" t="s">
        <v>57</v>
      </c>
      <c r="G329" s="85"/>
      <c r="H329" s="8"/>
      <c r="I329" s="35"/>
      <c r="J329" s="6"/>
      <c r="M329" s="181"/>
      <c r="O329" s="181"/>
    </row>
    <row r="330" spans="3:15" ht="63.75">
      <c r="C330" s="4" t="s">
        <v>533</v>
      </c>
      <c r="D330" s="5" t="s">
        <v>468</v>
      </c>
      <c r="E330" s="12">
        <v>4</v>
      </c>
      <c r="F330" s="12" t="s">
        <v>57</v>
      </c>
      <c r="G330" s="85"/>
      <c r="H330" s="8"/>
      <c r="I330" s="35"/>
      <c r="J330" s="6"/>
      <c r="M330" s="181"/>
      <c r="O330" s="181"/>
    </row>
    <row r="331" spans="3:15" ht="24" customHeight="1">
      <c r="C331" s="126"/>
      <c r="D331" s="81" t="s">
        <v>469</v>
      </c>
      <c r="E331" s="82"/>
      <c r="F331" s="86"/>
      <c r="G331" s="84"/>
      <c r="H331" s="74"/>
      <c r="I331" s="73"/>
      <c r="J331" s="31"/>
      <c r="M331" s="181"/>
      <c r="O331" s="181"/>
    </row>
    <row r="332" spans="3:15" ht="25.5">
      <c r="C332" s="4" t="s">
        <v>534</v>
      </c>
      <c r="D332" s="5" t="s">
        <v>535</v>
      </c>
      <c r="E332" s="12">
        <v>1</v>
      </c>
      <c r="F332" s="12" t="s">
        <v>57</v>
      </c>
      <c r="G332" s="85"/>
      <c r="H332" s="8"/>
      <c r="I332" s="35"/>
      <c r="J332" s="6"/>
      <c r="M332" s="181"/>
      <c r="O332" s="181"/>
    </row>
    <row r="333" spans="3:15" ht="38.25">
      <c r="C333" s="4" t="s">
        <v>536</v>
      </c>
      <c r="D333" s="5" t="s">
        <v>537</v>
      </c>
      <c r="E333" s="12">
        <v>1</v>
      </c>
      <c r="F333" s="12" t="s">
        <v>77</v>
      </c>
      <c r="G333" s="85"/>
      <c r="H333" s="8"/>
      <c r="I333" s="35"/>
      <c r="J333" s="6"/>
      <c r="M333" s="181"/>
      <c r="O333" s="181"/>
    </row>
    <row r="334" spans="3:15" ht="25.5">
      <c r="C334" s="4" t="s">
        <v>538</v>
      </c>
      <c r="D334" s="5" t="s">
        <v>475</v>
      </c>
      <c r="E334" s="12">
        <v>1</v>
      </c>
      <c r="F334" s="12" t="s">
        <v>57</v>
      </c>
      <c r="G334" s="85"/>
      <c r="H334" s="8"/>
      <c r="I334" s="35"/>
      <c r="J334" s="6"/>
      <c r="M334" s="181"/>
      <c r="O334" s="181"/>
    </row>
    <row r="335" spans="3:15" ht="25.5">
      <c r="C335" s="4" t="s">
        <v>539</v>
      </c>
      <c r="D335" s="5" t="s">
        <v>477</v>
      </c>
      <c r="E335" s="12">
        <v>1</v>
      </c>
      <c r="F335" s="12" t="s">
        <v>57</v>
      </c>
      <c r="G335" s="85"/>
      <c r="H335" s="8"/>
      <c r="I335" s="18"/>
      <c r="J335" s="6"/>
      <c r="M335" s="181"/>
      <c r="O335" s="181"/>
    </row>
    <row r="336" spans="3:15" ht="22.5" customHeight="1">
      <c r="C336" s="126"/>
      <c r="D336" s="81" t="s">
        <v>540</v>
      </c>
      <c r="E336" s="82"/>
      <c r="F336" s="83"/>
      <c r="G336" s="84"/>
      <c r="H336" s="74"/>
      <c r="I336" s="73"/>
      <c r="J336" s="31"/>
      <c r="M336" s="181"/>
      <c r="O336" s="181"/>
    </row>
    <row r="337" spans="3:15" ht="76.5">
      <c r="C337" s="4" t="s">
        <v>541</v>
      </c>
      <c r="D337" s="5" t="s">
        <v>542</v>
      </c>
      <c r="E337" s="12">
        <v>1</v>
      </c>
      <c r="F337" s="12" t="s">
        <v>57</v>
      </c>
      <c r="G337" s="85"/>
      <c r="H337" s="8"/>
      <c r="I337" s="36"/>
      <c r="J337" s="6"/>
      <c r="M337" s="181"/>
      <c r="O337" s="181"/>
    </row>
    <row r="338" spans="3:15" ht="51">
      <c r="C338" s="4" t="s">
        <v>543</v>
      </c>
      <c r="D338" s="5" t="s">
        <v>544</v>
      </c>
      <c r="E338" s="12">
        <v>20</v>
      </c>
      <c r="F338" s="12" t="s">
        <v>77</v>
      </c>
      <c r="G338" s="85"/>
      <c r="H338" s="8"/>
      <c r="I338" s="35"/>
      <c r="J338" s="6"/>
      <c r="M338" s="181"/>
      <c r="O338" s="181"/>
    </row>
    <row r="339" spans="3:15" ht="27.75" customHeight="1">
      <c r="C339" s="126"/>
      <c r="D339" s="81" t="s">
        <v>420</v>
      </c>
      <c r="E339" s="82"/>
      <c r="F339" s="86"/>
      <c r="G339" s="84"/>
      <c r="H339" s="74"/>
      <c r="I339" s="73"/>
      <c r="J339" s="31"/>
      <c r="M339" s="181"/>
      <c r="O339" s="181"/>
    </row>
    <row r="340" spans="3:15" ht="38.25">
      <c r="C340" s="4" t="s">
        <v>545</v>
      </c>
      <c r="D340" s="5" t="s">
        <v>422</v>
      </c>
      <c r="E340" s="12">
        <v>3</v>
      </c>
      <c r="F340" s="12" t="s">
        <v>57</v>
      </c>
      <c r="G340" s="85"/>
      <c r="H340" s="8"/>
      <c r="I340" s="35"/>
      <c r="J340" s="6"/>
      <c r="M340" s="181"/>
      <c r="O340" s="181"/>
    </row>
    <row r="341" spans="3:15" ht="51">
      <c r="C341" s="4" t="s">
        <v>546</v>
      </c>
      <c r="D341" s="5" t="s">
        <v>424</v>
      </c>
      <c r="E341" s="12">
        <v>3</v>
      </c>
      <c r="F341" s="12" t="s">
        <v>57</v>
      </c>
      <c r="G341" s="85"/>
      <c r="H341" s="8"/>
      <c r="I341" s="35"/>
      <c r="J341" s="6"/>
      <c r="M341" s="181"/>
      <c r="O341" s="181"/>
    </row>
    <row r="342" spans="3:15" ht="63.75">
      <c r="C342" s="4" t="s">
        <v>547</v>
      </c>
      <c r="D342" s="5" t="s">
        <v>548</v>
      </c>
      <c r="E342" s="12">
        <v>4</v>
      </c>
      <c r="F342" s="12" t="s">
        <v>57</v>
      </c>
      <c r="G342" s="85"/>
      <c r="H342" s="8"/>
      <c r="I342" s="35"/>
      <c r="J342" s="6"/>
      <c r="M342" s="181"/>
      <c r="O342" s="181"/>
    </row>
    <row r="343" spans="3:15" ht="51">
      <c r="C343" s="4" t="s">
        <v>549</v>
      </c>
      <c r="D343" s="5" t="s">
        <v>428</v>
      </c>
      <c r="E343" s="12">
        <v>3</v>
      </c>
      <c r="F343" s="12" t="s">
        <v>57</v>
      </c>
      <c r="G343" s="85"/>
      <c r="H343" s="8"/>
      <c r="I343" s="35"/>
      <c r="J343" s="6"/>
      <c r="M343" s="181"/>
      <c r="O343" s="181"/>
    </row>
    <row r="344" spans="3:15" ht="51">
      <c r="C344" s="4" t="s">
        <v>550</v>
      </c>
      <c r="D344" s="5" t="s">
        <v>447</v>
      </c>
      <c r="E344" s="12">
        <v>1</v>
      </c>
      <c r="F344" s="12" t="s">
        <v>57</v>
      </c>
      <c r="G344" s="85"/>
      <c r="H344" s="8"/>
      <c r="I344" s="35"/>
      <c r="J344" s="6"/>
      <c r="M344" s="181"/>
      <c r="O344" s="181"/>
    </row>
    <row r="345" spans="3:15" ht="51">
      <c r="C345" s="4" t="s">
        <v>551</v>
      </c>
      <c r="D345" s="5" t="s">
        <v>430</v>
      </c>
      <c r="E345" s="12">
        <v>4</v>
      </c>
      <c r="F345" s="12" t="s">
        <v>57</v>
      </c>
      <c r="G345" s="85"/>
      <c r="H345" s="8"/>
      <c r="I345" s="35"/>
      <c r="J345" s="6"/>
      <c r="M345" s="181"/>
      <c r="O345" s="181"/>
    </row>
    <row r="346" spans="3:15" ht="51">
      <c r="C346" s="4" t="s">
        <v>552</v>
      </c>
      <c r="D346" s="5" t="s">
        <v>553</v>
      </c>
      <c r="E346" s="12">
        <v>2</v>
      </c>
      <c r="F346" s="12" t="s">
        <v>57</v>
      </c>
      <c r="G346" s="85"/>
      <c r="H346" s="8"/>
      <c r="I346" s="35"/>
      <c r="J346" s="6"/>
      <c r="M346" s="181"/>
      <c r="O346" s="181"/>
    </row>
    <row r="347" spans="3:15" ht="24" customHeight="1">
      <c r="C347" s="126"/>
      <c r="D347" s="81" t="s">
        <v>469</v>
      </c>
      <c r="E347" s="82"/>
      <c r="F347" s="86"/>
      <c r="G347" s="84"/>
      <c r="H347" s="74"/>
      <c r="I347" s="75"/>
      <c r="J347" s="31"/>
      <c r="M347" s="181"/>
      <c r="O347" s="181"/>
    </row>
    <row r="348" spans="3:15" ht="51">
      <c r="C348" s="143" t="s">
        <v>554</v>
      </c>
      <c r="D348" s="5" t="s">
        <v>555</v>
      </c>
      <c r="E348" s="12">
        <v>2</v>
      </c>
      <c r="F348" s="12" t="s">
        <v>57</v>
      </c>
      <c r="G348" s="85"/>
      <c r="H348" s="8"/>
      <c r="I348" s="35"/>
      <c r="J348" s="6"/>
      <c r="M348" s="181"/>
      <c r="O348" s="181"/>
    </row>
    <row r="349" spans="3:15" ht="38.25">
      <c r="C349" s="143" t="s">
        <v>556</v>
      </c>
      <c r="D349" s="5" t="s">
        <v>557</v>
      </c>
      <c r="E349" s="12">
        <v>10</v>
      </c>
      <c r="F349" s="12" t="s">
        <v>77</v>
      </c>
      <c r="G349" s="85"/>
      <c r="H349" s="8"/>
      <c r="I349" s="36"/>
      <c r="J349" s="6"/>
      <c r="M349" s="181"/>
      <c r="O349" s="181"/>
    </row>
    <row r="350" spans="3:15" ht="38.25">
      <c r="C350" s="143" t="s">
        <v>558</v>
      </c>
      <c r="D350" s="5" t="s">
        <v>559</v>
      </c>
      <c r="E350" s="12">
        <v>8</v>
      </c>
      <c r="F350" s="12" t="s">
        <v>77</v>
      </c>
      <c r="G350" s="85"/>
      <c r="H350" s="8"/>
      <c r="I350" s="35"/>
      <c r="J350" s="6"/>
      <c r="M350" s="181"/>
      <c r="O350" s="181"/>
    </row>
    <row r="351" spans="3:15" ht="25.5">
      <c r="C351" s="143" t="s">
        <v>560</v>
      </c>
      <c r="D351" s="5" t="s">
        <v>475</v>
      </c>
      <c r="E351" s="12">
        <v>2</v>
      </c>
      <c r="F351" s="12" t="s">
        <v>57</v>
      </c>
      <c r="G351" s="85"/>
      <c r="H351" s="8"/>
      <c r="I351" s="35"/>
      <c r="J351" s="6"/>
      <c r="M351" s="181"/>
      <c r="O351" s="181"/>
    </row>
    <row r="352" spans="3:15" ht="32.25" customHeight="1">
      <c r="C352" s="143" t="s">
        <v>561</v>
      </c>
      <c r="D352" s="5" t="s">
        <v>477</v>
      </c>
      <c r="E352" s="12">
        <v>2</v>
      </c>
      <c r="F352" s="12" t="s">
        <v>57</v>
      </c>
      <c r="G352" s="85"/>
      <c r="H352" s="8"/>
      <c r="I352" s="35"/>
      <c r="J352" s="6"/>
      <c r="M352" s="181"/>
      <c r="O352" s="181"/>
    </row>
    <row r="353" spans="3:15" ht="16.5" customHeight="1">
      <c r="C353" s="126"/>
      <c r="D353" s="81" t="s">
        <v>562</v>
      </c>
      <c r="E353" s="82"/>
      <c r="F353" s="83"/>
      <c r="G353" s="84"/>
      <c r="H353" s="74"/>
      <c r="I353" s="73"/>
      <c r="J353" s="31"/>
      <c r="M353" s="181"/>
      <c r="O353" s="181"/>
    </row>
    <row r="354" spans="3:15" ht="63.75">
      <c r="C354" s="4" t="s">
        <v>563</v>
      </c>
      <c r="D354" s="5" t="s">
        <v>564</v>
      </c>
      <c r="E354" s="12">
        <v>1</v>
      </c>
      <c r="F354" s="12" t="s">
        <v>57</v>
      </c>
      <c r="G354" s="85"/>
      <c r="H354" s="8"/>
      <c r="I354" s="35"/>
      <c r="J354" s="6"/>
      <c r="M354" s="181"/>
      <c r="O354" s="181"/>
    </row>
    <row r="355" spans="3:15" ht="51">
      <c r="C355" s="4" t="s">
        <v>565</v>
      </c>
      <c r="D355" s="5" t="s">
        <v>566</v>
      </c>
      <c r="E355" s="12">
        <v>55</v>
      </c>
      <c r="F355" s="12" t="s">
        <v>57</v>
      </c>
      <c r="G355" s="85"/>
      <c r="H355" s="8"/>
      <c r="I355" s="35"/>
      <c r="J355" s="6"/>
      <c r="M355" s="181"/>
      <c r="O355" s="181"/>
    </row>
    <row r="356" spans="3:15" ht="25.5">
      <c r="C356" s="126"/>
      <c r="D356" s="81" t="s">
        <v>420</v>
      </c>
      <c r="E356" s="82"/>
      <c r="F356" s="86"/>
      <c r="G356" s="84"/>
      <c r="H356" s="74"/>
      <c r="I356" s="73"/>
      <c r="J356" s="31"/>
      <c r="M356" s="181"/>
      <c r="O356" s="181"/>
    </row>
    <row r="357" spans="3:15" ht="38.25">
      <c r="C357" s="4" t="s">
        <v>567</v>
      </c>
      <c r="D357" s="5" t="s">
        <v>568</v>
      </c>
      <c r="E357" s="12">
        <v>3</v>
      </c>
      <c r="F357" s="12" t="s">
        <v>57</v>
      </c>
      <c r="G357" s="85"/>
      <c r="H357" s="8"/>
      <c r="I357" s="35"/>
      <c r="J357" s="6"/>
      <c r="M357" s="181"/>
      <c r="O357" s="181"/>
    </row>
    <row r="358" spans="3:15" ht="51">
      <c r="C358" s="4" t="s">
        <v>569</v>
      </c>
      <c r="D358" s="5" t="s">
        <v>570</v>
      </c>
      <c r="E358" s="12">
        <v>3</v>
      </c>
      <c r="F358" s="12" t="s">
        <v>57</v>
      </c>
      <c r="G358" s="85"/>
      <c r="H358" s="8"/>
      <c r="I358" s="35"/>
      <c r="J358" s="6"/>
      <c r="M358" s="181"/>
      <c r="O358" s="181"/>
    </row>
    <row r="359" spans="3:15" ht="51">
      <c r="C359" s="4" t="s">
        <v>571</v>
      </c>
      <c r="D359" s="5" t="s">
        <v>428</v>
      </c>
      <c r="E359" s="12">
        <v>3</v>
      </c>
      <c r="F359" s="12" t="s">
        <v>57</v>
      </c>
      <c r="G359" s="85"/>
      <c r="H359" s="8"/>
      <c r="I359" s="35"/>
      <c r="J359" s="6"/>
      <c r="M359" s="181"/>
      <c r="O359" s="181"/>
    </row>
    <row r="360" spans="3:15" ht="51">
      <c r="C360" s="4" t="s">
        <v>572</v>
      </c>
      <c r="D360" s="5" t="s">
        <v>573</v>
      </c>
      <c r="E360" s="12">
        <v>1</v>
      </c>
      <c r="F360" s="12" t="s">
        <v>57</v>
      </c>
      <c r="G360" s="85"/>
      <c r="H360" s="8"/>
      <c r="I360" s="18"/>
      <c r="J360" s="6"/>
      <c r="M360" s="181"/>
      <c r="O360" s="181"/>
    </row>
    <row r="361" spans="3:15" ht="51">
      <c r="C361" s="4" t="s">
        <v>574</v>
      </c>
      <c r="D361" s="5" t="s">
        <v>450</v>
      </c>
      <c r="E361" s="12">
        <v>1</v>
      </c>
      <c r="F361" s="12" t="s">
        <v>57</v>
      </c>
      <c r="G361" s="85"/>
      <c r="H361" s="8"/>
      <c r="I361" s="35"/>
      <c r="J361" s="6"/>
      <c r="M361" s="181"/>
      <c r="O361" s="181"/>
    </row>
    <row r="362" spans="3:15">
      <c r="C362" s="126"/>
      <c r="D362" s="81" t="s">
        <v>575</v>
      </c>
      <c r="E362" s="82"/>
      <c r="F362" s="83"/>
      <c r="G362" s="84"/>
      <c r="H362" s="74"/>
      <c r="I362" s="72"/>
      <c r="J362" s="31"/>
      <c r="M362" s="181"/>
      <c r="O362" s="181"/>
    </row>
    <row r="363" spans="3:15" ht="63.75">
      <c r="C363" s="4" t="s">
        <v>576</v>
      </c>
      <c r="D363" s="5" t="s">
        <v>577</v>
      </c>
      <c r="E363" s="12">
        <v>1</v>
      </c>
      <c r="F363" s="12" t="s">
        <v>57</v>
      </c>
      <c r="G363" s="85"/>
      <c r="H363" s="8"/>
      <c r="I363" s="35"/>
      <c r="J363" s="6"/>
      <c r="M363" s="181"/>
      <c r="O363" s="181"/>
    </row>
    <row r="364" spans="3:15" ht="51">
      <c r="C364" s="4" t="s">
        <v>578</v>
      </c>
      <c r="D364" s="5" t="s">
        <v>579</v>
      </c>
      <c r="E364" s="12">
        <v>50</v>
      </c>
      <c r="F364" s="12" t="s">
        <v>77</v>
      </c>
      <c r="G364" s="85"/>
      <c r="H364" s="8"/>
      <c r="I364" s="35"/>
      <c r="J364" s="6"/>
      <c r="M364" s="181"/>
      <c r="O364" s="181"/>
    </row>
    <row r="365" spans="3:15" ht="25.5">
      <c r="C365" s="126"/>
      <c r="D365" s="81" t="s">
        <v>420</v>
      </c>
      <c r="E365" s="82"/>
      <c r="F365" s="86"/>
      <c r="G365" s="84"/>
      <c r="H365" s="74"/>
      <c r="I365" s="73"/>
      <c r="J365" s="31"/>
      <c r="M365" s="181"/>
      <c r="O365" s="181"/>
    </row>
    <row r="366" spans="3:15" ht="38.25">
      <c r="C366" s="4" t="s">
        <v>580</v>
      </c>
      <c r="D366" s="5" t="s">
        <v>568</v>
      </c>
      <c r="E366" s="12">
        <v>1</v>
      </c>
      <c r="F366" s="12" t="s">
        <v>57</v>
      </c>
      <c r="G366" s="85"/>
      <c r="H366" s="8"/>
      <c r="I366" s="35"/>
      <c r="J366" s="6"/>
      <c r="M366" s="181"/>
      <c r="O366" s="181"/>
    </row>
    <row r="367" spans="3:15" ht="51">
      <c r="C367" s="4" t="s">
        <v>581</v>
      </c>
      <c r="D367" s="5" t="s">
        <v>570</v>
      </c>
      <c r="E367" s="12">
        <v>1</v>
      </c>
      <c r="F367" s="12" t="s">
        <v>57</v>
      </c>
      <c r="G367" s="85"/>
      <c r="H367" s="8"/>
      <c r="I367" s="35"/>
      <c r="J367" s="6"/>
      <c r="M367" s="181"/>
      <c r="O367" s="181"/>
    </row>
    <row r="368" spans="3:15" ht="51">
      <c r="C368" s="4" t="s">
        <v>582</v>
      </c>
      <c r="D368" s="5" t="s">
        <v>428</v>
      </c>
      <c r="E368" s="12">
        <v>1</v>
      </c>
      <c r="F368" s="12" t="s">
        <v>57</v>
      </c>
      <c r="G368" s="85"/>
      <c r="H368" s="8"/>
      <c r="I368" s="35"/>
      <c r="J368" s="6"/>
      <c r="M368" s="181"/>
      <c r="O368" s="181"/>
    </row>
    <row r="369" spans="3:15" ht="51">
      <c r="C369" s="4" t="s">
        <v>583</v>
      </c>
      <c r="D369" s="5" t="s">
        <v>450</v>
      </c>
      <c r="E369" s="12">
        <v>1</v>
      </c>
      <c r="F369" s="12" t="s">
        <v>57</v>
      </c>
      <c r="G369" s="85"/>
      <c r="H369" s="8"/>
      <c r="I369" s="35"/>
      <c r="J369" s="6"/>
      <c r="M369" s="181"/>
      <c r="O369" s="181"/>
    </row>
    <row r="370" spans="3:15" ht="25.5">
      <c r="C370" s="4" t="s">
        <v>584</v>
      </c>
      <c r="D370" s="5" t="s">
        <v>585</v>
      </c>
      <c r="E370" s="12">
        <v>1</v>
      </c>
      <c r="F370" s="12" t="s">
        <v>57</v>
      </c>
      <c r="G370" s="85"/>
      <c r="H370" s="8"/>
      <c r="I370" s="35"/>
      <c r="J370" s="6"/>
      <c r="M370" s="181"/>
      <c r="O370" s="181"/>
    </row>
    <row r="371" spans="3:15" ht="18" customHeight="1">
      <c r="C371" s="126"/>
      <c r="D371" s="81" t="s">
        <v>586</v>
      </c>
      <c r="E371" s="82"/>
      <c r="F371" s="83"/>
      <c r="G371" s="84"/>
      <c r="H371" s="74"/>
      <c r="I371" s="73"/>
      <c r="J371" s="31"/>
      <c r="M371" s="181"/>
      <c r="O371" s="181"/>
    </row>
    <row r="372" spans="3:15" ht="63.75">
      <c r="C372" s="4" t="s">
        <v>587</v>
      </c>
      <c r="D372" s="5" t="s">
        <v>588</v>
      </c>
      <c r="E372" s="12">
        <v>1</v>
      </c>
      <c r="F372" s="12" t="s">
        <v>57</v>
      </c>
      <c r="G372" s="85"/>
      <c r="H372" s="8"/>
      <c r="I372" s="35"/>
      <c r="J372" s="6"/>
      <c r="M372" s="181"/>
      <c r="O372" s="181"/>
    </row>
    <row r="373" spans="3:15" ht="51">
      <c r="C373" s="4" t="s">
        <v>589</v>
      </c>
      <c r="D373" s="5" t="s">
        <v>590</v>
      </c>
      <c r="E373" s="12">
        <v>40</v>
      </c>
      <c r="F373" s="12" t="s">
        <v>77</v>
      </c>
      <c r="G373" s="85"/>
      <c r="H373" s="8"/>
      <c r="I373" s="18"/>
      <c r="J373" s="6"/>
      <c r="M373" s="181"/>
      <c r="O373" s="181"/>
    </row>
    <row r="374" spans="3:15" ht="25.5">
      <c r="C374" s="126"/>
      <c r="D374" s="81" t="s">
        <v>420</v>
      </c>
      <c r="E374" s="82"/>
      <c r="F374" s="86"/>
      <c r="G374" s="84"/>
      <c r="H374" s="74"/>
      <c r="I374" s="73"/>
      <c r="J374" s="31"/>
      <c r="M374" s="181"/>
      <c r="O374" s="181"/>
    </row>
    <row r="375" spans="3:15" ht="38.25">
      <c r="C375" s="4" t="s">
        <v>591</v>
      </c>
      <c r="D375" s="5" t="s">
        <v>568</v>
      </c>
      <c r="E375" s="12">
        <v>3</v>
      </c>
      <c r="F375" s="12" t="s">
        <v>57</v>
      </c>
      <c r="G375" s="85"/>
      <c r="H375" s="8"/>
      <c r="I375" s="36"/>
      <c r="J375" s="6"/>
      <c r="M375" s="181"/>
      <c r="O375" s="181"/>
    </row>
    <row r="376" spans="3:15" ht="51">
      <c r="C376" s="4" t="s">
        <v>592</v>
      </c>
      <c r="D376" s="5" t="s">
        <v>570</v>
      </c>
      <c r="E376" s="12">
        <v>3</v>
      </c>
      <c r="F376" s="12" t="s">
        <v>57</v>
      </c>
      <c r="G376" s="85"/>
      <c r="H376" s="8"/>
      <c r="I376" s="35"/>
      <c r="J376" s="6"/>
      <c r="M376" s="181"/>
      <c r="O376" s="181"/>
    </row>
    <row r="377" spans="3:15" ht="51">
      <c r="C377" s="4" t="s">
        <v>593</v>
      </c>
      <c r="D377" s="5" t="s">
        <v>594</v>
      </c>
      <c r="E377" s="12">
        <v>1</v>
      </c>
      <c r="F377" s="12" t="s">
        <v>57</v>
      </c>
      <c r="G377" s="85"/>
      <c r="H377" s="8"/>
      <c r="I377" s="35"/>
      <c r="J377" s="6"/>
      <c r="M377" s="181"/>
      <c r="O377" s="181"/>
    </row>
    <row r="378" spans="3:15" ht="32.25" customHeight="1">
      <c r="C378" s="4" t="s">
        <v>595</v>
      </c>
      <c r="D378" s="5" t="s">
        <v>428</v>
      </c>
      <c r="E378" s="12">
        <v>2</v>
      </c>
      <c r="F378" s="12" t="s">
        <v>57</v>
      </c>
      <c r="G378" s="85"/>
      <c r="H378" s="8"/>
      <c r="I378" s="35"/>
      <c r="J378" s="6"/>
      <c r="M378" s="181"/>
      <c r="O378" s="181"/>
    </row>
    <row r="379" spans="3:15" ht="51">
      <c r="C379" s="4" t="s">
        <v>596</v>
      </c>
      <c r="D379" s="5" t="s">
        <v>447</v>
      </c>
      <c r="E379" s="12">
        <v>1</v>
      </c>
      <c r="F379" s="12" t="s">
        <v>57</v>
      </c>
      <c r="G379" s="85"/>
      <c r="H379" s="8"/>
      <c r="I379" s="35"/>
      <c r="J379" s="6"/>
      <c r="M379" s="181"/>
      <c r="O379" s="181"/>
    </row>
    <row r="380" spans="3:15" ht="51">
      <c r="C380" s="4" t="s">
        <v>597</v>
      </c>
      <c r="D380" s="5" t="s">
        <v>430</v>
      </c>
      <c r="E380" s="12">
        <v>1</v>
      </c>
      <c r="F380" s="12" t="s">
        <v>57</v>
      </c>
      <c r="G380" s="85"/>
      <c r="H380" s="8"/>
      <c r="I380" s="35"/>
      <c r="J380" s="6"/>
      <c r="M380" s="181"/>
      <c r="O380" s="181"/>
    </row>
    <row r="381" spans="3:15">
      <c r="C381" s="34">
        <v>7.3</v>
      </c>
      <c r="D381" s="199" t="s">
        <v>598</v>
      </c>
      <c r="E381" s="23"/>
      <c r="F381" s="9"/>
      <c r="G381" s="10"/>
      <c r="H381" s="32"/>
      <c r="I381" s="224">
        <f>SUM(H382:H394)</f>
        <v>0</v>
      </c>
      <c r="J381" s="33"/>
      <c r="M381" s="181"/>
      <c r="O381" s="181"/>
    </row>
    <row r="382" spans="3:15" ht="89.25">
      <c r="C382" s="4" t="s">
        <v>599</v>
      </c>
      <c r="D382" s="5" t="s">
        <v>600</v>
      </c>
      <c r="E382" s="12">
        <v>1</v>
      </c>
      <c r="F382" s="12" t="s">
        <v>57</v>
      </c>
      <c r="G382" s="85"/>
      <c r="H382" s="8"/>
      <c r="I382" s="36"/>
      <c r="J382" s="6"/>
      <c r="M382" s="181"/>
      <c r="O382" s="181"/>
    </row>
    <row r="383" spans="3:15" ht="25.5">
      <c r="C383" s="4" t="s">
        <v>601</v>
      </c>
      <c r="D383" s="5" t="s">
        <v>602</v>
      </c>
      <c r="E383" s="12">
        <v>1</v>
      </c>
      <c r="F383" s="12" t="s">
        <v>57</v>
      </c>
      <c r="G383" s="85"/>
      <c r="H383" s="8"/>
      <c r="I383" s="36"/>
      <c r="J383" s="6"/>
      <c r="M383" s="181"/>
      <c r="O383" s="181"/>
    </row>
    <row r="384" spans="3:15" ht="38.25">
      <c r="C384" s="4" t="s">
        <v>603</v>
      </c>
      <c r="D384" s="5" t="s">
        <v>604</v>
      </c>
      <c r="E384" s="12">
        <v>1</v>
      </c>
      <c r="F384" s="12" t="s">
        <v>57</v>
      </c>
      <c r="G384" s="85"/>
      <c r="H384" s="8"/>
      <c r="I384" s="36"/>
      <c r="J384" s="6"/>
      <c r="M384" s="181"/>
      <c r="O384" s="181"/>
    </row>
    <row r="385" spans="3:15" ht="25.5">
      <c r="C385" s="4" t="s">
        <v>605</v>
      </c>
      <c r="D385" s="5" t="s">
        <v>606</v>
      </c>
      <c r="E385" s="12">
        <v>2</v>
      </c>
      <c r="F385" s="12" t="s">
        <v>57</v>
      </c>
      <c r="G385" s="85"/>
      <c r="H385" s="8"/>
      <c r="I385" s="36"/>
      <c r="J385" s="6"/>
      <c r="M385" s="181"/>
      <c r="O385" s="181"/>
    </row>
    <row r="386" spans="3:15" ht="38.25">
      <c r="C386" s="4" t="s">
        <v>607</v>
      </c>
      <c r="D386" s="5" t="s">
        <v>608</v>
      </c>
      <c r="E386" s="12">
        <v>17</v>
      </c>
      <c r="F386" s="12" t="s">
        <v>57</v>
      </c>
      <c r="G386" s="85"/>
      <c r="H386" s="8"/>
      <c r="I386" s="36"/>
      <c r="J386" s="6"/>
      <c r="M386" s="181"/>
      <c r="O386" s="181"/>
    </row>
    <row r="387" spans="3:15" ht="25.5">
      <c r="C387" s="4" t="s">
        <v>609</v>
      </c>
      <c r="D387" s="5" t="s">
        <v>610</v>
      </c>
      <c r="E387" s="12">
        <v>17</v>
      </c>
      <c r="F387" s="12" t="s">
        <v>57</v>
      </c>
      <c r="G387" s="85"/>
      <c r="H387" s="8"/>
      <c r="I387" s="36"/>
      <c r="J387" s="6"/>
      <c r="M387" s="181"/>
      <c r="O387" s="181"/>
    </row>
    <row r="388" spans="3:15" ht="25.5">
      <c r="C388" s="4" t="s">
        <v>611</v>
      </c>
      <c r="D388" s="5" t="s">
        <v>612</v>
      </c>
      <c r="E388" s="12">
        <v>2</v>
      </c>
      <c r="F388" s="12" t="s">
        <v>57</v>
      </c>
      <c r="G388" s="85"/>
      <c r="H388" s="8"/>
      <c r="I388" s="36"/>
      <c r="J388" s="6"/>
      <c r="M388" s="181"/>
      <c r="O388" s="181"/>
    </row>
    <row r="389" spans="3:15" ht="25.5">
      <c r="C389" s="4" t="s">
        <v>613</v>
      </c>
      <c r="D389" s="5" t="s">
        <v>614</v>
      </c>
      <c r="E389" s="12">
        <v>1</v>
      </c>
      <c r="F389" s="12" t="s">
        <v>57</v>
      </c>
      <c r="G389" s="85"/>
      <c r="H389" s="8"/>
      <c r="I389" s="36"/>
      <c r="J389" s="6"/>
      <c r="M389" s="181"/>
      <c r="O389" s="181"/>
    </row>
    <row r="390" spans="3:15" ht="63.75">
      <c r="C390" s="4" t="s">
        <v>615</v>
      </c>
      <c r="D390" s="5" t="s">
        <v>616</v>
      </c>
      <c r="E390" s="12">
        <v>3</v>
      </c>
      <c r="F390" s="12" t="s">
        <v>617</v>
      </c>
      <c r="G390" s="85"/>
      <c r="H390" s="8"/>
      <c r="I390" s="36"/>
      <c r="J390" s="6"/>
      <c r="M390" s="181"/>
      <c r="O390" s="181"/>
    </row>
    <row r="391" spans="3:15" ht="51">
      <c r="C391" s="4" t="s">
        <v>618</v>
      </c>
      <c r="D391" s="5" t="s">
        <v>619</v>
      </c>
      <c r="E391" s="12">
        <v>17</v>
      </c>
      <c r="F391" s="12" t="s">
        <v>57</v>
      </c>
      <c r="G391" s="85"/>
      <c r="H391" s="8"/>
      <c r="I391" s="36"/>
      <c r="J391" s="6"/>
      <c r="M391" s="181"/>
      <c r="O391" s="181"/>
    </row>
    <row r="392" spans="3:15" ht="38.25">
      <c r="C392" s="4" t="s">
        <v>620</v>
      </c>
      <c r="D392" s="5" t="s">
        <v>621</v>
      </c>
      <c r="E392" s="12">
        <v>27</v>
      </c>
      <c r="F392" s="12" t="s">
        <v>57</v>
      </c>
      <c r="G392" s="85"/>
      <c r="H392" s="8"/>
      <c r="I392" s="36"/>
      <c r="J392" s="6"/>
      <c r="M392" s="181"/>
      <c r="O392" s="181"/>
    </row>
    <row r="393" spans="3:15">
      <c r="C393" s="126"/>
      <c r="D393" s="203" t="s">
        <v>622</v>
      </c>
      <c r="E393" s="86"/>
      <c r="F393" s="86"/>
      <c r="G393" s="87"/>
      <c r="H393" s="87"/>
      <c r="I393" s="72"/>
      <c r="J393" s="31"/>
      <c r="M393" s="181"/>
      <c r="O393" s="181"/>
    </row>
    <row r="394" spans="3:15" ht="51">
      <c r="C394" s="4" t="s">
        <v>623</v>
      </c>
      <c r="D394" s="5" t="s">
        <v>624</v>
      </c>
      <c r="E394" s="12">
        <v>1</v>
      </c>
      <c r="F394" s="12" t="s">
        <v>48</v>
      </c>
      <c r="G394" s="85"/>
      <c r="H394" s="8"/>
      <c r="I394" s="36"/>
      <c r="J394" s="6"/>
      <c r="M394" s="181"/>
      <c r="O394" s="181"/>
    </row>
    <row r="395" spans="3:15">
      <c r="C395" s="34">
        <v>7.4</v>
      </c>
      <c r="D395" s="202" t="s">
        <v>625</v>
      </c>
      <c r="E395" s="23"/>
      <c r="F395" s="9"/>
      <c r="G395" s="10"/>
      <c r="H395" s="32"/>
      <c r="I395" s="224">
        <f>SUM(H396:H403)</f>
        <v>0</v>
      </c>
      <c r="J395" s="33"/>
      <c r="M395" s="181"/>
      <c r="O395" s="181"/>
    </row>
    <row r="396" spans="3:15" ht="191.25">
      <c r="C396" s="4" t="s">
        <v>626</v>
      </c>
      <c r="D396" s="5" t="s">
        <v>627</v>
      </c>
      <c r="E396" s="17">
        <v>1</v>
      </c>
      <c r="F396" s="12" t="s">
        <v>57</v>
      </c>
      <c r="G396" s="177"/>
      <c r="H396" s="8"/>
      <c r="I396" s="36"/>
      <c r="J396" s="6"/>
      <c r="M396" s="181"/>
      <c r="O396" s="181"/>
    </row>
    <row r="397" spans="3:15" ht="63.75">
      <c r="C397" s="4" t="s">
        <v>628</v>
      </c>
      <c r="D397" s="5" t="s">
        <v>629</v>
      </c>
      <c r="E397" s="17">
        <v>1</v>
      </c>
      <c r="F397" s="12" t="s">
        <v>48</v>
      </c>
      <c r="G397" s="177"/>
      <c r="H397" s="8"/>
      <c r="I397" s="36"/>
      <c r="J397" s="6"/>
      <c r="M397" s="181"/>
      <c r="O397" s="181"/>
    </row>
    <row r="398" spans="3:15" ht="89.25">
      <c r="C398" s="4" t="s">
        <v>630</v>
      </c>
      <c r="D398" s="5" t="s">
        <v>631</v>
      </c>
      <c r="E398" s="17">
        <v>6</v>
      </c>
      <c r="F398" s="12" t="s">
        <v>57</v>
      </c>
      <c r="G398" s="177"/>
      <c r="H398" s="8"/>
      <c r="I398" s="36"/>
      <c r="J398" s="6"/>
      <c r="M398" s="181"/>
      <c r="O398" s="181"/>
    </row>
    <row r="399" spans="3:15" ht="18" customHeight="1">
      <c r="C399" s="4" t="s">
        <v>632</v>
      </c>
      <c r="D399" s="5" t="s">
        <v>633</v>
      </c>
      <c r="E399" s="17">
        <v>5</v>
      </c>
      <c r="F399" s="12" t="s">
        <v>57</v>
      </c>
      <c r="G399" s="177"/>
      <c r="H399" s="8"/>
      <c r="I399" s="36"/>
      <c r="J399" s="6"/>
      <c r="M399" s="181"/>
      <c r="O399" s="181"/>
    </row>
    <row r="400" spans="3:15" ht="18" customHeight="1">
      <c r="C400" s="4" t="s">
        <v>634</v>
      </c>
      <c r="D400" s="5" t="s">
        <v>635</v>
      </c>
      <c r="E400" s="17">
        <v>2</v>
      </c>
      <c r="F400" s="12" t="s">
        <v>57</v>
      </c>
      <c r="G400" s="177"/>
      <c r="H400" s="8"/>
      <c r="I400" s="36"/>
      <c r="J400" s="6"/>
      <c r="M400" s="181"/>
      <c r="O400" s="181"/>
    </row>
    <row r="401" spans="1:15" ht="25.5">
      <c r="C401" s="4" t="s">
        <v>636</v>
      </c>
      <c r="D401" s="5" t="s">
        <v>637</v>
      </c>
      <c r="E401" s="17">
        <v>5</v>
      </c>
      <c r="F401" s="12" t="s">
        <v>57</v>
      </c>
      <c r="G401" s="177"/>
      <c r="H401" s="8"/>
      <c r="I401" s="36"/>
      <c r="J401" s="6"/>
      <c r="M401" s="181"/>
      <c r="O401" s="181"/>
    </row>
    <row r="402" spans="1:15" ht="51">
      <c r="C402" s="4" t="s">
        <v>638</v>
      </c>
      <c r="D402" s="5" t="s">
        <v>639</v>
      </c>
      <c r="E402" s="17">
        <v>1</v>
      </c>
      <c r="F402" s="12" t="s">
        <v>57</v>
      </c>
      <c r="G402" s="177"/>
      <c r="H402" s="8"/>
      <c r="I402" s="36"/>
      <c r="J402" s="6"/>
      <c r="M402" s="181"/>
      <c r="O402" s="181"/>
    </row>
    <row r="403" spans="1:15" ht="51">
      <c r="C403" s="4" t="s">
        <v>640</v>
      </c>
      <c r="D403" s="5" t="s">
        <v>641</v>
      </c>
      <c r="E403" s="17">
        <v>5</v>
      </c>
      <c r="F403" s="12" t="s">
        <v>57</v>
      </c>
      <c r="G403" s="177"/>
      <c r="H403" s="8"/>
      <c r="I403" s="36"/>
      <c r="J403" s="6"/>
      <c r="M403" s="181"/>
      <c r="O403" s="181"/>
    </row>
    <row r="404" spans="1:15" ht="15.95" customHeight="1">
      <c r="C404" s="160">
        <v>8</v>
      </c>
      <c r="D404" s="161" t="s">
        <v>34</v>
      </c>
      <c r="E404" s="153"/>
      <c r="F404" s="154"/>
      <c r="G404" s="166"/>
      <c r="H404" s="152"/>
      <c r="I404" s="155"/>
      <c r="J404" s="80">
        <f>SUM(I405:I490)</f>
        <v>0</v>
      </c>
      <c r="L404" s="183"/>
      <c r="M404" s="181"/>
      <c r="O404" s="181"/>
    </row>
    <row r="405" spans="1:15">
      <c r="C405" s="34">
        <v>8.1</v>
      </c>
      <c r="D405" s="202" t="s">
        <v>54</v>
      </c>
      <c r="E405" s="23"/>
      <c r="F405" s="9"/>
      <c r="G405" s="10"/>
      <c r="H405" s="32"/>
      <c r="I405" s="224">
        <f>SUM(H406:H410)</f>
        <v>0</v>
      </c>
      <c r="J405" s="33"/>
      <c r="M405" s="181"/>
      <c r="O405" s="181"/>
    </row>
    <row r="406" spans="1:15" s="20" customFormat="1" ht="25.5">
      <c r="A406" s="21"/>
      <c r="B406" s="21"/>
      <c r="C406" s="27" t="s">
        <v>642</v>
      </c>
      <c r="D406" s="5" t="s">
        <v>643</v>
      </c>
      <c r="E406" s="14">
        <v>1</v>
      </c>
      <c r="F406" s="7" t="s">
        <v>57</v>
      </c>
      <c r="G406" s="8"/>
      <c r="H406" s="8"/>
      <c r="I406" s="16"/>
      <c r="J406" s="6"/>
      <c r="K406" s="21"/>
      <c r="L406" s="21"/>
      <c r="M406" s="181"/>
      <c r="N406" s="15"/>
      <c r="O406" s="181"/>
    </row>
    <row r="407" spans="1:15" s="20" customFormat="1" ht="25.5">
      <c r="A407" s="21"/>
      <c r="B407" s="21"/>
      <c r="C407" s="27" t="s">
        <v>644</v>
      </c>
      <c r="D407" s="5" t="s">
        <v>645</v>
      </c>
      <c r="E407" s="14">
        <v>88.26</v>
      </c>
      <c r="F407" s="7" t="s">
        <v>62</v>
      </c>
      <c r="G407" s="8"/>
      <c r="H407" s="8"/>
      <c r="I407" s="16"/>
      <c r="J407" s="6"/>
      <c r="K407" s="21"/>
      <c r="L407" s="21"/>
      <c r="M407" s="181"/>
      <c r="N407" s="15"/>
      <c r="O407" s="181"/>
    </row>
    <row r="408" spans="1:15" s="20" customFormat="1" ht="25.5">
      <c r="A408" s="21"/>
      <c r="B408" s="21"/>
      <c r="C408" s="27" t="s">
        <v>646</v>
      </c>
      <c r="D408" s="5" t="s">
        <v>647</v>
      </c>
      <c r="E408" s="14">
        <v>48.8</v>
      </c>
      <c r="F408" s="7" t="s">
        <v>62</v>
      </c>
      <c r="G408" s="8"/>
      <c r="H408" s="8"/>
      <c r="I408" s="16"/>
      <c r="J408" s="6"/>
      <c r="K408" s="21"/>
      <c r="L408" s="21"/>
      <c r="M408" s="181"/>
      <c r="N408" s="15"/>
      <c r="O408" s="181"/>
    </row>
    <row r="409" spans="1:15" s="20" customFormat="1" ht="25.5">
      <c r="A409" s="21"/>
      <c r="B409" s="21"/>
      <c r="C409" s="27" t="s">
        <v>648</v>
      </c>
      <c r="D409" s="5" t="s">
        <v>649</v>
      </c>
      <c r="E409" s="14">
        <v>15</v>
      </c>
      <c r="F409" s="7" t="s">
        <v>77</v>
      </c>
      <c r="G409" s="8"/>
      <c r="H409" s="8"/>
      <c r="I409" s="16"/>
      <c r="J409" s="6"/>
      <c r="K409" s="21"/>
      <c r="L409" s="21"/>
      <c r="M409" s="181"/>
      <c r="N409" s="15"/>
      <c r="O409" s="181"/>
    </row>
    <row r="410" spans="1:15" s="20" customFormat="1" ht="25.5">
      <c r="A410" s="21"/>
      <c r="B410" s="21"/>
      <c r="C410" s="27" t="s">
        <v>650</v>
      </c>
      <c r="D410" s="5" t="s">
        <v>651</v>
      </c>
      <c r="E410" s="14">
        <v>15</v>
      </c>
      <c r="F410" s="7" t="s">
        <v>77</v>
      </c>
      <c r="G410" s="8"/>
      <c r="H410" s="8"/>
      <c r="I410" s="16"/>
      <c r="J410" s="6"/>
      <c r="K410" s="21"/>
      <c r="L410" s="21"/>
      <c r="M410" s="181"/>
      <c r="N410" s="15"/>
      <c r="O410" s="181"/>
    </row>
    <row r="411" spans="1:15" s="20" customFormat="1">
      <c r="A411" s="21"/>
      <c r="B411" s="21"/>
      <c r="C411" s="34"/>
      <c r="D411" s="202" t="s">
        <v>135</v>
      </c>
      <c r="E411" s="9"/>
      <c r="F411" s="9"/>
      <c r="G411" s="10"/>
      <c r="H411" s="10"/>
      <c r="I411" s="10"/>
      <c r="J411" s="33"/>
      <c r="K411" s="21"/>
      <c r="L411" s="21"/>
      <c r="M411" s="181"/>
      <c r="N411" s="15"/>
      <c r="O411" s="181"/>
    </row>
    <row r="412" spans="1:15" s="20" customFormat="1">
      <c r="A412" s="21"/>
      <c r="B412" s="21"/>
      <c r="C412" s="69">
        <v>8.1999999999999993</v>
      </c>
      <c r="D412" s="203" t="s">
        <v>14</v>
      </c>
      <c r="E412" s="25"/>
      <c r="F412" s="25"/>
      <c r="G412" s="26"/>
      <c r="H412" s="26"/>
      <c r="I412" s="224">
        <f>SUM(H413:H416)</f>
        <v>0</v>
      </c>
      <c r="J412" s="31"/>
      <c r="K412" s="21"/>
      <c r="L412" s="21"/>
      <c r="M412" s="181"/>
      <c r="N412" s="15"/>
      <c r="O412" s="181"/>
    </row>
    <row r="413" spans="1:15" s="20" customFormat="1" ht="18" customHeight="1">
      <c r="A413" s="21"/>
      <c r="B413" s="21"/>
      <c r="C413" s="27" t="s">
        <v>652</v>
      </c>
      <c r="D413" s="5" t="s">
        <v>287</v>
      </c>
      <c r="E413" s="14">
        <v>111.11</v>
      </c>
      <c r="F413" s="7" t="s">
        <v>62</v>
      </c>
      <c r="G413" s="8"/>
      <c r="H413" s="8"/>
      <c r="I413" s="16"/>
      <c r="J413" s="6"/>
      <c r="K413" s="21"/>
      <c r="L413" s="21"/>
      <c r="M413" s="181"/>
      <c r="N413" s="15"/>
      <c r="O413" s="181"/>
    </row>
    <row r="414" spans="1:15" s="20" customFormat="1" ht="18" customHeight="1">
      <c r="A414" s="21"/>
      <c r="B414" s="21"/>
      <c r="C414" s="27" t="s">
        <v>653</v>
      </c>
      <c r="D414" s="5" t="s">
        <v>654</v>
      </c>
      <c r="E414" s="14">
        <v>540.38</v>
      </c>
      <c r="F414" s="7" t="s">
        <v>139</v>
      </c>
      <c r="G414" s="8"/>
      <c r="H414" s="8"/>
      <c r="I414" s="16"/>
      <c r="J414" s="6"/>
      <c r="K414" s="21"/>
      <c r="L414" s="21"/>
      <c r="M414" s="181"/>
      <c r="N414" s="15"/>
      <c r="O414" s="181"/>
    </row>
    <row r="415" spans="1:15" s="20" customFormat="1" ht="27" customHeight="1">
      <c r="A415" s="21"/>
      <c r="B415" s="21"/>
      <c r="C415" s="27" t="s">
        <v>655</v>
      </c>
      <c r="D415" s="5" t="s">
        <v>656</v>
      </c>
      <c r="E415" s="14">
        <v>170.65</v>
      </c>
      <c r="F415" s="7" t="s">
        <v>139</v>
      </c>
      <c r="G415" s="8"/>
      <c r="H415" s="8"/>
      <c r="I415" s="16"/>
      <c r="J415" s="6"/>
      <c r="K415" s="21"/>
      <c r="L415" s="21"/>
      <c r="M415" s="181"/>
      <c r="N415" s="15"/>
      <c r="O415" s="181"/>
    </row>
    <row r="416" spans="1:15" s="20" customFormat="1" ht="18" customHeight="1">
      <c r="A416" s="21"/>
      <c r="B416" s="21"/>
      <c r="C416" s="27" t="s">
        <v>657</v>
      </c>
      <c r="D416" s="5" t="s">
        <v>658</v>
      </c>
      <c r="E416" s="14">
        <v>540.38</v>
      </c>
      <c r="F416" s="7" t="s">
        <v>139</v>
      </c>
      <c r="G416" s="8"/>
      <c r="H416" s="8"/>
      <c r="I416" s="16"/>
      <c r="J416" s="6"/>
      <c r="K416" s="21"/>
      <c r="L416" s="21"/>
      <c r="M416" s="181"/>
      <c r="N416" s="15"/>
      <c r="O416" s="181"/>
    </row>
    <row r="417" spans="1:15" s="20" customFormat="1">
      <c r="A417" s="21"/>
      <c r="B417" s="21"/>
      <c r="C417" s="69">
        <v>8.3000000000000007</v>
      </c>
      <c r="D417" s="203" t="s">
        <v>659</v>
      </c>
      <c r="E417" s="25"/>
      <c r="F417" s="25"/>
      <c r="G417" s="26"/>
      <c r="H417" s="26"/>
      <c r="I417" s="224">
        <f>SUM(H418:H421)</f>
        <v>0</v>
      </c>
      <c r="J417" s="31"/>
      <c r="K417" s="21"/>
      <c r="L417" s="21"/>
      <c r="M417" s="181"/>
      <c r="N417" s="15"/>
      <c r="O417" s="181"/>
    </row>
    <row r="418" spans="1:15" s="20" customFormat="1" ht="63.75">
      <c r="A418" s="21"/>
      <c r="B418" s="21"/>
      <c r="C418" s="27" t="s">
        <v>660</v>
      </c>
      <c r="D418" s="5" t="s">
        <v>661</v>
      </c>
      <c r="E418" s="14">
        <v>44.72</v>
      </c>
      <c r="F418" s="7" t="s">
        <v>77</v>
      </c>
      <c r="G418" s="8"/>
      <c r="H418" s="8"/>
      <c r="I418" s="16"/>
      <c r="J418" s="6"/>
      <c r="K418" s="21"/>
      <c r="L418" s="21"/>
      <c r="M418" s="181"/>
      <c r="N418" s="15"/>
      <c r="O418" s="181"/>
    </row>
    <row r="419" spans="1:15" s="20" customFormat="1" ht="63.75">
      <c r="A419" s="21"/>
      <c r="B419" s="21"/>
      <c r="C419" s="27" t="s">
        <v>662</v>
      </c>
      <c r="D419" s="5" t="s">
        <v>663</v>
      </c>
      <c r="E419" s="14">
        <v>3.44</v>
      </c>
      <c r="F419" s="7" t="s">
        <v>77</v>
      </c>
      <c r="G419" s="8"/>
      <c r="H419" s="8"/>
      <c r="I419" s="16"/>
      <c r="J419" s="6"/>
      <c r="K419" s="21"/>
      <c r="L419" s="21"/>
      <c r="M419" s="181"/>
      <c r="N419" s="15"/>
      <c r="O419" s="181"/>
    </row>
    <row r="420" spans="1:15" s="20" customFormat="1" ht="63.75">
      <c r="A420" s="21"/>
      <c r="B420" s="21"/>
      <c r="C420" s="27" t="s">
        <v>664</v>
      </c>
      <c r="D420" s="5" t="s">
        <v>665</v>
      </c>
      <c r="E420" s="14">
        <v>9.6</v>
      </c>
      <c r="F420" s="7" t="s">
        <v>77</v>
      </c>
      <c r="G420" s="8"/>
      <c r="H420" s="8"/>
      <c r="I420" s="16"/>
      <c r="J420" s="6"/>
      <c r="K420" s="21"/>
      <c r="L420" s="21"/>
      <c r="M420" s="181"/>
      <c r="N420" s="15"/>
      <c r="O420" s="181"/>
    </row>
    <row r="421" spans="1:15" s="20" customFormat="1" ht="63.75">
      <c r="A421" s="21"/>
      <c r="B421" s="21"/>
      <c r="C421" s="27" t="s">
        <v>666</v>
      </c>
      <c r="D421" s="5" t="s">
        <v>667</v>
      </c>
      <c r="E421" s="14">
        <v>32.729999999999997</v>
      </c>
      <c r="F421" s="7" t="s">
        <v>77</v>
      </c>
      <c r="G421" s="8"/>
      <c r="H421" s="8"/>
      <c r="I421" s="16"/>
      <c r="J421" s="6"/>
      <c r="K421" s="21"/>
      <c r="L421" s="21"/>
      <c r="M421" s="181"/>
      <c r="N421" s="15"/>
      <c r="O421" s="181"/>
    </row>
    <row r="422" spans="1:15" s="20" customFormat="1">
      <c r="A422" s="21"/>
      <c r="B422" s="21"/>
      <c r="C422" s="69">
        <v>8.4</v>
      </c>
      <c r="D422" s="203" t="s">
        <v>668</v>
      </c>
      <c r="E422" s="25"/>
      <c r="F422" s="25"/>
      <c r="G422" s="26"/>
      <c r="H422" s="26"/>
      <c r="I422" s="224">
        <f>SUM(H423:H425)</f>
        <v>0</v>
      </c>
      <c r="J422" s="31"/>
      <c r="K422" s="21"/>
      <c r="L422" s="21"/>
      <c r="M422" s="181"/>
      <c r="N422" s="15"/>
      <c r="O422" s="181"/>
    </row>
    <row r="423" spans="1:15" s="20" customFormat="1" ht="25.5">
      <c r="A423" s="21"/>
      <c r="B423" s="21"/>
      <c r="C423" s="27" t="s">
        <v>669</v>
      </c>
      <c r="D423" s="5" t="s">
        <v>670</v>
      </c>
      <c r="E423" s="14">
        <v>1</v>
      </c>
      <c r="F423" s="7" t="s">
        <v>48</v>
      </c>
      <c r="G423" s="8"/>
      <c r="H423" s="8"/>
      <c r="I423" s="16"/>
      <c r="J423" s="6"/>
      <c r="K423" s="21"/>
      <c r="L423" s="21"/>
      <c r="M423" s="181"/>
      <c r="N423" s="15"/>
      <c r="O423" s="181"/>
    </row>
    <row r="424" spans="1:15" s="20" customFormat="1" ht="25.5">
      <c r="A424" s="21"/>
      <c r="B424" s="21"/>
      <c r="C424" s="27" t="s">
        <v>671</v>
      </c>
      <c r="D424" s="5" t="s">
        <v>672</v>
      </c>
      <c r="E424" s="14">
        <v>1</v>
      </c>
      <c r="F424" s="7" t="s">
        <v>48</v>
      </c>
      <c r="G424" s="8"/>
      <c r="H424" s="8"/>
      <c r="I424" s="16"/>
      <c r="J424" s="6"/>
      <c r="K424" s="21"/>
      <c r="L424" s="21"/>
      <c r="M424" s="181"/>
      <c r="N424" s="15"/>
      <c r="O424" s="181"/>
    </row>
    <row r="425" spans="1:15" s="21" customFormat="1">
      <c r="C425" s="27" t="s">
        <v>673</v>
      </c>
      <c r="D425" s="5" t="s">
        <v>674</v>
      </c>
      <c r="E425" s="14">
        <v>42.54</v>
      </c>
      <c r="F425" s="7" t="s">
        <v>77</v>
      </c>
      <c r="G425" s="8"/>
      <c r="H425" s="8"/>
      <c r="I425" s="16"/>
      <c r="J425" s="37"/>
      <c r="M425" s="181"/>
      <c r="N425" s="15"/>
      <c r="O425" s="181"/>
    </row>
    <row r="426" spans="1:15" s="20" customFormat="1" ht="18" customHeight="1">
      <c r="A426" s="21"/>
      <c r="B426" s="21"/>
      <c r="C426" s="69">
        <v>8.5</v>
      </c>
      <c r="D426" s="203" t="s">
        <v>17</v>
      </c>
      <c r="E426" s="25"/>
      <c r="F426" s="25"/>
      <c r="G426" s="26"/>
      <c r="H426" s="26"/>
      <c r="I426" s="224">
        <f>SUM(H427:H428)</f>
        <v>0</v>
      </c>
      <c r="J426" s="31"/>
      <c r="K426" s="21"/>
      <c r="L426" s="21"/>
      <c r="M426" s="181"/>
      <c r="N426" s="15"/>
      <c r="O426" s="181"/>
    </row>
    <row r="427" spans="1:15" s="21" customFormat="1" ht="18" customHeight="1">
      <c r="C427" s="27" t="s">
        <v>675</v>
      </c>
      <c r="D427" s="5" t="s">
        <v>676</v>
      </c>
      <c r="E427" s="14">
        <v>22.66</v>
      </c>
      <c r="F427" s="7" t="s">
        <v>62</v>
      </c>
      <c r="G427" s="8"/>
      <c r="H427" s="8"/>
      <c r="I427" s="16"/>
      <c r="J427" s="37"/>
      <c r="M427" s="181"/>
      <c r="N427" s="15"/>
      <c r="O427" s="181"/>
    </row>
    <row r="428" spans="1:15" s="21" customFormat="1" ht="18" customHeight="1">
      <c r="C428" s="27" t="s">
        <v>677</v>
      </c>
      <c r="D428" s="5" t="s">
        <v>678</v>
      </c>
      <c r="E428" s="14">
        <v>35</v>
      </c>
      <c r="F428" s="7" t="s">
        <v>77</v>
      </c>
      <c r="G428" s="8"/>
      <c r="H428" s="8"/>
      <c r="I428" s="16"/>
      <c r="J428" s="37"/>
      <c r="M428" s="181"/>
      <c r="N428" s="15"/>
      <c r="O428" s="181"/>
    </row>
    <row r="429" spans="1:15" s="20" customFormat="1" ht="18" customHeight="1">
      <c r="A429" s="21"/>
      <c r="B429" s="21"/>
      <c r="C429" s="69">
        <v>8.6</v>
      </c>
      <c r="D429" s="203" t="s">
        <v>679</v>
      </c>
      <c r="E429" s="25"/>
      <c r="F429" s="25"/>
      <c r="G429" s="26"/>
      <c r="H429" s="26"/>
      <c r="I429" s="224">
        <f>SUM(H430:H443)</f>
        <v>0</v>
      </c>
      <c r="J429" s="31"/>
      <c r="K429" s="21"/>
      <c r="L429" s="21"/>
      <c r="M429" s="181"/>
      <c r="N429" s="15"/>
      <c r="O429" s="181"/>
    </row>
    <row r="430" spans="1:15" s="21" customFormat="1" ht="18" customHeight="1">
      <c r="C430" s="27" t="s">
        <v>680</v>
      </c>
      <c r="D430" s="5" t="s">
        <v>681</v>
      </c>
      <c r="E430" s="14">
        <v>222.59</v>
      </c>
      <c r="F430" s="7" t="s">
        <v>62</v>
      </c>
      <c r="G430" s="8"/>
      <c r="H430" s="8"/>
      <c r="I430" s="16"/>
      <c r="J430" s="37"/>
      <c r="M430" s="181"/>
      <c r="N430" s="15"/>
      <c r="O430" s="181"/>
    </row>
    <row r="431" spans="1:15" s="21" customFormat="1" ht="18" customHeight="1">
      <c r="C431" s="27" t="s">
        <v>682</v>
      </c>
      <c r="D431" s="5" t="s">
        <v>683</v>
      </c>
      <c r="E431" s="14">
        <v>52.98</v>
      </c>
      <c r="F431" s="7" t="s">
        <v>62</v>
      </c>
      <c r="G431" s="8"/>
      <c r="H431" s="8"/>
      <c r="I431" s="16"/>
      <c r="J431" s="37"/>
      <c r="M431" s="181"/>
      <c r="N431" s="15"/>
      <c r="O431" s="181"/>
    </row>
    <row r="432" spans="1:15" s="21" customFormat="1" ht="18" customHeight="1">
      <c r="C432" s="27" t="s">
        <v>684</v>
      </c>
      <c r="D432" s="5" t="s">
        <v>685</v>
      </c>
      <c r="E432" s="14">
        <v>54.2</v>
      </c>
      <c r="F432" s="7" t="s">
        <v>77</v>
      </c>
      <c r="G432" s="8"/>
      <c r="H432" s="8"/>
      <c r="I432" s="16"/>
      <c r="J432" s="37"/>
      <c r="M432" s="181"/>
      <c r="N432" s="15"/>
      <c r="O432" s="181"/>
    </row>
    <row r="433" spans="1:15" s="21" customFormat="1" ht="18" customHeight="1">
      <c r="C433" s="69"/>
      <c r="D433" s="203" t="s">
        <v>686</v>
      </c>
      <c r="E433" s="25"/>
      <c r="F433" s="25"/>
      <c r="G433" s="26"/>
      <c r="H433" s="26"/>
      <c r="I433" s="38"/>
      <c r="J433" s="31"/>
      <c r="M433" s="181"/>
      <c r="N433" s="15"/>
      <c r="O433" s="181"/>
    </row>
    <row r="434" spans="1:15" s="21" customFormat="1" ht="18" customHeight="1">
      <c r="C434" s="215" t="s">
        <v>687</v>
      </c>
      <c r="D434" s="216" t="s">
        <v>688</v>
      </c>
      <c r="E434" s="217">
        <v>40</v>
      </c>
      <c r="F434" s="218" t="s">
        <v>62</v>
      </c>
      <c r="G434" s="219"/>
      <c r="H434" s="219"/>
      <c r="I434" s="220"/>
      <c r="J434" s="221"/>
      <c r="M434" s="181"/>
      <c r="N434" s="15"/>
      <c r="O434" s="181"/>
    </row>
    <row r="435" spans="1:15" s="21" customFormat="1" ht="18" customHeight="1">
      <c r="C435" s="215" t="s">
        <v>689</v>
      </c>
      <c r="D435" s="5" t="s">
        <v>690</v>
      </c>
      <c r="E435" s="14">
        <v>3</v>
      </c>
      <c r="F435" s="7" t="s">
        <v>139</v>
      </c>
      <c r="G435" s="8"/>
      <c r="H435" s="8"/>
      <c r="I435" s="16"/>
      <c r="J435" s="6"/>
      <c r="M435" s="181"/>
      <c r="N435" s="15"/>
      <c r="O435" s="181"/>
    </row>
    <row r="436" spans="1:15" s="21" customFormat="1" ht="25.5">
      <c r="C436" s="215" t="s">
        <v>691</v>
      </c>
      <c r="D436" s="5" t="s">
        <v>692</v>
      </c>
      <c r="E436" s="14">
        <v>2</v>
      </c>
      <c r="F436" s="7" t="s">
        <v>139</v>
      </c>
      <c r="G436" s="8"/>
      <c r="H436" s="8"/>
      <c r="I436" s="16"/>
      <c r="J436" s="6"/>
      <c r="M436" s="181"/>
      <c r="N436" s="15"/>
      <c r="O436" s="181"/>
    </row>
    <row r="437" spans="1:15" s="21" customFormat="1" ht="25.5">
      <c r="C437" s="215" t="s">
        <v>693</v>
      </c>
      <c r="D437" s="5" t="s">
        <v>694</v>
      </c>
      <c r="E437" s="14">
        <v>1</v>
      </c>
      <c r="F437" s="7" t="s">
        <v>139</v>
      </c>
      <c r="G437" s="8"/>
      <c r="H437" s="8"/>
      <c r="I437" s="16"/>
      <c r="J437" s="6"/>
      <c r="M437" s="181"/>
      <c r="N437" s="15"/>
      <c r="O437" s="181"/>
    </row>
    <row r="438" spans="1:15" s="21" customFormat="1" ht="25.5">
      <c r="C438" s="215" t="s">
        <v>695</v>
      </c>
      <c r="D438" s="5" t="s">
        <v>696</v>
      </c>
      <c r="E438" s="14">
        <v>0.34559999999999996</v>
      </c>
      <c r="F438" s="7" t="s">
        <v>139</v>
      </c>
      <c r="G438" s="8"/>
      <c r="H438" s="8"/>
      <c r="I438" s="16"/>
      <c r="J438" s="6"/>
      <c r="M438" s="181"/>
      <c r="N438" s="15"/>
      <c r="O438" s="181"/>
    </row>
    <row r="439" spans="1:15" s="21" customFormat="1" ht="27.75" customHeight="1">
      <c r="C439" s="215" t="s">
        <v>697</v>
      </c>
      <c r="D439" s="5" t="s">
        <v>698</v>
      </c>
      <c r="E439" s="14">
        <v>0.72000000000000008</v>
      </c>
      <c r="F439" s="7" t="s">
        <v>139</v>
      </c>
      <c r="G439" s="8"/>
      <c r="H439" s="8"/>
      <c r="I439" s="16"/>
      <c r="J439" s="6"/>
      <c r="M439" s="181"/>
      <c r="N439" s="15"/>
      <c r="O439" s="181"/>
    </row>
    <row r="440" spans="1:15" s="21" customFormat="1" ht="38.25">
      <c r="C440" s="215" t="s">
        <v>699</v>
      </c>
      <c r="D440" s="5" t="s">
        <v>408</v>
      </c>
      <c r="E440" s="14">
        <v>50</v>
      </c>
      <c r="F440" s="7" t="s">
        <v>77</v>
      </c>
      <c r="G440" s="8"/>
      <c r="H440" s="8"/>
      <c r="I440" s="16"/>
      <c r="J440" s="6"/>
      <c r="M440" s="181"/>
      <c r="N440" s="15"/>
      <c r="O440" s="181"/>
    </row>
    <row r="441" spans="1:15" s="21" customFormat="1" ht="38.25">
      <c r="C441" s="215" t="s">
        <v>700</v>
      </c>
      <c r="D441" s="5" t="s">
        <v>701</v>
      </c>
      <c r="E441" s="14">
        <v>49.203000000000003</v>
      </c>
      <c r="F441" s="7" t="s">
        <v>77</v>
      </c>
      <c r="G441" s="8"/>
      <c r="H441" s="8"/>
      <c r="I441" s="16"/>
      <c r="J441" s="6"/>
      <c r="M441" s="181"/>
      <c r="N441" s="15"/>
      <c r="O441" s="181"/>
    </row>
    <row r="442" spans="1:15" s="21" customFormat="1" ht="38.25">
      <c r="C442" s="215" t="s">
        <v>702</v>
      </c>
      <c r="D442" s="5" t="s">
        <v>703</v>
      </c>
      <c r="E442" s="14">
        <v>78.716000000000008</v>
      </c>
      <c r="F442" s="7" t="s">
        <v>77</v>
      </c>
      <c r="G442" s="8"/>
      <c r="H442" s="8"/>
      <c r="I442" s="16"/>
      <c r="J442" s="6"/>
      <c r="M442" s="181"/>
      <c r="N442" s="15"/>
      <c r="O442" s="181"/>
    </row>
    <row r="443" spans="1:15" s="21" customFormat="1" ht="25.5">
      <c r="C443" s="215" t="s">
        <v>704</v>
      </c>
      <c r="D443" s="5" t="s">
        <v>705</v>
      </c>
      <c r="E443" s="14">
        <v>46.702200000000005</v>
      </c>
      <c r="F443" s="7" t="s">
        <v>62</v>
      </c>
      <c r="G443" s="8"/>
      <c r="H443" s="8"/>
      <c r="I443" s="16"/>
      <c r="J443" s="6"/>
      <c r="M443" s="181"/>
      <c r="N443" s="15"/>
      <c r="O443" s="181"/>
    </row>
    <row r="444" spans="1:15" s="20" customFormat="1" ht="18" customHeight="1">
      <c r="A444" s="21"/>
      <c r="B444" s="21"/>
      <c r="C444" s="69">
        <v>8.6999999999999993</v>
      </c>
      <c r="D444" s="203" t="s">
        <v>19</v>
      </c>
      <c r="E444" s="25"/>
      <c r="F444" s="25"/>
      <c r="G444" s="26"/>
      <c r="H444" s="26"/>
      <c r="I444" s="224">
        <f>SUM(H445:H466)</f>
        <v>0</v>
      </c>
      <c r="J444" s="31"/>
      <c r="K444" s="21"/>
      <c r="L444" s="21"/>
      <c r="M444" s="181"/>
      <c r="N444" s="15"/>
      <c r="O444" s="181"/>
    </row>
    <row r="445" spans="1:15" s="21" customFormat="1" ht="18" customHeight="1">
      <c r="C445" s="27" t="s">
        <v>706</v>
      </c>
      <c r="D445" s="5" t="s">
        <v>707</v>
      </c>
      <c r="E445" s="14">
        <v>1</v>
      </c>
      <c r="F445" s="7" t="s">
        <v>48</v>
      </c>
      <c r="G445" s="8"/>
      <c r="H445" s="8"/>
      <c r="I445" s="16"/>
      <c r="J445" s="37"/>
      <c r="M445" s="181"/>
      <c r="N445" s="15"/>
      <c r="O445" s="181"/>
    </row>
    <row r="446" spans="1:15" s="21" customFormat="1" ht="18" customHeight="1">
      <c r="C446" s="27" t="s">
        <v>708</v>
      </c>
      <c r="D446" s="5" t="s">
        <v>709</v>
      </c>
      <c r="E446" s="14">
        <v>4</v>
      </c>
      <c r="F446" s="7" t="s">
        <v>57</v>
      </c>
      <c r="G446" s="8"/>
      <c r="H446" s="8"/>
      <c r="I446" s="16"/>
      <c r="J446" s="37"/>
      <c r="M446" s="181"/>
      <c r="N446" s="15"/>
      <c r="O446" s="181"/>
    </row>
    <row r="447" spans="1:15" s="21" customFormat="1" ht="42" customHeight="1">
      <c r="C447" s="27" t="s">
        <v>710</v>
      </c>
      <c r="D447" s="5" t="s">
        <v>711</v>
      </c>
      <c r="E447" s="14">
        <v>1</v>
      </c>
      <c r="F447" s="7" t="s">
        <v>48</v>
      </c>
      <c r="G447" s="8"/>
      <c r="H447" s="8"/>
      <c r="I447" s="16"/>
      <c r="J447" s="37"/>
      <c r="M447" s="181"/>
      <c r="N447" s="15"/>
      <c r="O447" s="181"/>
    </row>
    <row r="448" spans="1:15" s="21" customFormat="1" ht="18" customHeight="1">
      <c r="C448" s="27" t="s">
        <v>712</v>
      </c>
      <c r="D448" s="5" t="s">
        <v>713</v>
      </c>
      <c r="E448" s="14">
        <v>1</v>
      </c>
      <c r="F448" s="7" t="s">
        <v>48</v>
      </c>
      <c r="G448" s="8"/>
      <c r="H448" s="8"/>
      <c r="I448" s="16"/>
      <c r="J448" s="37"/>
      <c r="M448" s="181"/>
      <c r="N448" s="15"/>
      <c r="O448" s="181"/>
    </row>
    <row r="449" spans="3:15" s="21" customFormat="1" ht="18" customHeight="1">
      <c r="C449" s="27" t="s">
        <v>714</v>
      </c>
      <c r="D449" s="5" t="s">
        <v>715</v>
      </c>
      <c r="E449" s="14">
        <v>1</v>
      </c>
      <c r="F449" s="7" t="s">
        <v>48</v>
      </c>
      <c r="G449" s="8"/>
      <c r="H449" s="8"/>
      <c r="I449" s="16"/>
      <c r="J449" s="37"/>
      <c r="M449" s="181"/>
      <c r="N449" s="15"/>
      <c r="O449" s="181"/>
    </row>
    <row r="450" spans="3:15" s="21" customFormat="1" ht="18" customHeight="1">
      <c r="C450" s="27" t="s">
        <v>716</v>
      </c>
      <c r="D450" s="5" t="s">
        <v>717</v>
      </c>
      <c r="E450" s="14">
        <v>192</v>
      </c>
      <c r="F450" s="7" t="s">
        <v>139</v>
      </c>
      <c r="G450" s="8"/>
      <c r="H450" s="8"/>
      <c r="I450" s="16"/>
      <c r="J450" s="37"/>
      <c r="M450" s="181"/>
      <c r="N450" s="15"/>
      <c r="O450" s="181"/>
    </row>
    <row r="451" spans="3:15" s="21" customFormat="1" ht="18" customHeight="1">
      <c r="C451" s="27" t="s">
        <v>718</v>
      </c>
      <c r="D451" s="5" t="s">
        <v>719</v>
      </c>
      <c r="E451" s="14">
        <v>192</v>
      </c>
      <c r="F451" s="7" t="s">
        <v>139</v>
      </c>
      <c r="G451" s="8"/>
      <c r="H451" s="8"/>
      <c r="I451" s="16"/>
      <c r="J451" s="37"/>
      <c r="M451" s="181"/>
      <c r="N451" s="15"/>
      <c r="O451" s="181"/>
    </row>
    <row r="452" spans="3:15" s="21" customFormat="1" ht="18" customHeight="1">
      <c r="C452" s="27" t="s">
        <v>720</v>
      </c>
      <c r="D452" s="5" t="s">
        <v>721</v>
      </c>
      <c r="E452" s="14">
        <v>1</v>
      </c>
      <c r="F452" s="7" t="s">
        <v>48</v>
      </c>
      <c r="G452" s="8"/>
      <c r="H452" s="8"/>
      <c r="I452" s="16"/>
      <c r="J452" s="37"/>
      <c r="M452" s="181"/>
      <c r="N452" s="15"/>
      <c r="O452" s="181"/>
    </row>
    <row r="453" spans="3:15" s="21" customFormat="1" ht="18" customHeight="1">
      <c r="C453" s="27" t="s">
        <v>722</v>
      </c>
      <c r="D453" s="5" t="s">
        <v>723</v>
      </c>
      <c r="E453" s="14">
        <v>1</v>
      </c>
      <c r="F453" s="7" t="s">
        <v>48</v>
      </c>
      <c r="G453" s="8"/>
      <c r="H453" s="8"/>
      <c r="I453" s="16"/>
      <c r="J453" s="37"/>
      <c r="M453" s="181"/>
      <c r="N453" s="15"/>
      <c r="O453" s="181"/>
    </row>
    <row r="454" spans="3:15" s="21" customFormat="1" ht="18" customHeight="1">
      <c r="C454" s="27" t="s">
        <v>724</v>
      </c>
      <c r="D454" s="5" t="s">
        <v>725</v>
      </c>
      <c r="E454" s="14">
        <v>5</v>
      </c>
      <c r="F454" s="7" t="s">
        <v>57</v>
      </c>
      <c r="G454" s="8"/>
      <c r="H454" s="8"/>
      <c r="I454" s="16"/>
      <c r="J454" s="37"/>
      <c r="M454" s="181"/>
      <c r="N454" s="15"/>
      <c r="O454" s="181"/>
    </row>
    <row r="455" spans="3:15" s="21" customFormat="1" ht="63.75">
      <c r="C455" s="27" t="s">
        <v>726</v>
      </c>
      <c r="D455" s="5" t="s">
        <v>727</v>
      </c>
      <c r="E455" s="14">
        <v>1</v>
      </c>
      <c r="F455" s="7" t="s">
        <v>48</v>
      </c>
      <c r="G455" s="8"/>
      <c r="H455" s="8"/>
      <c r="I455" s="16"/>
      <c r="J455" s="37"/>
      <c r="M455" s="181"/>
      <c r="N455" s="15"/>
      <c r="O455" s="181"/>
    </row>
    <row r="456" spans="3:15" s="21" customFormat="1" ht="18" customHeight="1">
      <c r="C456" s="27" t="s">
        <v>728</v>
      </c>
      <c r="D456" s="5" t="s">
        <v>729</v>
      </c>
      <c r="E456" s="14">
        <v>1</v>
      </c>
      <c r="F456" s="7" t="s">
        <v>57</v>
      </c>
      <c r="G456" s="8"/>
      <c r="H456" s="8"/>
      <c r="I456" s="16"/>
      <c r="J456" s="37"/>
      <c r="M456" s="181"/>
      <c r="N456" s="15"/>
      <c r="O456" s="181"/>
    </row>
    <row r="457" spans="3:15" s="21" customFormat="1" ht="18" customHeight="1">
      <c r="C457" s="27" t="s">
        <v>730</v>
      </c>
      <c r="D457" s="5" t="s">
        <v>731</v>
      </c>
      <c r="E457" s="14">
        <v>1</v>
      </c>
      <c r="F457" s="7" t="s">
        <v>57</v>
      </c>
      <c r="G457" s="8"/>
      <c r="H457" s="8"/>
      <c r="I457" s="16"/>
      <c r="J457" s="37"/>
      <c r="M457" s="181"/>
      <c r="N457" s="15"/>
      <c r="O457" s="181"/>
    </row>
    <row r="458" spans="3:15" s="21" customFormat="1" ht="18" customHeight="1">
      <c r="C458" s="27" t="s">
        <v>732</v>
      </c>
      <c r="D458" s="5" t="s">
        <v>733</v>
      </c>
      <c r="E458" s="14">
        <v>19.920000000000002</v>
      </c>
      <c r="F458" s="7" t="s">
        <v>139</v>
      </c>
      <c r="G458" s="8"/>
      <c r="H458" s="8"/>
      <c r="I458" s="16"/>
      <c r="J458" s="37"/>
      <c r="M458" s="181"/>
      <c r="N458" s="15"/>
      <c r="O458" s="181"/>
    </row>
    <row r="459" spans="3:15" s="21" customFormat="1" ht="18" customHeight="1">
      <c r="C459" s="27" t="s">
        <v>734</v>
      </c>
      <c r="D459" s="5" t="s">
        <v>735</v>
      </c>
      <c r="E459" s="14">
        <v>11.95</v>
      </c>
      <c r="F459" s="7" t="s">
        <v>139</v>
      </c>
      <c r="G459" s="8"/>
      <c r="H459" s="8"/>
      <c r="I459" s="16"/>
      <c r="J459" s="37"/>
      <c r="M459" s="181"/>
      <c r="N459" s="15"/>
      <c r="O459" s="181"/>
    </row>
    <row r="460" spans="3:15" s="21" customFormat="1" ht="25.5">
      <c r="C460" s="27" t="s">
        <v>736</v>
      </c>
      <c r="D460" s="5" t="s">
        <v>737</v>
      </c>
      <c r="E460" s="14">
        <v>1</v>
      </c>
      <c r="F460" s="7" t="s">
        <v>48</v>
      </c>
      <c r="G460" s="8"/>
      <c r="H460" s="8"/>
      <c r="I460" s="16"/>
      <c r="J460" s="37"/>
      <c r="M460" s="181"/>
      <c r="N460" s="15"/>
      <c r="O460" s="181"/>
    </row>
    <row r="461" spans="3:15" s="21" customFormat="1" ht="18" customHeight="1">
      <c r="C461" s="27" t="s">
        <v>738</v>
      </c>
      <c r="D461" s="5" t="s">
        <v>739</v>
      </c>
      <c r="E461" s="14">
        <v>16.39</v>
      </c>
      <c r="F461" s="7" t="s">
        <v>77</v>
      </c>
      <c r="G461" s="8"/>
      <c r="H461" s="8"/>
      <c r="I461" s="16"/>
      <c r="J461" s="37"/>
      <c r="M461" s="181"/>
      <c r="N461" s="15"/>
      <c r="O461" s="181"/>
    </row>
    <row r="462" spans="3:15" s="21" customFormat="1" ht="18" customHeight="1">
      <c r="C462" s="27" t="s">
        <v>740</v>
      </c>
      <c r="D462" s="5" t="s">
        <v>741</v>
      </c>
      <c r="E462" s="14">
        <v>46.55</v>
      </c>
      <c r="F462" s="7" t="s">
        <v>77</v>
      </c>
      <c r="G462" s="8"/>
      <c r="H462" s="8"/>
      <c r="I462" s="16"/>
      <c r="J462" s="37"/>
      <c r="M462" s="181"/>
      <c r="N462" s="15"/>
      <c r="O462" s="181"/>
    </row>
    <row r="463" spans="3:15" s="21" customFormat="1" ht="18" customHeight="1">
      <c r="C463" s="27" t="s">
        <v>742</v>
      </c>
      <c r="D463" s="5" t="s">
        <v>743</v>
      </c>
      <c r="E463" s="14">
        <v>9</v>
      </c>
      <c r="F463" s="7" t="s">
        <v>57</v>
      </c>
      <c r="G463" s="8"/>
      <c r="H463" s="8"/>
      <c r="I463" s="16"/>
      <c r="J463" s="37"/>
      <c r="M463" s="181"/>
      <c r="N463" s="15"/>
      <c r="O463" s="181"/>
    </row>
    <row r="464" spans="3:15" s="21" customFormat="1" ht="18" customHeight="1">
      <c r="C464" s="27" t="s">
        <v>744</v>
      </c>
      <c r="D464" s="5" t="s">
        <v>745</v>
      </c>
      <c r="E464" s="14">
        <v>72.959999999999994</v>
      </c>
      <c r="F464" s="7" t="s">
        <v>77</v>
      </c>
      <c r="G464" s="8"/>
      <c r="H464" s="8"/>
      <c r="I464" s="16"/>
      <c r="J464" s="37"/>
      <c r="M464" s="181"/>
      <c r="N464" s="15"/>
      <c r="O464" s="181"/>
    </row>
    <row r="465" spans="1:15" s="21" customFormat="1" ht="18" customHeight="1">
      <c r="C465" s="27" t="s">
        <v>746</v>
      </c>
      <c r="D465" s="5" t="s">
        <v>747</v>
      </c>
      <c r="E465" s="14">
        <v>58.37</v>
      </c>
      <c r="F465" s="7" t="s">
        <v>139</v>
      </c>
      <c r="G465" s="8"/>
      <c r="H465" s="8"/>
      <c r="I465" s="16"/>
      <c r="J465" s="37"/>
      <c r="M465" s="181"/>
      <c r="N465" s="15"/>
      <c r="O465" s="181"/>
    </row>
    <row r="466" spans="1:15" s="21" customFormat="1" ht="18" customHeight="1">
      <c r="C466" s="27" t="s">
        <v>748</v>
      </c>
      <c r="D466" s="5" t="s">
        <v>749</v>
      </c>
      <c r="E466" s="14">
        <v>58.37</v>
      </c>
      <c r="F466" s="7" t="s">
        <v>139</v>
      </c>
      <c r="G466" s="8"/>
      <c r="H466" s="8"/>
      <c r="I466" s="16"/>
      <c r="J466" s="37"/>
      <c r="M466" s="181"/>
      <c r="N466" s="15"/>
      <c r="O466" s="181"/>
    </row>
    <row r="467" spans="1:15" s="20" customFormat="1" ht="18" customHeight="1">
      <c r="A467" s="21"/>
      <c r="B467" s="21"/>
      <c r="C467" s="69">
        <v>8.8000000000000007</v>
      </c>
      <c r="D467" s="203" t="s">
        <v>20</v>
      </c>
      <c r="E467" s="25"/>
      <c r="F467" s="25"/>
      <c r="G467" s="26"/>
      <c r="H467" s="26"/>
      <c r="I467" s="224">
        <f>SUM(H468:H490)</f>
        <v>0</v>
      </c>
      <c r="J467" s="31"/>
      <c r="K467" s="21"/>
      <c r="L467" s="21"/>
      <c r="M467" s="181"/>
      <c r="N467" s="15"/>
      <c r="O467" s="181"/>
    </row>
    <row r="468" spans="1:15" s="21" customFormat="1" ht="76.5">
      <c r="C468" s="27" t="s">
        <v>750</v>
      </c>
      <c r="D468" s="5" t="s">
        <v>751</v>
      </c>
      <c r="E468" s="12">
        <v>1</v>
      </c>
      <c r="F468" s="12" t="s">
        <v>57</v>
      </c>
      <c r="G468" s="85"/>
      <c r="H468" s="8"/>
      <c r="I468" s="16"/>
      <c r="J468" s="37"/>
      <c r="M468" s="181"/>
      <c r="N468" s="15"/>
      <c r="O468" s="181"/>
    </row>
    <row r="469" spans="1:15" s="21" customFormat="1" ht="51">
      <c r="C469" s="27" t="s">
        <v>752</v>
      </c>
      <c r="D469" s="5" t="s">
        <v>753</v>
      </c>
      <c r="E469" s="12">
        <v>50</v>
      </c>
      <c r="F469" s="12" t="s">
        <v>77</v>
      </c>
      <c r="G469" s="85"/>
      <c r="H469" s="8"/>
      <c r="I469" s="16"/>
      <c r="J469" s="37"/>
      <c r="M469" s="181"/>
      <c r="N469" s="15"/>
      <c r="O469" s="181"/>
    </row>
    <row r="470" spans="1:15" s="21" customFormat="1" ht="51">
      <c r="C470" s="27" t="s">
        <v>754</v>
      </c>
      <c r="D470" s="5" t="s">
        <v>437</v>
      </c>
      <c r="E470" s="12">
        <v>1</v>
      </c>
      <c r="F470" s="12" t="s">
        <v>57</v>
      </c>
      <c r="G470" s="85"/>
      <c r="H470" s="8"/>
      <c r="I470" s="16"/>
      <c r="J470" s="37"/>
      <c r="M470" s="181"/>
      <c r="N470" s="15"/>
      <c r="O470" s="181"/>
    </row>
    <row r="471" spans="1:15" s="21" customFormat="1" ht="17.25" customHeight="1">
      <c r="C471" s="27"/>
      <c r="D471" s="88" t="s">
        <v>755</v>
      </c>
      <c r="E471" s="65"/>
      <c r="F471" s="12"/>
      <c r="G471" s="13"/>
      <c r="H471" s="8"/>
      <c r="I471" s="16"/>
      <c r="J471" s="37"/>
      <c r="M471" s="181"/>
      <c r="N471" s="15"/>
      <c r="O471" s="181"/>
    </row>
    <row r="472" spans="1:15" s="21" customFormat="1" ht="38.25">
      <c r="C472" s="27" t="s">
        <v>756</v>
      </c>
      <c r="D472" s="63" t="s">
        <v>757</v>
      </c>
      <c r="E472" s="178">
        <v>1</v>
      </c>
      <c r="F472" s="179" t="s">
        <v>48</v>
      </c>
      <c r="G472" s="180"/>
      <c r="H472" s="8"/>
      <c r="I472" s="16"/>
      <c r="J472" s="37"/>
      <c r="M472" s="181"/>
      <c r="N472" s="15"/>
      <c r="O472" s="181"/>
    </row>
    <row r="473" spans="1:15" s="21" customFormat="1" ht="25.5">
      <c r="C473" s="27" t="s">
        <v>758</v>
      </c>
      <c r="D473" s="5" t="s">
        <v>759</v>
      </c>
      <c r="E473" s="12">
        <v>10</v>
      </c>
      <c r="F473" s="12" t="s">
        <v>77</v>
      </c>
      <c r="G473" s="85"/>
      <c r="H473" s="8"/>
      <c r="I473" s="16"/>
      <c r="J473" s="37"/>
      <c r="M473" s="181"/>
      <c r="N473" s="15"/>
      <c r="O473" s="181"/>
    </row>
    <row r="474" spans="1:15" s="21" customFormat="1" ht="89.25">
      <c r="C474" s="27" t="s">
        <v>760</v>
      </c>
      <c r="D474" s="5" t="s">
        <v>761</v>
      </c>
      <c r="E474" s="12">
        <v>1</v>
      </c>
      <c r="F474" s="12" t="s">
        <v>57</v>
      </c>
      <c r="G474" s="85"/>
      <c r="H474" s="8"/>
      <c r="I474" s="16"/>
      <c r="J474" s="37"/>
      <c r="M474" s="181"/>
      <c r="N474" s="15"/>
      <c r="O474" s="181"/>
    </row>
    <row r="475" spans="1:15" s="21" customFormat="1" ht="51">
      <c r="C475" s="27" t="s">
        <v>762</v>
      </c>
      <c r="D475" s="5" t="s">
        <v>763</v>
      </c>
      <c r="E475" s="12">
        <v>1</v>
      </c>
      <c r="F475" s="12" t="s">
        <v>57</v>
      </c>
      <c r="G475" s="85"/>
      <c r="H475" s="8"/>
      <c r="I475" s="16"/>
      <c r="J475" s="37"/>
      <c r="M475" s="181"/>
      <c r="N475" s="15"/>
      <c r="O475" s="181"/>
    </row>
    <row r="476" spans="1:15" s="21" customFormat="1" ht="51">
      <c r="C476" s="27" t="s">
        <v>764</v>
      </c>
      <c r="D476" s="5" t="s">
        <v>765</v>
      </c>
      <c r="E476" s="12">
        <v>1</v>
      </c>
      <c r="F476" s="12" t="s">
        <v>57</v>
      </c>
      <c r="G476" s="85"/>
      <c r="H476" s="8"/>
      <c r="I476" s="16"/>
      <c r="J476" s="37"/>
      <c r="M476" s="181"/>
      <c r="N476" s="15"/>
      <c r="O476" s="181"/>
    </row>
    <row r="477" spans="1:15" s="21" customFormat="1" ht="38.25">
      <c r="C477" s="27" t="s">
        <v>766</v>
      </c>
      <c r="D477" s="5" t="s">
        <v>767</v>
      </c>
      <c r="E477" s="12">
        <v>5</v>
      </c>
      <c r="F477" s="12" t="s">
        <v>57</v>
      </c>
      <c r="G477" s="85"/>
      <c r="H477" s="8"/>
      <c r="I477" s="16"/>
      <c r="J477" s="37"/>
      <c r="M477" s="181"/>
      <c r="N477" s="15"/>
      <c r="O477" s="181"/>
    </row>
    <row r="478" spans="1:15" s="21" customFormat="1" ht="18.75" customHeight="1">
      <c r="C478" s="27" t="s">
        <v>768</v>
      </c>
      <c r="D478" s="5" t="s">
        <v>769</v>
      </c>
      <c r="E478" s="12">
        <v>5</v>
      </c>
      <c r="F478" s="12" t="s">
        <v>57</v>
      </c>
      <c r="G478" s="85"/>
      <c r="H478" s="8"/>
      <c r="I478" s="16"/>
      <c r="J478" s="37"/>
      <c r="M478" s="181"/>
      <c r="N478" s="15"/>
      <c r="O478" s="181"/>
    </row>
    <row r="479" spans="1:15" s="21" customFormat="1" ht="38.25">
      <c r="C479" s="27" t="s">
        <v>770</v>
      </c>
      <c r="D479" s="5" t="s">
        <v>771</v>
      </c>
      <c r="E479" s="12">
        <v>1</v>
      </c>
      <c r="F479" s="12" t="s">
        <v>57</v>
      </c>
      <c r="G479" s="85"/>
      <c r="H479" s="8"/>
      <c r="I479" s="16"/>
      <c r="J479" s="37"/>
      <c r="M479" s="181"/>
      <c r="N479" s="15"/>
      <c r="O479" s="181"/>
    </row>
    <row r="480" spans="1:15" s="21" customFormat="1" ht="15.75" customHeight="1">
      <c r="C480" s="126"/>
      <c r="D480" s="203" t="s">
        <v>469</v>
      </c>
      <c r="E480" s="82"/>
      <c r="F480" s="86"/>
      <c r="G480" s="84"/>
      <c r="H480" s="74"/>
      <c r="I480" s="86"/>
      <c r="J480" s="186"/>
      <c r="M480" s="181"/>
      <c r="N480" s="15"/>
      <c r="O480" s="181"/>
    </row>
    <row r="481" spans="1:15" s="21" customFormat="1" ht="51">
      <c r="C481" s="143" t="s">
        <v>772</v>
      </c>
      <c r="D481" s="5" t="s">
        <v>773</v>
      </c>
      <c r="E481" s="12">
        <v>2</v>
      </c>
      <c r="F481" s="12" t="s">
        <v>57</v>
      </c>
      <c r="G481" s="85"/>
      <c r="H481" s="8"/>
      <c r="I481" s="16"/>
      <c r="J481" s="37"/>
      <c r="M481" s="181"/>
      <c r="N481" s="15"/>
      <c r="O481" s="181"/>
    </row>
    <row r="482" spans="1:15" s="21" customFormat="1" ht="38.25">
      <c r="C482" s="143" t="s">
        <v>774</v>
      </c>
      <c r="D482" s="5" t="s">
        <v>775</v>
      </c>
      <c r="E482" s="12">
        <v>15</v>
      </c>
      <c r="F482" s="12" t="s">
        <v>77</v>
      </c>
      <c r="G482" s="85"/>
      <c r="H482" s="8"/>
      <c r="I482" s="16"/>
      <c r="J482" s="37"/>
      <c r="M482" s="181"/>
      <c r="N482" s="15"/>
      <c r="O482" s="181"/>
    </row>
    <row r="483" spans="1:15" s="21" customFormat="1" ht="38.25">
      <c r="C483" s="143" t="s">
        <v>776</v>
      </c>
      <c r="D483" s="5" t="s">
        <v>777</v>
      </c>
      <c r="E483" s="12">
        <v>15</v>
      </c>
      <c r="F483" s="12" t="s">
        <v>77</v>
      </c>
      <c r="G483" s="85"/>
      <c r="H483" s="8"/>
      <c r="I483" s="16"/>
      <c r="J483" s="37"/>
      <c r="M483" s="181"/>
      <c r="N483" s="15"/>
      <c r="O483" s="181"/>
    </row>
    <row r="484" spans="1:15" s="21" customFormat="1" ht="25.5">
      <c r="C484" s="143" t="s">
        <v>778</v>
      </c>
      <c r="D484" s="5" t="s">
        <v>475</v>
      </c>
      <c r="E484" s="12">
        <v>2</v>
      </c>
      <c r="F484" s="12" t="s">
        <v>57</v>
      </c>
      <c r="G484" s="85"/>
      <c r="H484" s="8"/>
      <c r="I484" s="16"/>
      <c r="J484" s="37"/>
      <c r="M484" s="181"/>
      <c r="N484" s="15"/>
      <c r="O484" s="181"/>
    </row>
    <row r="485" spans="1:15" s="21" customFormat="1" ht="25.5">
      <c r="C485" s="143" t="s">
        <v>779</v>
      </c>
      <c r="D485" s="5" t="s">
        <v>477</v>
      </c>
      <c r="E485" s="12">
        <v>2</v>
      </c>
      <c r="F485" s="12" t="s">
        <v>57</v>
      </c>
      <c r="G485" s="85"/>
      <c r="H485" s="8"/>
      <c r="I485" s="16"/>
      <c r="J485" s="37"/>
      <c r="M485" s="181"/>
      <c r="N485" s="15"/>
      <c r="O485" s="181"/>
    </row>
    <row r="486" spans="1:15" s="21" customFormat="1" ht="18.75" customHeight="1">
      <c r="C486" s="27"/>
      <c r="D486" s="89" t="s">
        <v>780</v>
      </c>
      <c r="E486" s="65"/>
      <c r="F486" s="12"/>
      <c r="G486" s="13"/>
      <c r="H486" s="8"/>
      <c r="I486" s="16"/>
      <c r="J486" s="37"/>
      <c r="M486" s="181"/>
      <c r="N486" s="15"/>
      <c r="O486" s="181"/>
    </row>
    <row r="487" spans="1:15" s="21" customFormat="1" ht="25.5">
      <c r="C487" s="27" t="s">
        <v>781</v>
      </c>
      <c r="D487" s="5" t="s">
        <v>782</v>
      </c>
      <c r="E487" s="12">
        <v>4</v>
      </c>
      <c r="F487" s="12" t="s">
        <v>57</v>
      </c>
      <c r="G487" s="85"/>
      <c r="H487" s="8"/>
      <c r="I487" s="16"/>
      <c r="J487" s="37"/>
      <c r="M487" s="181"/>
      <c r="N487" s="15"/>
      <c r="O487" s="181"/>
    </row>
    <row r="488" spans="1:15" s="21" customFormat="1" ht="25.5">
      <c r="C488" s="27" t="s">
        <v>783</v>
      </c>
      <c r="D488" s="5" t="s">
        <v>784</v>
      </c>
      <c r="E488" s="12">
        <v>3</v>
      </c>
      <c r="F488" s="12" t="s">
        <v>57</v>
      </c>
      <c r="G488" s="85"/>
      <c r="H488" s="8"/>
      <c r="I488" s="16"/>
      <c r="J488" s="37"/>
      <c r="M488" s="181"/>
      <c r="N488" s="15"/>
      <c r="O488" s="181"/>
    </row>
    <row r="489" spans="1:15" s="21" customFormat="1" ht="38.25">
      <c r="C489" s="27"/>
      <c r="D489" s="5" t="s">
        <v>785</v>
      </c>
      <c r="E489" s="12"/>
      <c r="F489" s="12"/>
      <c r="G489" s="85"/>
      <c r="H489" s="8"/>
      <c r="I489" s="16"/>
      <c r="J489" s="37"/>
      <c r="M489" s="181"/>
      <c r="N489" s="15"/>
      <c r="O489" s="181"/>
    </row>
    <row r="490" spans="1:15" s="21" customFormat="1" ht="51">
      <c r="C490" s="27"/>
      <c r="D490" s="5" t="s">
        <v>786</v>
      </c>
      <c r="E490" s="12"/>
      <c r="F490" s="12"/>
      <c r="G490" s="85"/>
      <c r="H490" s="8"/>
      <c r="I490" s="16"/>
      <c r="J490" s="37"/>
      <c r="M490" s="181"/>
      <c r="N490" s="15"/>
      <c r="O490" s="181"/>
    </row>
    <row r="491" spans="1:15" s="20" customFormat="1" ht="15" customHeight="1">
      <c r="A491" s="21"/>
      <c r="B491" s="21"/>
      <c r="C491" s="160">
        <v>9</v>
      </c>
      <c r="D491" s="161" t="s">
        <v>21</v>
      </c>
      <c r="E491" s="153"/>
      <c r="F491" s="154"/>
      <c r="G491" s="166"/>
      <c r="H491" s="152"/>
      <c r="I491" s="159"/>
      <c r="J491" s="77">
        <f>+I492+I508+I510+I516+I518</f>
        <v>0</v>
      </c>
      <c r="K491" s="21"/>
      <c r="L491" s="21"/>
      <c r="M491" s="181"/>
      <c r="N491" s="15"/>
      <c r="O491" s="181"/>
    </row>
    <row r="492" spans="1:15" s="20" customFormat="1" ht="18.75" customHeight="1">
      <c r="A492" s="21"/>
      <c r="B492" s="21"/>
      <c r="C492" s="34">
        <v>9.1</v>
      </c>
      <c r="D492" s="202" t="s">
        <v>787</v>
      </c>
      <c r="E492" s="9"/>
      <c r="F492" s="9"/>
      <c r="G492" s="10"/>
      <c r="H492" s="10"/>
      <c r="I492" s="224">
        <f>SUM(H493:H507)</f>
        <v>0</v>
      </c>
      <c r="J492" s="33"/>
      <c r="K492" s="21"/>
      <c r="L492" s="21"/>
      <c r="M492" s="181"/>
      <c r="N492" s="15"/>
      <c r="O492" s="181"/>
    </row>
    <row r="493" spans="1:15" s="20" customFormat="1">
      <c r="A493" s="21"/>
      <c r="B493" s="21"/>
      <c r="C493" s="27" t="s">
        <v>788</v>
      </c>
      <c r="D493" s="5" t="s">
        <v>789</v>
      </c>
      <c r="E493" s="17">
        <v>5.4</v>
      </c>
      <c r="F493" s="12" t="s">
        <v>139</v>
      </c>
      <c r="G493" s="8"/>
      <c r="H493" s="8"/>
      <c r="I493" s="16"/>
      <c r="J493" s="6"/>
      <c r="K493" s="21"/>
      <c r="L493" s="21"/>
      <c r="M493" s="181"/>
      <c r="N493" s="15"/>
      <c r="O493" s="181"/>
    </row>
    <row r="494" spans="1:15" s="20" customFormat="1" ht="25.5">
      <c r="A494" s="21"/>
      <c r="B494" s="21"/>
      <c r="C494" s="27" t="s">
        <v>790</v>
      </c>
      <c r="D494" s="5" t="s">
        <v>692</v>
      </c>
      <c r="E494" s="17">
        <v>1.96</v>
      </c>
      <c r="F494" s="12" t="s">
        <v>139</v>
      </c>
      <c r="G494" s="8"/>
      <c r="H494" s="8"/>
      <c r="I494" s="16"/>
      <c r="J494" s="6"/>
      <c r="K494" s="21"/>
      <c r="L494" s="21"/>
      <c r="M494" s="181"/>
      <c r="N494" s="15"/>
      <c r="O494" s="181"/>
    </row>
    <row r="495" spans="1:15" s="20" customFormat="1" ht="25.5">
      <c r="A495" s="21"/>
      <c r="B495" s="21"/>
      <c r="C495" s="27" t="s">
        <v>791</v>
      </c>
      <c r="D495" s="5" t="s">
        <v>694</v>
      </c>
      <c r="E495" s="17">
        <v>1.24</v>
      </c>
      <c r="F495" s="12" t="s">
        <v>139</v>
      </c>
      <c r="G495" s="8"/>
      <c r="H495" s="8"/>
      <c r="I495" s="16"/>
      <c r="J495" s="6"/>
      <c r="K495" s="21"/>
      <c r="L495" s="21"/>
      <c r="M495" s="181"/>
      <c r="N495" s="15"/>
      <c r="O495" s="181"/>
    </row>
    <row r="496" spans="1:15" s="20" customFormat="1" ht="25.5">
      <c r="A496" s="21"/>
      <c r="B496" s="21"/>
      <c r="C496" s="27" t="s">
        <v>792</v>
      </c>
      <c r="D496" s="63" t="s">
        <v>793</v>
      </c>
      <c r="E496" s="17">
        <v>0.7</v>
      </c>
      <c r="F496" s="12" t="s">
        <v>139</v>
      </c>
      <c r="G496" s="8"/>
      <c r="H496" s="8"/>
      <c r="I496" s="16"/>
      <c r="J496" s="6"/>
      <c r="K496" s="21"/>
      <c r="L496" s="21"/>
      <c r="M496" s="181"/>
      <c r="N496" s="15"/>
      <c r="O496" s="181"/>
    </row>
    <row r="497" spans="1:15" s="20" customFormat="1" ht="51">
      <c r="A497" s="21"/>
      <c r="B497" s="21"/>
      <c r="C497" s="27" t="s">
        <v>794</v>
      </c>
      <c r="D497" s="63" t="s">
        <v>795</v>
      </c>
      <c r="E497" s="65">
        <v>26.1</v>
      </c>
      <c r="F497" s="66" t="s">
        <v>62</v>
      </c>
      <c r="G497" s="8"/>
      <c r="H497" s="8"/>
      <c r="I497" s="16"/>
      <c r="J497" s="6"/>
      <c r="K497" s="21"/>
      <c r="L497" s="21"/>
      <c r="M497" s="181"/>
      <c r="N497" s="15"/>
      <c r="O497" s="181"/>
    </row>
    <row r="498" spans="1:15" s="20" customFormat="1" ht="25.5">
      <c r="A498" s="21"/>
      <c r="B498" s="21"/>
      <c r="C498" s="27" t="s">
        <v>796</v>
      </c>
      <c r="D498" s="63" t="s">
        <v>797</v>
      </c>
      <c r="E498" s="65">
        <v>4</v>
      </c>
      <c r="F498" s="66" t="s">
        <v>77</v>
      </c>
      <c r="G498" s="8"/>
      <c r="H498" s="8"/>
      <c r="I498" s="16"/>
      <c r="J498" s="6"/>
      <c r="K498" s="21"/>
      <c r="L498" s="21"/>
      <c r="M498" s="181"/>
      <c r="N498" s="15"/>
      <c r="O498" s="181"/>
    </row>
    <row r="499" spans="1:15" s="20" customFormat="1" ht="19.5" customHeight="1">
      <c r="A499" s="21"/>
      <c r="B499" s="21"/>
      <c r="C499" s="27" t="s">
        <v>798</v>
      </c>
      <c r="D499" s="5" t="s">
        <v>799</v>
      </c>
      <c r="E499" s="17">
        <v>6.3</v>
      </c>
      <c r="F499" s="66" t="s">
        <v>62</v>
      </c>
      <c r="G499" s="8"/>
      <c r="H499" s="8"/>
      <c r="I499" s="16"/>
      <c r="J499" s="6"/>
      <c r="K499" s="21"/>
      <c r="L499" s="21"/>
      <c r="M499" s="181"/>
      <c r="N499" s="15"/>
      <c r="O499" s="181"/>
    </row>
    <row r="500" spans="1:15" s="20" customFormat="1" ht="51">
      <c r="A500" s="21"/>
      <c r="B500" s="21"/>
      <c r="C500" s="27" t="s">
        <v>800</v>
      </c>
      <c r="D500" s="5" t="s">
        <v>801</v>
      </c>
      <c r="E500" s="17">
        <v>6</v>
      </c>
      <c r="F500" s="12" t="s">
        <v>62</v>
      </c>
      <c r="G500" s="8"/>
      <c r="H500" s="8"/>
      <c r="I500" s="16"/>
      <c r="J500" s="6"/>
      <c r="K500" s="21"/>
      <c r="L500" s="21"/>
      <c r="M500" s="181"/>
      <c r="N500" s="15"/>
      <c r="O500" s="181"/>
    </row>
    <row r="501" spans="1:15" s="20" customFormat="1" ht="51">
      <c r="A501" s="21"/>
      <c r="B501" s="21"/>
      <c r="C501" s="27" t="s">
        <v>802</v>
      </c>
      <c r="D501" s="5" t="s">
        <v>803</v>
      </c>
      <c r="E501" s="17">
        <v>4.5</v>
      </c>
      <c r="F501" s="66" t="s">
        <v>62</v>
      </c>
      <c r="G501" s="8"/>
      <c r="H501" s="8"/>
      <c r="I501" s="16"/>
      <c r="J501" s="6"/>
      <c r="K501" s="21"/>
      <c r="L501" s="21"/>
      <c r="M501" s="181"/>
      <c r="N501" s="15"/>
      <c r="O501" s="181"/>
    </row>
    <row r="502" spans="1:15" s="20" customFormat="1" ht="38.25">
      <c r="A502" s="21"/>
      <c r="B502" s="21"/>
      <c r="C502" s="27" t="s">
        <v>804</v>
      </c>
      <c r="D502" s="63" t="s">
        <v>805</v>
      </c>
      <c r="E502" s="65">
        <v>4.5</v>
      </c>
      <c r="F502" s="66" t="s">
        <v>62</v>
      </c>
      <c r="G502" s="8"/>
      <c r="H502" s="8"/>
      <c r="I502" s="16"/>
      <c r="J502" s="6"/>
      <c r="K502" s="21"/>
      <c r="L502" s="21"/>
      <c r="M502" s="181"/>
      <c r="N502" s="15"/>
      <c r="O502" s="181"/>
    </row>
    <row r="503" spans="1:15" s="20" customFormat="1" ht="25.5">
      <c r="A503" s="21"/>
      <c r="B503" s="21"/>
      <c r="C503" s="27" t="s">
        <v>806</v>
      </c>
      <c r="D503" s="63" t="s">
        <v>807</v>
      </c>
      <c r="E503" s="65">
        <v>52.2</v>
      </c>
      <c r="F503" s="66" t="s">
        <v>62</v>
      </c>
      <c r="G503" s="8"/>
      <c r="H503" s="8"/>
      <c r="I503" s="16"/>
      <c r="J503" s="6"/>
      <c r="K503" s="21"/>
      <c r="L503" s="21"/>
      <c r="M503" s="181"/>
      <c r="N503" s="15"/>
      <c r="O503" s="181"/>
    </row>
    <row r="504" spans="1:15" s="20" customFormat="1" ht="25.5">
      <c r="A504" s="21"/>
      <c r="B504" s="21"/>
      <c r="C504" s="27" t="s">
        <v>808</v>
      </c>
      <c r="D504" s="63" t="s">
        <v>809</v>
      </c>
      <c r="E504" s="65">
        <v>52.2</v>
      </c>
      <c r="F504" s="66" t="s">
        <v>62</v>
      </c>
      <c r="G504" s="8"/>
      <c r="H504" s="8"/>
      <c r="I504" s="16"/>
      <c r="J504" s="6"/>
      <c r="K504" s="21"/>
      <c r="L504" s="21"/>
      <c r="M504" s="181"/>
      <c r="N504" s="15"/>
      <c r="O504" s="181"/>
    </row>
    <row r="505" spans="1:15" s="20" customFormat="1" ht="89.25">
      <c r="A505" s="21"/>
      <c r="B505" s="21"/>
      <c r="C505" s="27" t="s">
        <v>810</v>
      </c>
      <c r="D505" s="63" t="s">
        <v>811</v>
      </c>
      <c r="E505" s="65">
        <v>1</v>
      </c>
      <c r="F505" s="66" t="s">
        <v>57</v>
      </c>
      <c r="G505" s="8"/>
      <c r="H505" s="8"/>
      <c r="I505" s="16"/>
      <c r="J505" s="6"/>
      <c r="K505" s="21"/>
      <c r="L505" s="21"/>
      <c r="M505" s="181"/>
      <c r="N505" s="15"/>
      <c r="O505" s="181"/>
    </row>
    <row r="506" spans="1:15" s="20" customFormat="1" ht="38.25">
      <c r="A506" s="21"/>
      <c r="B506" s="21"/>
      <c r="C506" s="27" t="s">
        <v>812</v>
      </c>
      <c r="D506" s="63" t="s">
        <v>813</v>
      </c>
      <c r="E506" s="65">
        <v>1.44</v>
      </c>
      <c r="F506" s="66" t="s">
        <v>62</v>
      </c>
      <c r="G506" s="8"/>
      <c r="H506" s="8"/>
      <c r="I506" s="16"/>
      <c r="J506" s="6"/>
      <c r="K506" s="21"/>
      <c r="L506" s="21"/>
      <c r="M506" s="181"/>
      <c r="N506" s="15"/>
      <c r="O506" s="181"/>
    </row>
    <row r="507" spans="1:15" s="20" customFormat="1" ht="51">
      <c r="A507" s="21"/>
      <c r="B507" s="21"/>
      <c r="C507" s="27" t="s">
        <v>814</v>
      </c>
      <c r="D507" s="64" t="s">
        <v>815</v>
      </c>
      <c r="E507" s="65">
        <v>1</v>
      </c>
      <c r="F507" s="67" t="s">
        <v>57</v>
      </c>
      <c r="G507" s="8"/>
      <c r="H507" s="8"/>
      <c r="I507" s="16"/>
      <c r="J507" s="6"/>
      <c r="K507" s="21"/>
      <c r="L507" s="21"/>
      <c r="M507" s="181"/>
      <c r="N507" s="15"/>
      <c r="O507" s="181"/>
    </row>
    <row r="508" spans="1:15" s="20" customFormat="1" ht="18.75" customHeight="1">
      <c r="A508" s="21"/>
      <c r="B508" s="21"/>
      <c r="C508" s="34">
        <v>9.1999999999999993</v>
      </c>
      <c r="D508" s="202" t="s">
        <v>816</v>
      </c>
      <c r="E508" s="9"/>
      <c r="F508" s="9"/>
      <c r="G508" s="10"/>
      <c r="H508" s="10"/>
      <c r="I508" s="224">
        <f>SUM(H509)</f>
        <v>0</v>
      </c>
      <c r="J508" s="33"/>
      <c r="K508" s="21"/>
      <c r="L508" s="21"/>
      <c r="M508" s="181"/>
      <c r="N508" s="15"/>
      <c r="O508" s="181"/>
    </row>
    <row r="509" spans="1:15" s="20" customFormat="1" ht="22.5" customHeight="1">
      <c r="A509" s="21"/>
      <c r="B509" s="21"/>
      <c r="C509" s="27" t="s">
        <v>817</v>
      </c>
      <c r="D509" s="5" t="s">
        <v>818</v>
      </c>
      <c r="E509" s="14">
        <v>1</v>
      </c>
      <c r="F509" s="7" t="s">
        <v>48</v>
      </c>
      <c r="G509" s="8"/>
      <c r="H509" s="8"/>
      <c r="I509" s="16"/>
      <c r="J509" s="6"/>
      <c r="K509" s="21"/>
      <c r="L509" s="21"/>
      <c r="M509" s="181"/>
      <c r="N509" s="15"/>
      <c r="O509" s="181"/>
    </row>
    <row r="510" spans="1:15" s="20" customFormat="1" ht="15.75" customHeight="1">
      <c r="A510" s="21"/>
      <c r="B510" s="21"/>
      <c r="C510" s="34">
        <v>9.3000000000000007</v>
      </c>
      <c r="D510" s="202" t="s">
        <v>819</v>
      </c>
      <c r="E510" s="9"/>
      <c r="F510" s="9"/>
      <c r="G510" s="10"/>
      <c r="H510" s="10"/>
      <c r="I510" s="224">
        <f>SUM(H511:H515)</f>
        <v>0</v>
      </c>
      <c r="J510" s="33"/>
      <c r="K510" s="21"/>
      <c r="L510" s="21"/>
      <c r="M510" s="181"/>
      <c r="N510" s="15"/>
      <c r="O510" s="181"/>
    </row>
    <row r="511" spans="1:15" s="20" customFormat="1" ht="51">
      <c r="A511" s="21"/>
      <c r="B511" s="21"/>
      <c r="C511" s="27" t="s">
        <v>820</v>
      </c>
      <c r="D511" s="64" t="s">
        <v>821</v>
      </c>
      <c r="E511" s="65">
        <v>12.33</v>
      </c>
      <c r="F511" s="67" t="s">
        <v>62</v>
      </c>
      <c r="G511" s="8"/>
      <c r="H511" s="8"/>
      <c r="I511" s="16"/>
      <c r="J511" s="6"/>
      <c r="K511" s="21"/>
      <c r="L511" s="21"/>
      <c r="M511" s="181"/>
      <c r="N511" s="15"/>
      <c r="O511" s="181"/>
    </row>
    <row r="512" spans="1:15" s="20" customFormat="1" ht="25.5">
      <c r="A512" s="21"/>
      <c r="B512" s="21"/>
      <c r="C512" s="27" t="s">
        <v>822</v>
      </c>
      <c r="D512" s="64" t="s">
        <v>823</v>
      </c>
      <c r="E512" s="65">
        <v>6</v>
      </c>
      <c r="F512" s="67" t="s">
        <v>77</v>
      </c>
      <c r="G512" s="8"/>
      <c r="H512" s="8"/>
      <c r="I512" s="16"/>
      <c r="J512" s="6"/>
      <c r="K512" s="21"/>
      <c r="L512" s="21"/>
      <c r="M512" s="181"/>
      <c r="N512" s="15"/>
      <c r="O512" s="181"/>
    </row>
    <row r="513" spans="1:15" s="20" customFormat="1" ht="19.5" customHeight="1">
      <c r="A513" s="21"/>
      <c r="B513" s="21"/>
      <c r="C513" s="27" t="s">
        <v>824</v>
      </c>
      <c r="D513" s="68" t="s">
        <v>799</v>
      </c>
      <c r="E513" s="131">
        <v>5.4</v>
      </c>
      <c r="F513" s="67" t="s">
        <v>62</v>
      </c>
      <c r="G513" s="8"/>
      <c r="H513" s="8"/>
      <c r="I513" s="16"/>
      <c r="J513" s="6"/>
      <c r="K513" s="21"/>
      <c r="L513" s="21"/>
      <c r="M513" s="181"/>
      <c r="N513" s="15"/>
      <c r="O513" s="181"/>
    </row>
    <row r="514" spans="1:15" s="20" customFormat="1" ht="25.5">
      <c r="A514" s="21"/>
      <c r="B514" s="21"/>
      <c r="C514" s="27" t="s">
        <v>825</v>
      </c>
      <c r="D514" s="64" t="s">
        <v>809</v>
      </c>
      <c r="E514" s="65">
        <v>24.66</v>
      </c>
      <c r="F514" s="67" t="s">
        <v>62</v>
      </c>
      <c r="G514" s="8"/>
      <c r="H514" s="8"/>
      <c r="I514" s="16"/>
      <c r="J514" s="6"/>
      <c r="K514" s="21"/>
      <c r="L514" s="21"/>
      <c r="M514" s="181"/>
      <c r="N514" s="15"/>
      <c r="O514" s="181"/>
    </row>
    <row r="515" spans="1:15" s="20" customFormat="1" ht="38.25">
      <c r="A515" s="21"/>
      <c r="B515" s="21"/>
      <c r="C515" s="27" t="s">
        <v>826</v>
      </c>
      <c r="D515" s="64" t="s">
        <v>827</v>
      </c>
      <c r="E515" s="65">
        <v>1</v>
      </c>
      <c r="F515" s="67" t="s">
        <v>57</v>
      </c>
      <c r="G515" s="8"/>
      <c r="H515" s="8"/>
      <c r="I515" s="16"/>
      <c r="J515" s="6"/>
      <c r="K515" s="21"/>
      <c r="L515" s="21"/>
      <c r="M515" s="181"/>
      <c r="N515" s="15"/>
      <c r="O515" s="181"/>
    </row>
    <row r="516" spans="1:15" s="20" customFormat="1" ht="19.5" customHeight="1">
      <c r="A516" s="21"/>
      <c r="B516" s="21"/>
      <c r="C516" s="34">
        <v>9.4</v>
      </c>
      <c r="D516" s="202" t="s">
        <v>828</v>
      </c>
      <c r="E516" s="11"/>
      <c r="F516" s="9"/>
      <c r="G516" s="10"/>
      <c r="H516" s="10"/>
      <c r="I516" s="224">
        <f>SUM(H517)</f>
        <v>0</v>
      </c>
      <c r="J516" s="33"/>
      <c r="K516" s="21"/>
      <c r="L516" s="21"/>
      <c r="M516" s="181"/>
      <c r="N516" s="15"/>
      <c r="O516" s="181"/>
    </row>
    <row r="517" spans="1:15" s="20" customFormat="1" ht="25.5">
      <c r="A517" s="21"/>
      <c r="B517" s="21"/>
      <c r="C517" s="27" t="s">
        <v>829</v>
      </c>
      <c r="D517" s="5" t="s">
        <v>830</v>
      </c>
      <c r="E517" s="14">
        <v>1</v>
      </c>
      <c r="F517" s="7" t="s">
        <v>48</v>
      </c>
      <c r="G517" s="8"/>
      <c r="H517" s="8"/>
      <c r="I517" s="16"/>
      <c r="J517" s="6"/>
      <c r="K517" s="21"/>
      <c r="L517" s="21"/>
      <c r="M517" s="181"/>
      <c r="N517" s="15"/>
      <c r="O517" s="181"/>
    </row>
    <row r="518" spans="1:15" s="20" customFormat="1" ht="18" customHeight="1">
      <c r="A518" s="21"/>
      <c r="B518" s="21"/>
      <c r="C518" s="34">
        <v>9.5</v>
      </c>
      <c r="D518" s="202" t="s">
        <v>831</v>
      </c>
      <c r="E518" s="9"/>
      <c r="F518" s="9"/>
      <c r="G518" s="10"/>
      <c r="H518" s="10"/>
      <c r="I518" s="224">
        <f>SUM(H520:H544)</f>
        <v>0</v>
      </c>
      <c r="J518" s="33"/>
      <c r="K518" s="21"/>
      <c r="L518" s="21"/>
      <c r="M518" s="181"/>
      <c r="N518" s="15"/>
      <c r="O518" s="181"/>
    </row>
    <row r="519" spans="1:15" s="20" customFormat="1" ht="18" customHeight="1">
      <c r="A519" s="21"/>
      <c r="B519" s="21"/>
      <c r="C519" s="30"/>
      <c r="D519" s="204" t="s">
        <v>14</v>
      </c>
      <c r="E519" s="70"/>
      <c r="F519" s="25"/>
      <c r="G519" s="26"/>
      <c r="H519" s="26"/>
      <c r="I519" s="71"/>
      <c r="J519" s="31"/>
      <c r="K519" s="21"/>
      <c r="L519" s="21"/>
      <c r="M519" s="181"/>
      <c r="N519" s="15"/>
      <c r="O519" s="181"/>
    </row>
    <row r="520" spans="1:15" s="20" customFormat="1" ht="18" customHeight="1">
      <c r="A520" s="21"/>
      <c r="B520" s="21"/>
      <c r="C520" s="27" t="s">
        <v>832</v>
      </c>
      <c r="D520" s="5" t="s">
        <v>688</v>
      </c>
      <c r="E520" s="14">
        <v>6.45</v>
      </c>
      <c r="F520" s="7" t="s">
        <v>62</v>
      </c>
      <c r="G520" s="8"/>
      <c r="H520" s="8"/>
      <c r="I520" s="16"/>
      <c r="J520" s="6"/>
      <c r="K520" s="21"/>
      <c r="L520" s="21"/>
      <c r="M520" s="181"/>
      <c r="N520" s="15"/>
      <c r="O520" s="181"/>
    </row>
    <row r="521" spans="1:15" s="20" customFormat="1" ht="18" customHeight="1">
      <c r="A521" s="21"/>
      <c r="B521" s="21"/>
      <c r="C521" s="27" t="s">
        <v>833</v>
      </c>
      <c r="D521" s="68" t="s">
        <v>834</v>
      </c>
      <c r="E521" s="14">
        <v>5.38</v>
      </c>
      <c r="F521" s="7" t="s">
        <v>139</v>
      </c>
      <c r="G521" s="8"/>
      <c r="H521" s="8"/>
      <c r="I521" s="16"/>
      <c r="J521" s="6"/>
      <c r="K521" s="21"/>
      <c r="L521" s="21"/>
      <c r="M521" s="181"/>
      <c r="N521" s="15"/>
      <c r="O521" s="181"/>
    </row>
    <row r="522" spans="1:15" s="20" customFormat="1" ht="18" customHeight="1">
      <c r="A522" s="21"/>
      <c r="B522" s="21"/>
      <c r="C522" s="30"/>
      <c r="D522" s="204" t="s">
        <v>835</v>
      </c>
      <c r="E522" s="70"/>
      <c r="F522" s="25"/>
      <c r="G522" s="26"/>
      <c r="H522" s="26"/>
      <c r="I522" s="71"/>
      <c r="J522" s="31"/>
      <c r="K522" s="21"/>
      <c r="L522" s="21"/>
      <c r="M522" s="181"/>
      <c r="N522" s="15"/>
      <c r="O522" s="181"/>
    </row>
    <row r="523" spans="1:15" s="20" customFormat="1" ht="25.5">
      <c r="A523" s="21"/>
      <c r="B523" s="21"/>
      <c r="C523" s="27" t="s">
        <v>836</v>
      </c>
      <c r="D523" s="68" t="s">
        <v>837</v>
      </c>
      <c r="E523" s="14">
        <v>3.26</v>
      </c>
      <c r="F523" s="7" t="s">
        <v>139</v>
      </c>
      <c r="G523" s="8"/>
      <c r="H523" s="8"/>
      <c r="I523" s="16"/>
      <c r="J523" s="6"/>
      <c r="K523" s="21"/>
      <c r="L523" s="21"/>
      <c r="M523" s="181"/>
      <c r="N523" s="15"/>
      <c r="O523" s="181"/>
    </row>
    <row r="524" spans="1:15" s="20" customFormat="1" ht="25.5">
      <c r="A524" s="21"/>
      <c r="B524" s="21"/>
      <c r="C524" s="27" t="s">
        <v>838</v>
      </c>
      <c r="D524" s="68" t="s">
        <v>839</v>
      </c>
      <c r="E524" s="14">
        <v>1.54</v>
      </c>
      <c r="F524" s="7" t="s">
        <v>139</v>
      </c>
      <c r="G524" s="8"/>
      <c r="H524" s="8"/>
      <c r="I524" s="16"/>
      <c r="J524" s="6"/>
      <c r="K524" s="21"/>
      <c r="L524" s="21"/>
      <c r="M524" s="181"/>
      <c r="N524" s="15"/>
      <c r="O524" s="181"/>
    </row>
    <row r="525" spans="1:15" s="20" customFormat="1" ht="15.75" customHeight="1">
      <c r="A525" s="21"/>
      <c r="B525" s="21"/>
      <c r="C525" s="30"/>
      <c r="D525" s="204" t="s">
        <v>840</v>
      </c>
      <c r="E525" s="70"/>
      <c r="F525" s="25"/>
      <c r="G525" s="26"/>
      <c r="H525" s="26"/>
      <c r="I525" s="71"/>
      <c r="J525" s="31"/>
      <c r="K525" s="21"/>
      <c r="L525" s="21"/>
      <c r="M525" s="181"/>
      <c r="N525" s="15"/>
      <c r="O525" s="181"/>
    </row>
    <row r="526" spans="1:15" s="20" customFormat="1" ht="25.5">
      <c r="A526" s="21"/>
      <c r="B526" s="21"/>
      <c r="C526" s="27" t="s">
        <v>841</v>
      </c>
      <c r="D526" s="68" t="s">
        <v>842</v>
      </c>
      <c r="E526" s="14">
        <v>1.28</v>
      </c>
      <c r="F526" s="7" t="s">
        <v>139</v>
      </c>
      <c r="G526" s="8"/>
      <c r="H526" s="8"/>
      <c r="I526" s="16"/>
      <c r="J526" s="6"/>
      <c r="K526" s="21"/>
      <c r="L526" s="21"/>
      <c r="M526" s="181"/>
      <c r="N526" s="15"/>
      <c r="O526" s="181"/>
    </row>
    <row r="527" spans="1:15" s="20" customFormat="1" ht="25.5">
      <c r="A527" s="21"/>
      <c r="B527" s="21"/>
      <c r="C527" s="27" t="s">
        <v>843</v>
      </c>
      <c r="D527" s="68" t="s">
        <v>844</v>
      </c>
      <c r="E527" s="14">
        <v>0.35</v>
      </c>
      <c r="F527" s="7" t="s">
        <v>139</v>
      </c>
      <c r="G527" s="8"/>
      <c r="H527" s="8"/>
      <c r="I527" s="16"/>
      <c r="J527" s="6"/>
      <c r="K527" s="21"/>
      <c r="L527" s="21"/>
      <c r="M527" s="181"/>
      <c r="N527" s="15"/>
      <c r="O527" s="181"/>
    </row>
    <row r="528" spans="1:15" s="20" customFormat="1" ht="17.25" customHeight="1">
      <c r="A528" s="21"/>
      <c r="B528" s="21"/>
      <c r="C528" s="30"/>
      <c r="D528" s="204" t="s">
        <v>845</v>
      </c>
      <c r="E528" s="70"/>
      <c r="F528" s="25"/>
      <c r="G528" s="26"/>
      <c r="H528" s="26"/>
      <c r="I528" s="71"/>
      <c r="J528" s="31"/>
      <c r="K528" s="21"/>
      <c r="L528" s="21"/>
      <c r="M528" s="181"/>
      <c r="N528" s="15"/>
      <c r="O528" s="181"/>
    </row>
    <row r="529" spans="1:15" s="20" customFormat="1" ht="25.5">
      <c r="A529" s="21"/>
      <c r="B529" s="21"/>
      <c r="C529" s="27" t="s">
        <v>846</v>
      </c>
      <c r="D529" s="68" t="s">
        <v>847</v>
      </c>
      <c r="E529" s="14">
        <v>20.7</v>
      </c>
      <c r="F529" s="7" t="s">
        <v>77</v>
      </c>
      <c r="G529" s="8"/>
      <c r="H529" s="8"/>
      <c r="I529" s="16"/>
      <c r="J529" s="6"/>
      <c r="K529" s="21"/>
      <c r="L529" s="21"/>
      <c r="M529" s="181"/>
      <c r="N529" s="15"/>
      <c r="O529" s="181"/>
    </row>
    <row r="530" spans="1:15" s="20" customFormat="1" ht="51">
      <c r="A530" s="21"/>
      <c r="B530" s="21"/>
      <c r="C530" s="27" t="s">
        <v>848</v>
      </c>
      <c r="D530" s="68" t="s">
        <v>849</v>
      </c>
      <c r="E530" s="14">
        <v>1.54</v>
      </c>
      <c r="F530" s="7" t="s">
        <v>62</v>
      </c>
      <c r="G530" s="8"/>
      <c r="H530" s="8"/>
      <c r="I530" s="16"/>
      <c r="J530" s="6"/>
      <c r="K530" s="21"/>
      <c r="L530" s="21"/>
      <c r="M530" s="181"/>
      <c r="N530" s="15"/>
      <c r="O530" s="181"/>
    </row>
    <row r="531" spans="1:15" s="20" customFormat="1" ht="18" customHeight="1">
      <c r="A531" s="21"/>
      <c r="B531" s="21"/>
      <c r="C531" s="30"/>
      <c r="D531" s="204" t="s">
        <v>850</v>
      </c>
      <c r="E531" s="70"/>
      <c r="F531" s="25"/>
      <c r="G531" s="26"/>
      <c r="H531" s="26"/>
      <c r="I531" s="71"/>
      <c r="J531" s="31"/>
      <c r="K531" s="21"/>
      <c r="L531" s="21"/>
      <c r="M531" s="181"/>
      <c r="N531" s="15"/>
      <c r="O531" s="181"/>
    </row>
    <row r="532" spans="1:15" s="20" customFormat="1" ht="18" customHeight="1">
      <c r="A532" s="21"/>
      <c r="B532" s="21"/>
      <c r="C532" s="27" t="s">
        <v>851</v>
      </c>
      <c r="D532" s="68" t="s">
        <v>799</v>
      </c>
      <c r="E532" s="14">
        <v>10.01</v>
      </c>
      <c r="F532" s="7" t="s">
        <v>77</v>
      </c>
      <c r="G532" s="8"/>
      <c r="H532" s="8"/>
      <c r="I532" s="16"/>
      <c r="J532" s="6"/>
      <c r="K532" s="21"/>
      <c r="L532" s="21"/>
      <c r="M532" s="181"/>
      <c r="N532" s="15"/>
      <c r="O532" s="181"/>
    </row>
    <row r="533" spans="1:15" s="20" customFormat="1" ht="18" customHeight="1">
      <c r="A533" s="21"/>
      <c r="B533" s="21"/>
      <c r="C533" s="30"/>
      <c r="D533" s="204" t="s">
        <v>852</v>
      </c>
      <c r="E533" s="70"/>
      <c r="F533" s="25"/>
      <c r="G533" s="26"/>
      <c r="H533" s="26"/>
      <c r="I533" s="71"/>
      <c r="J533" s="31"/>
      <c r="K533" s="21"/>
      <c r="L533" s="21"/>
      <c r="M533" s="181"/>
      <c r="N533" s="15"/>
      <c r="O533" s="181"/>
    </row>
    <row r="534" spans="1:15" s="20" customFormat="1" ht="38.25">
      <c r="A534" s="21"/>
      <c r="B534" s="21"/>
      <c r="C534" s="27" t="s">
        <v>853</v>
      </c>
      <c r="D534" s="64" t="s">
        <v>854</v>
      </c>
      <c r="E534" s="14">
        <v>22.5</v>
      </c>
      <c r="F534" s="7" t="s">
        <v>62</v>
      </c>
      <c r="G534" s="8"/>
      <c r="H534" s="8"/>
      <c r="I534" s="16"/>
      <c r="J534" s="6"/>
      <c r="K534" s="21"/>
      <c r="L534" s="21"/>
      <c r="M534" s="181"/>
      <c r="N534" s="15"/>
      <c r="O534" s="181"/>
    </row>
    <row r="535" spans="1:15" s="20" customFormat="1" ht="18.75" customHeight="1">
      <c r="A535" s="21"/>
      <c r="B535" s="21"/>
      <c r="C535" s="30"/>
      <c r="D535" s="204" t="s">
        <v>855</v>
      </c>
      <c r="E535" s="70"/>
      <c r="F535" s="25"/>
      <c r="G535" s="26"/>
      <c r="H535" s="26"/>
      <c r="I535" s="71"/>
      <c r="J535" s="31"/>
      <c r="K535" s="21"/>
      <c r="L535" s="21"/>
      <c r="M535" s="181"/>
      <c r="N535" s="15"/>
      <c r="O535" s="181"/>
    </row>
    <row r="536" spans="1:15" s="20" customFormat="1" ht="38.25">
      <c r="A536" s="21"/>
      <c r="B536" s="21"/>
      <c r="C536" s="27" t="s">
        <v>856</v>
      </c>
      <c r="D536" s="68" t="s">
        <v>857</v>
      </c>
      <c r="E536" s="14">
        <v>4.6500000000000004</v>
      </c>
      <c r="F536" s="7" t="s">
        <v>62</v>
      </c>
      <c r="G536" s="8"/>
      <c r="H536" s="8"/>
      <c r="I536" s="16"/>
      <c r="J536" s="6"/>
      <c r="K536" s="21"/>
      <c r="L536" s="21"/>
      <c r="M536" s="181"/>
      <c r="N536" s="15"/>
      <c r="O536" s="181"/>
    </row>
    <row r="537" spans="1:15" s="20" customFormat="1" ht="18.75" customHeight="1">
      <c r="A537" s="21"/>
      <c r="B537" s="21"/>
      <c r="C537" s="30"/>
      <c r="D537" s="204" t="s">
        <v>858</v>
      </c>
      <c r="E537" s="70"/>
      <c r="F537" s="25"/>
      <c r="G537" s="26"/>
      <c r="H537" s="26"/>
      <c r="I537" s="71"/>
      <c r="J537" s="31"/>
      <c r="K537" s="21"/>
      <c r="L537" s="21"/>
      <c r="M537" s="181"/>
      <c r="N537" s="15"/>
      <c r="O537" s="181"/>
    </row>
    <row r="538" spans="1:15" s="20" customFormat="1" ht="25.5">
      <c r="A538" s="21"/>
      <c r="B538" s="21"/>
      <c r="C538" s="27" t="s">
        <v>859</v>
      </c>
      <c r="D538" s="64" t="s">
        <v>860</v>
      </c>
      <c r="E538" s="14">
        <v>43.71</v>
      </c>
      <c r="F538" s="7" t="s">
        <v>62</v>
      </c>
      <c r="G538" s="8"/>
      <c r="H538" s="8"/>
      <c r="I538" s="16"/>
      <c r="J538" s="6"/>
      <c r="K538" s="21"/>
      <c r="L538" s="21"/>
      <c r="M538" s="181"/>
      <c r="N538" s="15"/>
      <c r="O538" s="181"/>
    </row>
    <row r="539" spans="1:15" s="20" customFormat="1" ht="25.5">
      <c r="A539" s="21"/>
      <c r="B539" s="21"/>
      <c r="C539" s="27" t="s">
        <v>861</v>
      </c>
      <c r="D539" s="64" t="s">
        <v>862</v>
      </c>
      <c r="E539" s="14">
        <v>43.71</v>
      </c>
      <c r="F539" s="7" t="s">
        <v>62</v>
      </c>
      <c r="G539" s="8"/>
      <c r="H539" s="8"/>
      <c r="I539" s="16"/>
      <c r="J539" s="6"/>
      <c r="K539" s="21"/>
      <c r="L539" s="21"/>
      <c r="M539" s="181"/>
      <c r="N539" s="15"/>
      <c r="O539" s="181"/>
    </row>
    <row r="540" spans="1:15" s="20" customFormat="1" ht="19.5" customHeight="1">
      <c r="A540" s="21"/>
      <c r="B540" s="21"/>
      <c r="C540" s="30"/>
      <c r="D540" s="204" t="s">
        <v>863</v>
      </c>
      <c r="E540" s="70"/>
      <c r="F540" s="25"/>
      <c r="G540" s="26"/>
      <c r="H540" s="26"/>
      <c r="I540" s="71"/>
      <c r="J540" s="31"/>
      <c r="K540" s="21"/>
      <c r="L540" s="21"/>
      <c r="M540" s="181"/>
      <c r="N540" s="15"/>
      <c r="O540" s="181"/>
    </row>
    <row r="541" spans="1:15" s="20" customFormat="1" ht="25.5">
      <c r="A541" s="21"/>
      <c r="B541" s="21"/>
      <c r="C541" s="27" t="s">
        <v>864</v>
      </c>
      <c r="D541" s="68" t="s">
        <v>865</v>
      </c>
      <c r="E541" s="14">
        <v>1.2</v>
      </c>
      <c r="F541" s="7" t="s">
        <v>62</v>
      </c>
      <c r="G541" s="8"/>
      <c r="H541" s="8"/>
      <c r="I541" s="16"/>
      <c r="J541" s="6"/>
      <c r="K541" s="21"/>
      <c r="L541" s="21"/>
      <c r="M541" s="181"/>
      <c r="N541" s="15"/>
      <c r="O541" s="181"/>
    </row>
    <row r="542" spans="1:15" s="20" customFormat="1" ht="21" customHeight="1">
      <c r="A542" s="21"/>
      <c r="B542" s="21"/>
      <c r="C542" s="30"/>
      <c r="D542" s="204" t="s">
        <v>866</v>
      </c>
      <c r="E542" s="70"/>
      <c r="F542" s="25"/>
      <c r="G542" s="26"/>
      <c r="H542" s="26"/>
      <c r="I542" s="71"/>
      <c r="J542" s="31"/>
      <c r="K542" s="21"/>
      <c r="L542" s="21"/>
      <c r="M542" s="181"/>
      <c r="N542" s="15"/>
      <c r="O542" s="181"/>
    </row>
    <row r="543" spans="1:15" s="20" customFormat="1" ht="63.75">
      <c r="A543" s="21"/>
      <c r="B543" s="21"/>
      <c r="C543" s="27" t="s">
        <v>867</v>
      </c>
      <c r="D543" s="68" t="s">
        <v>868</v>
      </c>
      <c r="E543" s="14">
        <v>2</v>
      </c>
      <c r="F543" s="7" t="s">
        <v>57</v>
      </c>
      <c r="G543" s="8"/>
      <c r="H543" s="8"/>
      <c r="I543" s="16"/>
      <c r="J543" s="6"/>
      <c r="K543" s="21"/>
      <c r="L543" s="184"/>
      <c r="M543" s="181"/>
      <c r="N543" s="15"/>
      <c r="O543" s="181"/>
    </row>
    <row r="544" spans="1:15" s="20" customFormat="1" ht="76.5">
      <c r="A544" s="21"/>
      <c r="B544" s="21"/>
      <c r="C544" s="27" t="s">
        <v>869</v>
      </c>
      <c r="D544" s="5" t="s">
        <v>870</v>
      </c>
      <c r="E544" s="14">
        <v>1</v>
      </c>
      <c r="F544" s="7" t="s">
        <v>57</v>
      </c>
      <c r="G544" s="8"/>
      <c r="H544" s="8"/>
      <c r="I544" s="16"/>
      <c r="J544" s="6"/>
      <c r="K544" s="21"/>
      <c r="L544" s="182"/>
      <c r="M544" s="181"/>
      <c r="N544" s="15"/>
      <c r="O544" s="181"/>
    </row>
    <row r="545" spans="1:15" ht="18" customHeight="1">
      <c r="C545" s="160">
        <v>10</v>
      </c>
      <c r="D545" s="161" t="s">
        <v>22</v>
      </c>
      <c r="E545" s="153"/>
      <c r="F545" s="154"/>
      <c r="G545" s="166"/>
      <c r="H545" s="152"/>
      <c r="I545" s="155"/>
      <c r="J545" s="80">
        <f>+I546</f>
        <v>0</v>
      </c>
      <c r="L545" s="183"/>
      <c r="M545" s="181"/>
      <c r="O545" s="181"/>
    </row>
    <row r="546" spans="1:15" ht="18" customHeight="1">
      <c r="C546" s="187">
        <v>10.1</v>
      </c>
      <c r="D546" s="205" t="s">
        <v>22</v>
      </c>
      <c r="E546" s="188"/>
      <c r="F546" s="189"/>
      <c r="G546" s="190"/>
      <c r="H546" s="190"/>
      <c r="I546" s="224">
        <f>SUM(H547:H548)</f>
        <v>0</v>
      </c>
      <c r="J546" s="191"/>
      <c r="M546" s="181"/>
      <c r="O546" s="181"/>
    </row>
    <row r="547" spans="1:15" s="20" customFormat="1" ht="18" customHeight="1">
      <c r="A547" s="21"/>
      <c r="B547" s="21"/>
      <c r="C547" s="27" t="s">
        <v>871</v>
      </c>
      <c r="D547" s="68" t="s">
        <v>872</v>
      </c>
      <c r="E547" s="14">
        <v>1</v>
      </c>
      <c r="F547" s="7" t="s">
        <v>48</v>
      </c>
      <c r="G547" s="8"/>
      <c r="H547" s="8"/>
      <c r="I547" s="16"/>
      <c r="J547" s="6"/>
      <c r="K547" s="21"/>
      <c r="L547" s="21"/>
      <c r="M547" s="181"/>
      <c r="N547" s="15"/>
      <c r="O547" s="181"/>
    </row>
    <row r="548" spans="1:15" s="20" customFormat="1" ht="18" customHeight="1">
      <c r="A548" s="21"/>
      <c r="B548" s="21"/>
      <c r="C548" s="27" t="s">
        <v>873</v>
      </c>
      <c r="D548" s="5" t="s">
        <v>874</v>
      </c>
      <c r="E548" s="14">
        <v>1</v>
      </c>
      <c r="F548" s="7" t="s">
        <v>48</v>
      </c>
      <c r="G548" s="8"/>
      <c r="H548" s="8"/>
      <c r="I548" s="16"/>
      <c r="J548" s="6"/>
      <c r="K548" s="21"/>
      <c r="L548" s="21"/>
      <c r="M548" s="181"/>
      <c r="N548" s="15"/>
      <c r="O548" s="181"/>
    </row>
    <row r="549" spans="1:15" s="20" customFormat="1" ht="7.5" customHeight="1" thickBot="1">
      <c r="A549" s="21"/>
      <c r="B549" s="21"/>
      <c r="C549" s="172"/>
      <c r="D549" s="168"/>
      <c r="E549" s="173"/>
      <c r="F549" s="174"/>
      <c r="G549" s="175"/>
      <c r="H549" s="175"/>
      <c r="I549" s="176"/>
      <c r="J549" s="119"/>
      <c r="K549" s="21"/>
      <c r="L549" s="21"/>
      <c r="M549" s="181"/>
      <c r="N549" s="133"/>
    </row>
    <row r="550" spans="1:15" s="20" customFormat="1" ht="29.25" customHeight="1" thickBot="1">
      <c r="A550" s="21"/>
      <c r="B550" s="21"/>
      <c r="C550" s="167"/>
      <c r="D550" s="206" t="s">
        <v>875</v>
      </c>
      <c r="E550" s="207"/>
      <c r="F550" s="208"/>
      <c r="G550" s="207"/>
      <c r="H550" s="207"/>
      <c r="I550" s="170"/>
      <c r="J550" s="171">
        <f>+J545+J491+J404+J245+J207+J148+J110+J49+J15+J9</f>
        <v>0</v>
      </c>
      <c r="K550" s="21"/>
      <c r="L550" s="21"/>
    </row>
    <row r="551" spans="1:15" s="20" customFormat="1">
      <c r="A551" s="21"/>
      <c r="B551" s="21"/>
      <c r="C551" s="127"/>
      <c r="D551" s="168" t="s">
        <v>876</v>
      </c>
      <c r="E551" s="127"/>
      <c r="F551" s="145"/>
      <c r="G551" s="128"/>
      <c r="H551" s="128"/>
      <c r="I551" s="169"/>
      <c r="J551" s="129"/>
      <c r="K551" s="21"/>
      <c r="L551" s="21"/>
    </row>
    <row r="552" spans="1:15">
      <c r="J552" s="130"/>
      <c r="L552" s="185"/>
    </row>
    <row r="555" spans="1:15">
      <c r="H555" s="192"/>
    </row>
  </sheetData>
  <printOptions horizontalCentered="1"/>
  <pageMargins left="0.23622047244094491" right="0.23622047244094491" top="0.35433070866141736" bottom="0.35433070866141736" header="0.31496062992125984" footer="0.31496062992125984"/>
  <pageSetup scale="63" fitToHeight="0" orientation="portrait" r:id="rId1"/>
  <headerFooter>
    <oddFooter>&amp;R&amp;P</oddFooter>
  </headerFooter>
  <rowBreaks count="1" manualBreakCount="1">
    <brk id="45" min="1"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1A295364FF9744AD24979214AEE25D" ma:contentTypeVersion="9" ma:contentTypeDescription="Crear nuevo documento." ma:contentTypeScope="" ma:versionID="43a50382ca54ae22df81c5d7dab4a359">
  <xsd:schema xmlns:xsd="http://www.w3.org/2001/XMLSchema" xmlns:xs="http://www.w3.org/2001/XMLSchema" xmlns:p="http://schemas.microsoft.com/office/2006/metadata/properties" xmlns:ns3="1ebf8873-7c97-43cc-8b65-a5efa98fa36f" targetNamespace="http://schemas.microsoft.com/office/2006/metadata/properties" ma:root="true" ma:fieldsID="341cc5dd08b16676b50951cdb6049201" ns3:_="">
    <xsd:import namespace="1ebf8873-7c97-43cc-8b65-a5efa98fa36f"/>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bf8873-7c97-43cc-8b65-a5efa98fa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71B702-FD43-42F4-80A9-D6B10956EA42}"/>
</file>

<file path=customXml/itemProps2.xml><?xml version="1.0" encoding="utf-8"?>
<ds:datastoreItem xmlns:ds="http://schemas.openxmlformats.org/officeDocument/2006/customXml" ds:itemID="{5EA7C9D9-5B3B-45AD-9755-75BC12EACCB9}"/>
</file>

<file path=customXml/itemProps3.xml><?xml version="1.0" encoding="utf-8"?>
<ds:datastoreItem xmlns:ds="http://schemas.openxmlformats.org/officeDocument/2006/customXml" ds:itemID="{550B933B-C9F8-4C30-8D12-177768FA9F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msandoval</dc:creator>
  <cp:keywords/>
  <dc:description/>
  <cp:lastModifiedBy>Usuario invitado</cp:lastModifiedBy>
  <cp:revision/>
  <dcterms:created xsi:type="dcterms:W3CDTF">2007-03-24T00:23:31Z</dcterms:created>
  <dcterms:modified xsi:type="dcterms:W3CDTF">2023-07-18T16:55:15Z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0x010100851A295364FF9744AD24979214AEE25D</vt:lpwstr>
  </property>
</Properties>
</file>