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Z:\COMPONENTE 2\08_D+C EDIFICIO DE CONSULTA EXTERNA ESPECIALIZADA HNR\01_ Archivos en procesos\ANEXOS SEP 2020\PDF\"/>
    </mc:Choice>
  </mc:AlternateContent>
  <xr:revisionPtr revIDLastSave="0" documentId="13_ncr:1_{D5446D96-9DB7-4DE7-A83D-FE80332F1446}" xr6:coauthVersionLast="36" xr6:coauthVersionMax="36" xr10:uidLastSave="{00000000-0000-0000-0000-000000000000}"/>
  <bookViews>
    <workbookView xWindow="0" yWindow="0" windowWidth="25275" windowHeight="8835" tabRatio="860" xr2:uid="{00000000-000D-0000-FFFF-FFFF00000000}"/>
  </bookViews>
  <sheets>
    <sheet name="PMA C. EXTERNA " sheetId="3" r:id="rId1"/>
    <sheet name="PMA HOSPITAL DIA" sheetId="2" r:id="rId2"/>
    <sheet name=" SALA MAQUINAS" sheetId="1" r:id="rId3"/>
  </sheets>
  <calcPr calcId="191029"/>
  <extLst>
    <ext uri="GoogleSheetsCustomDataVersion1">
      <go:sheetsCustomData xmlns:go="http://customooxmlschemas.google.com/" r:id="rId7" roundtripDataSignature="AMtx7mgMxkxev6rMyGNaXju8TLEUobB7tA=="/>
    </ext>
  </extLst>
</workbook>
</file>

<file path=xl/calcChain.xml><?xml version="1.0" encoding="utf-8"?>
<calcChain xmlns="http://schemas.openxmlformats.org/spreadsheetml/2006/main">
  <c r="F61" i="2" l="1"/>
  <c r="G59" i="2"/>
  <c r="F42" i="2"/>
  <c r="G42" i="2" s="1"/>
  <c r="F11" i="2"/>
  <c r="G173" i="3"/>
  <c r="G172" i="3"/>
  <c r="H172" i="3" s="1"/>
  <c r="G149" i="3"/>
  <c r="H149" i="3" s="1"/>
  <c r="G118" i="3"/>
  <c r="G108" i="3"/>
  <c r="G96" i="3"/>
  <c r="H96" i="3" s="1"/>
  <c r="G56" i="3"/>
  <c r="G36" i="3"/>
  <c r="G21" i="3"/>
  <c r="G20" i="3"/>
  <c r="H168" i="3" l="1"/>
  <c r="H179" i="3" l="1"/>
  <c r="H177" i="3"/>
  <c r="H176" i="3"/>
  <c r="H175" i="3"/>
  <c r="H173" i="3"/>
  <c r="H171" i="3"/>
  <c r="H170" i="3"/>
  <c r="H169" i="3"/>
  <c r="H165" i="3"/>
  <c r="H164" i="3"/>
  <c r="H163" i="3"/>
  <c r="H162" i="3"/>
  <c r="H161" i="3"/>
  <c r="H160" i="3"/>
  <c r="H159" i="3"/>
  <c r="H158" i="3"/>
  <c r="H157" i="3"/>
  <c r="H156" i="3"/>
  <c r="H154" i="3"/>
  <c r="H153" i="3"/>
  <c r="H152" i="3"/>
  <c r="H151" i="3"/>
  <c r="H150" i="3"/>
  <c r="H147" i="3"/>
  <c r="H146" i="3"/>
  <c r="H145" i="3"/>
  <c r="H144" i="3"/>
  <c r="H143" i="3"/>
  <c r="E142" i="3"/>
  <c r="H140" i="3"/>
  <c r="H139" i="3"/>
  <c r="H138" i="3"/>
  <c r="H137" i="3"/>
  <c r="H136" i="3"/>
  <c r="H135" i="3"/>
  <c r="H134" i="3"/>
  <c r="H133" i="3"/>
  <c r="H132" i="3"/>
  <c r="H131" i="3"/>
  <c r="E130" i="3"/>
  <c r="G130" i="3" s="1"/>
  <c r="H130" i="3" s="1"/>
  <c r="H128" i="3"/>
  <c r="H127" i="3"/>
  <c r="H126" i="3"/>
  <c r="H125" i="3"/>
  <c r="H124" i="3"/>
  <c r="H123" i="3"/>
  <c r="H121" i="3"/>
  <c r="H120" i="3"/>
  <c r="H119" i="3"/>
  <c r="H118" i="3"/>
  <c r="H116" i="3"/>
  <c r="H115" i="3"/>
  <c r="H113" i="3"/>
  <c r="H112" i="3"/>
  <c r="H111" i="3"/>
  <c r="H110" i="3"/>
  <c r="H109" i="3"/>
  <c r="H108" i="3"/>
  <c r="H106" i="3"/>
  <c r="H105" i="3"/>
  <c r="H104" i="3"/>
  <c r="H103" i="3"/>
  <c r="H102" i="3"/>
  <c r="H101" i="3"/>
  <c r="H100" i="3"/>
  <c r="H99" i="3"/>
  <c r="H98" i="3"/>
  <c r="H97" i="3"/>
  <c r="H94" i="3"/>
  <c r="H93" i="3"/>
  <c r="H92" i="3"/>
  <c r="H91" i="3"/>
  <c r="E91" i="3"/>
  <c r="G91" i="3" s="1"/>
  <c r="H89" i="3"/>
  <c r="H88" i="3"/>
  <c r="H87" i="3"/>
  <c r="E86" i="3"/>
  <c r="G86" i="3" s="1"/>
  <c r="H86" i="3" s="1"/>
  <c r="H84" i="3"/>
  <c r="H83" i="3"/>
  <c r="H82" i="3"/>
  <c r="H81" i="3"/>
  <c r="H80" i="3"/>
  <c r="E79" i="3"/>
  <c r="H77" i="3"/>
  <c r="H76" i="3"/>
  <c r="H75" i="3"/>
  <c r="H74" i="3"/>
  <c r="H73" i="3"/>
  <c r="E72" i="3"/>
  <c r="H70" i="3"/>
  <c r="H69" i="3"/>
  <c r="H68" i="3"/>
  <c r="H67" i="3"/>
  <c r="H66" i="3"/>
  <c r="H65" i="3"/>
  <c r="H64" i="3"/>
  <c r="E63" i="3"/>
  <c r="H61" i="3"/>
  <c r="H60" i="3"/>
  <c r="H59" i="3"/>
  <c r="H58" i="3"/>
  <c r="H57" i="3"/>
  <c r="H56" i="3"/>
  <c r="E56" i="3"/>
  <c r="H54" i="3"/>
  <c r="H53" i="3"/>
  <c r="H52" i="3"/>
  <c r="H51" i="3"/>
  <c r="H50" i="3"/>
  <c r="E49" i="3"/>
  <c r="H46" i="3"/>
  <c r="G45" i="3"/>
  <c r="H45" i="3" s="1"/>
  <c r="H44" i="3"/>
  <c r="H43" i="3"/>
  <c r="H42" i="3"/>
  <c r="H41" i="3"/>
  <c r="H40" i="3"/>
  <c r="H39" i="3"/>
  <c r="H38" i="3"/>
  <c r="H37" i="3"/>
  <c r="H36" i="3"/>
  <c r="H34" i="3"/>
  <c r="H33" i="3"/>
  <c r="G31" i="3"/>
  <c r="H31" i="3" s="1"/>
  <c r="H30" i="3"/>
  <c r="H29" i="3"/>
  <c r="H28" i="3"/>
  <c r="H27" i="3"/>
  <c r="H26" i="3"/>
  <c r="H25" i="3"/>
  <c r="H24" i="3"/>
  <c r="G23" i="3"/>
  <c r="H23" i="3" s="1"/>
  <c r="G22" i="3"/>
  <c r="H22" i="3" s="1"/>
  <c r="H21" i="3"/>
  <c r="H20" i="3"/>
  <c r="H18" i="3"/>
  <c r="H17" i="3"/>
  <c r="G16" i="3"/>
  <c r="H16" i="3" s="1"/>
  <c r="H15" i="3"/>
  <c r="H14" i="3"/>
  <c r="H13" i="3"/>
  <c r="H12" i="3"/>
  <c r="H11" i="3"/>
  <c r="H10" i="3"/>
  <c r="H9" i="3"/>
  <c r="G83" i="2"/>
  <c r="G82" i="2"/>
  <c r="G80" i="2"/>
  <c r="G79" i="2"/>
  <c r="G78" i="2"/>
  <c r="G77" i="2"/>
  <c r="G76" i="2"/>
  <c r="G75" i="2"/>
  <c r="G74" i="2"/>
  <c r="G73" i="2"/>
  <c r="G72" i="2"/>
  <c r="G71" i="2"/>
  <c r="G70" i="2"/>
  <c r="G69" i="2"/>
  <c r="G68" i="2"/>
  <c r="G67" i="2"/>
  <c r="G66" i="2"/>
  <c r="G65" i="2"/>
  <c r="G64" i="2"/>
  <c r="G63" i="2"/>
  <c r="G62" i="2"/>
  <c r="G61" i="2"/>
  <c r="G58" i="2"/>
  <c r="G57" i="2"/>
  <c r="G56" i="2"/>
  <c r="G54" i="2"/>
  <c r="G53" i="2"/>
  <c r="G52" i="2"/>
  <c r="G51" i="2"/>
  <c r="G50" i="2"/>
  <c r="F49" i="2"/>
  <c r="G49" i="2" s="1"/>
  <c r="G48" i="2"/>
  <c r="G47" i="2"/>
  <c r="G46" i="2"/>
  <c r="G45" i="2"/>
  <c r="G44" i="2"/>
  <c r="G43" i="2"/>
  <c r="G40" i="2"/>
  <c r="G39" i="2"/>
  <c r="G37" i="2"/>
  <c r="G36" i="2"/>
  <c r="G35" i="2"/>
  <c r="G34" i="2"/>
  <c r="G33" i="2"/>
  <c r="G32" i="2"/>
  <c r="G31" i="2"/>
  <c r="G30" i="2"/>
  <c r="G29" i="2"/>
  <c r="G28" i="2"/>
  <c r="G27" i="2"/>
  <c r="G26" i="2"/>
  <c r="G25" i="2"/>
  <c r="G24" i="2"/>
  <c r="G23" i="2"/>
  <c r="F22" i="2"/>
  <c r="G22" i="2" s="1"/>
  <c r="F21" i="2"/>
  <c r="G21" i="2" s="1"/>
  <c r="G20" i="2"/>
  <c r="G19" i="2"/>
  <c r="G18" i="2"/>
  <c r="G17" i="2"/>
  <c r="G16" i="2"/>
  <c r="G15" i="2"/>
  <c r="G14" i="2"/>
  <c r="G13" i="2"/>
  <c r="G12" i="2"/>
  <c r="G11" i="2"/>
  <c r="G9" i="2"/>
  <c r="G8" i="2"/>
  <c r="H12" i="1"/>
  <c r="H11" i="1"/>
  <c r="H10" i="1"/>
  <c r="H9" i="1"/>
  <c r="H8" i="1"/>
  <c r="H7" i="1"/>
  <c r="H13" i="1" l="1"/>
  <c r="H14" i="1" s="1"/>
  <c r="G79" i="3"/>
  <c r="H79" i="3" s="1"/>
  <c r="G72" i="3"/>
  <c r="H72" i="3" s="1"/>
  <c r="G142" i="3"/>
  <c r="H142" i="3" s="1"/>
  <c r="G49" i="3"/>
  <c r="H49" i="3" s="1"/>
  <c r="G63" i="3"/>
  <c r="H63" i="3" s="1"/>
  <c r="G85" i="2"/>
  <c r="H15" i="1" l="1"/>
  <c r="H180" i="3"/>
  <c r="H181" i="3" s="1"/>
  <c r="H182" i="3" s="1"/>
  <c r="G86" i="2"/>
  <c r="G87" i="2" s="1"/>
</calcChain>
</file>

<file path=xl/sharedStrings.xml><?xml version="1.0" encoding="utf-8"?>
<sst xmlns="http://schemas.openxmlformats.org/spreadsheetml/2006/main" count="5025" uniqueCount="1517">
  <si>
    <t>PROGRAMA MEDICO ARQUITECTÓNICO</t>
  </si>
  <si>
    <t>SALA DE MAQUINAS</t>
  </si>
  <si>
    <t>CÓDIGO</t>
  </si>
  <si>
    <t>AMBIENTE</t>
  </si>
  <si>
    <t>SUB ESPACIO</t>
  </si>
  <si>
    <t>N° PERSONAS</t>
  </si>
  <si>
    <t>N° DE ESPACIOS</t>
  </si>
  <si>
    <t>ÁREA m2</t>
  </si>
  <si>
    <t>ÁREA TOTAL m2</t>
  </si>
  <si>
    <t>ACTIVIDAD</t>
  </si>
  <si>
    <t>RELACIÓN CON OTROS ESPACIOS</t>
  </si>
  <si>
    <t>CONDICIONES ESPECIALES</t>
  </si>
  <si>
    <t>EQUIPAMIENTO MÉDICO CLÍNICO</t>
  </si>
  <si>
    <t>MOBILIARIO DE INFRAESTRUCTURA</t>
  </si>
  <si>
    <t>REQUERIMIENTOS ARQUITECTONICOS
ARQ</t>
  </si>
  <si>
    <t>REQUERIMIENTOS HIDROSANITARIOS
HID</t>
  </si>
  <si>
    <t>REQUERIMIENTOS ELECTRICOS 
ELE</t>
  </si>
  <si>
    <t>REQUERIMIENTOS DE SISTEMAS ESPECIALES
SE</t>
  </si>
  <si>
    <t>REQUERIMIENTOS MECÁNICOS
MEC</t>
  </si>
  <si>
    <t>EQUIPO</t>
  </si>
  <si>
    <t>MOBILIARIO</t>
  </si>
  <si>
    <t>INSTRUMENTAL</t>
  </si>
  <si>
    <t>PAREDES</t>
  </si>
  <si>
    <t>CIELOS</t>
  </si>
  <si>
    <t>VENTANAS</t>
  </si>
  <si>
    <t>PUERTAS</t>
  </si>
  <si>
    <t>PISOS</t>
  </si>
  <si>
    <t>ACABADOS ESPECIALES</t>
  </si>
  <si>
    <t>LOCALIZACION</t>
  </si>
  <si>
    <t>CONEXIÓN PARA AGUA</t>
  </si>
  <si>
    <t>DRENAJE AGUA RESIDUAL</t>
  </si>
  <si>
    <t>DRENAJE AGUA LLUVIA</t>
  </si>
  <si>
    <t xml:space="preserve">PROTECCION INCENDIO </t>
  </si>
  <si>
    <t>VENTILACION</t>
  </si>
  <si>
    <t xml:space="preserve"> CLIMATIZACION</t>
  </si>
  <si>
    <t>GASES MEDICOS</t>
  </si>
  <si>
    <t>TRANSPORTE VERTICAL</t>
  </si>
  <si>
    <t>INSTALACIONES MECANICAS.</t>
  </si>
  <si>
    <t>NATURAL</t>
  </si>
  <si>
    <t>INYECCION</t>
  </si>
  <si>
    <t>EXTRACCION</t>
  </si>
  <si>
    <t>REMOVEDORES</t>
  </si>
  <si>
    <t>NORMAL</t>
  </si>
  <si>
    <t>ESPECIAL</t>
  </si>
  <si>
    <t>DEDICADO</t>
  </si>
  <si>
    <t>TOMAS EMPOTRADOS</t>
  </si>
  <si>
    <t>COLUMNA</t>
  </si>
  <si>
    <t>OTROS</t>
  </si>
  <si>
    <t>MONTACARGA</t>
  </si>
  <si>
    <t>ELEVADOR DE PERSONAS</t>
  </si>
  <si>
    <t>VAPOR</t>
  </si>
  <si>
    <t>AGUA CALIENTE</t>
  </si>
  <si>
    <t>AGUA SUAVIZADA</t>
  </si>
  <si>
    <t>AIRE COMPRIMIDO</t>
  </si>
  <si>
    <t>GAS PROPANO</t>
  </si>
  <si>
    <t>COMBUSTIBLE DIESEL.</t>
  </si>
  <si>
    <t>SM</t>
  </si>
  <si>
    <t>ÁREA SALA DE MAQUINAS</t>
  </si>
  <si>
    <t>SMAQ001</t>
  </si>
  <si>
    <t>Sub estación eléctrica</t>
  </si>
  <si>
    <t>Controlar el funcionamiento de equipo y tareas de mantenimiento</t>
  </si>
  <si>
    <t>Área exterior</t>
  </si>
  <si>
    <t>Aislada del resto del edificio, con buena ventilación natural cruzada, buena iluminación natural y artificial, dispositivos de seguridad. Incluye tableros generales. Alejada de agentes combustibles.</t>
  </si>
  <si>
    <t>Division de pared de bloque de concreto reforzado, acabado de pasta de cemento (repello-afinado)</t>
  </si>
  <si>
    <t>Ventanas tipo louver que permita la aireacion necesaria para el recambio del aire calientegenerado al interior del espacio</t>
  </si>
  <si>
    <t>Puerta metalica con tubo estructural tipo baranda con la suficiente apertura para facilitar el mantenimiento del equipo</t>
  </si>
  <si>
    <t>Piso de concreto estructural (diseño estructural acorde a la solicitud de carga de los equipos) para el apoyo adecuado de maquinaria.</t>
  </si>
  <si>
    <t>Esmalte (base agua) acrílico antibacterial mate lavable aplicada sobre pintura de imprimación sellante en pared, 2 manos mínimo.</t>
  </si>
  <si>
    <t>Fuera de la dinamica hospitalaria, que permita el ingreso vehicular para mantenimientos.
 Su ubicación debe minimizar el riesgo por eventos naturales.</t>
  </si>
  <si>
    <t>no requier</t>
  </si>
  <si>
    <t>no requiere</t>
  </si>
  <si>
    <t>solamente en exteriores y techos</t>
  </si>
  <si>
    <t>SE REQUIERE EXTINTOR CLASE "ABC"</t>
  </si>
  <si>
    <t>* Acometida subterranea, protecciones e instalacion del equipo(NEC )
*Iluminación del Área 500 LUX / M2 (ISO 8995), Sistema de Emergencia.
 *Estandar a cumplir NFPA 70E (practicas de seguridad)
 *Polarización del equipo, edificio y redes de tierra (IEEE Std 142)</t>
  </si>
  <si>
    <t>*Sistema de Detección y Alarma de Incendio (NFPA 72)
 *Cableado para automatizacion de los sistemas (ANSI/TIA/EIA-862)
 * Sistema de CCTV (ANSI/TIA/EIA - 568.b 2-10),interior-exterior.</t>
  </si>
  <si>
    <t>SMAQ002</t>
  </si>
  <si>
    <t>Planta eléctrica</t>
  </si>
  <si>
    <t>Aislada del resto del edificio, con buena ventilación natural cruzada, buena iluminación natural y artificial, dispositivos de seguridad. . Alejada de agentes combustibles.</t>
  </si>
  <si>
    <t>* Acometida subterranea, protecciones e instalacion del equipo (.*Iluminación del Área 500 LUX / M2 (ISO 8995), Sistema de Emergencia.
 *iluminación del Área exterior 200 LUX / M2 (ISO 8995), Sistema de Emergencia
 *Estandar a cumplir NFPA 110, UL 2200, Nema MG1, MG2 y MG3
 *Polarización del equipo, edificio y redes de tierra (IEEE Std 142)
 Poseer Certificación EPA
*Los grupos electrogenos a instalarse deben de incluir cabinas insonorizadas y silenciador critico.</t>
  </si>
  <si>
    <t>*Sistema de Detección y Alarma de Incendio (NFPA 72)
 *Cableado para automatizacion de los sistemas (ANSI/TIA/EIA-862)
*Salida de sensores e interconeccion con el sistema BMS
*Sistema de CCTV (ANSI/TIA/EIA - 568.b 2-10),interior-exterior.</t>
  </si>
  <si>
    <t>SMAQ003</t>
  </si>
  <si>
    <t>Área de bombas, almacenamiento y tratamiento</t>
  </si>
  <si>
    <t>Pasillo restringido del área de Sala de Máquinas</t>
  </si>
  <si>
    <t>Ubicarla próxima a cisterna y protegida contra la lluvia</t>
  </si>
  <si>
    <t>Sistema de bombeo para agua potable. Sistema de bombeo red contra incendios, Sistema de purificacion de agua y Cisterna de almacenamiento.</t>
  </si>
  <si>
    <t>*Tomacorriente tipo industrial Sistema Normal(UL 498 y NEC 517.20)*Tomacorrientetipo industrial SistemaEmergencia(UL 498 y NEC 517.20)*Salida Eléctrica para energizar y control de los equipos.*Iluminación del Área 500 LUX / M2 (ISO 8995), Sistema de Emergencia.
 *Polarización del equipo, edificio y redes de tierra (IEEE Std 142)</t>
  </si>
  <si>
    <t>*Sistema de Detección y Alarma de Incendio (NFPA 72)
 *Cableado para automatizacion de los sistemas (ANSI/TIA/EIA-862)
*Salida de sensores e interconeccion con el sistema BMS
 * Sistema de CCTV (ANSI/TIA/EIA - 568.b 2-10), exterior e interior.</t>
  </si>
  <si>
    <t>SMAQ004</t>
  </si>
  <si>
    <t>Central de gases médicos (incluye area de reservas de cilindros)</t>
  </si>
  <si>
    <t>Buena ventilación natural.</t>
  </si>
  <si>
    <t>Central de oxigeno (manifold y control hospitalario), Centralde aire medico y Central de vacio medico.</t>
  </si>
  <si>
    <t>*Tomacorriente tipo industrial Sistema Normal(UL 498 y NEC 517.20)
*Tomacorrientetipo industrial SistemaEmergencia(UL 498 y NEC 517.20)*Salida Eléctrica para energizar y control de los equipos.*Iluminación del Área 300 LUX / M2 (ISO 8995), Sistema de Emergencia.
 *Polarización del equipo, edificio y redes de tierra (IEEE Std 142)</t>
  </si>
  <si>
    <t xml:space="preserve">Tanque de combustible </t>
  </si>
  <si>
    <t>Almacenar el combustible</t>
  </si>
  <si>
    <t>Area exterior</t>
  </si>
  <si>
    <t>Con una conexión directa con el abastecimiento de combustible</t>
  </si>
  <si>
    <t>Tanque principal certificado UL y deberá cumplir con las normas
 ASME para recipientes. 
 Sistema de bombeo de combustible tipo dúplex, para enviar el diesel desde el tanque
 principal, una bomba
 estará en uso y la otra en reserva, las bombas serán tipo de engrane.</t>
  </si>
  <si>
    <t>SE REQUIERE EXTINTOR CLASE "B"</t>
  </si>
  <si>
    <t>*Tomacorriente tipo industrial Sistema Normal(UL 498 y NEC 517.20)
*Tomacorrientetipo industrial SistemaEmergencia(UL 498 y NEC 517.20)
*Iluminación del Área 00 LUX / M2 (ISO 8995), Sistema de Emergencia.
 *Polarización del equipo, edificio y redes de tierra (IEEE Std 142)</t>
  </si>
  <si>
    <t>*Sistema de Detección y Alarma de Incendio (NFPA 72)
 *Cableado para automatizacion de los sistemas (ANSI/TIA/EIA-862)
*Interconeccion y puesta en funcionamiento del sistema BMS
 * Sistema de CCTV (ANSI/TIA/EIA - 568.b 2-10), exterior e interior.</t>
  </si>
  <si>
    <t>area exterior</t>
  </si>
  <si>
    <t>Con una conexión directa con la central de gases medicos</t>
  </si>
  <si>
    <t>Tanque Termo de Oxigeno .
 Instalación eléctrica 220 v, trifásica, para intemperie. Además, un toma 110 v para la conexión del medidor de nivel.
 Construir cerca de protección.</t>
  </si>
  <si>
    <t>Puerta metalica con tubo galvanizado y malla ciclon sujetada con hierro de soldado de 1/4"</t>
  </si>
  <si>
    <t>SE REQUIERE EXTINTOR CLASE "C"</t>
  </si>
  <si>
    <t xml:space="preserve">
*Tomacorrientetipo industrial SistemaEmergencia(UL 498 y NEC 517.20)
*Iluminación del Área 00 LUX / M2 (ISO 8995), Sistema de Emergencia.
*Toma electrico trifasico para conexion de bomba  tanque licuado de oxigino.
 *Polarización del equipo, edificio y redes de tierra (IEEE Std 142)</t>
  </si>
  <si>
    <t>SUB-TOTAL</t>
  </si>
  <si>
    <t>El Área de Bombas y Tratamiento deberá estar situada fuera de la Sala de Máquinas en una construcción externa a esta.</t>
  </si>
  <si>
    <t>PROGRAMA MEDICO ARQUITECTONICO</t>
  </si>
  <si>
    <t>COMPLEJO HOSPITALARIO ROSALES</t>
  </si>
  <si>
    <t>HOSPITALIZACIÓN DE DÍA</t>
  </si>
  <si>
    <t>Nº PERSONAS</t>
  </si>
  <si>
    <t>Nº DE ESPACIOS</t>
  </si>
  <si>
    <t>ÁREA M2</t>
  </si>
  <si>
    <t>ÁREA TOTAL M2</t>
  </si>
  <si>
    <t>DRENAJE DE AGUAS LLUVIAS</t>
  </si>
  <si>
    <t>ACC001</t>
  </si>
  <si>
    <t>Acceso al vestibulo y hall de acceso</t>
  </si>
  <si>
    <t>Entrar a torre ambulatoria</t>
  </si>
  <si>
    <t>Ventilacion natural e iluminacion natural y artificial</t>
  </si>
  <si>
    <t>División ligera con paneles cementantes reforzado con malla de fibra de vidrio y recubrimiento de pasta cementante, proteccion con perfil metalico/pvc en interseccion de pliegos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t>
  </si>
  <si>
    <t>Superficie reticular con perfileria metalica y paneles de fibra mineral con acabado liso (el plano de cielo falso deberá estar arriostrado sismicamente según la Normativa Tecnica para Diseño por Sismo). Altura de plano de cielo falso no menor a 3.0m</t>
  </si>
  <si>
    <t>Ventanas de cuerpos proyectables (con mangueteria en aluminio y vidrio laminado 6mm espesor minimo) que permita el uso maximizado del vano para ventilacion natural. El operador debera ser desmontable</t>
  </si>
  <si>
    <t>Puerta de aluminio y vidrio (laminado de 6mm) Abatibles,y tope de piso. Con cerradura de uso pesado incorporada a la estructura de la hoja. Mocheta, contramarco y tope integrado en una pieza metálica. Deberá considerar protección contra impactos.</t>
  </si>
  <si>
    <t>Piso de grano integral de mármol para alto tráfico, con 75% de grano de mármol del No. 1 al No. 4, combinado con polvo de mármol y cemento blanco, capa de desgaste después del pulido de 1.2 cm.; de dimensiones 30 x 30 cm y 3 cms. pulido y brillado. Incluye zocalo del mismo material de piso.</t>
  </si>
  <si>
    <t>Esmalte (base agua) acrílico antibacterial mate lavable aplicada sobre pintura de imprimación sellante en pared, 2 manos mínimo. (franja h=1.40m).
Pintura vinilica antibacterial semisatinada aplicada sobre pintura de imprimación sellante en pared.</t>
  </si>
  <si>
    <t>Con accesibilidad directa desde el exterior.</t>
  </si>
  <si>
    <t>solo en exteriores y techos</t>
  </si>
  <si>
    <t>se requier</t>
  </si>
  <si>
    <t>*Tomacorriente Sistema NormalGrado Hospitalario(UL 498)*TomacorrienteGrado Hospitalario SistemaEmergencia(UL 498)
 *Iluminación del Área 300 LUX / M2 (ISO 8995), Sistema de Emergencia.</t>
  </si>
  <si>
    <t>*Sistema de Detección y Alarma de Incendio (NFPA 72)*Sistema de CCTV (ANSI/TIA/EIA - 568.b 2-10)
 *Sistema de Perifoneo y música ambiental(40 dBNMP-OMS), pasillos</t>
  </si>
  <si>
    <t>ACC002</t>
  </si>
  <si>
    <t>Área para INFOCA (Módulo-Mostrador semicircular Secretarial)</t>
  </si>
  <si>
    <t>Orientación a pacientes .</t>
  </si>
  <si>
    <t>En acceso principal</t>
  </si>
  <si>
    <t xml:space="preserve">Salida de datos y telefono.
Computadora empotrada en mueble, sillas, </t>
  </si>
  <si>
    <t xml:space="preserve">2 computadora de escritorio, 1 Impresora multifunción
</t>
  </si>
  <si>
    <t>1 Modulo tipo recepción semicircular secretarial con estructura de madera dura, superficies de caobilla forrado con plastico laminado, gavetas laterales con correderas y haladeras metalicas</t>
  </si>
  <si>
    <t>Superficie reticular con perfileria metalica y paneles de fibra mineral con acabado liso (el plano de cielo falso deberá estar arriostrado sismicamente según la Normativa Tecnica para Diseño por Sismo). Altura de plano de cielo falso no menor a 2.5m</t>
  </si>
  <si>
    <t xml:space="preserve">Ventanas (si aplica) de cuerpos proyectables (con mangueteria en aluminio y vidrio laminado 6mm espesor minimo) que permita el uso maximizado del vano para ventilacion natural. </t>
  </si>
  <si>
    <t>Puerta de madera (tablero de MDF -fibra de densidad media- tipo RH -resistente a la humedad- termolaminado) abatible de 1 hoja con 2 bisagras minimo. Mocheta y tope de madera. Con cerradura de uso pesado tipo palanca. Zócalo de pvc tipo herradura</t>
  </si>
  <si>
    <t>Pintura vinilica antibacterial semisatinada aplicada sobre pintura de imprimación sellante en pared, 2 manos mínimo.</t>
  </si>
  <si>
    <t>Dentro del servicio pertinente.</t>
  </si>
  <si>
    <t>no se requiere</t>
  </si>
  <si>
    <t>se requiere</t>
  </si>
  <si>
    <t>*Tomacorrientes Sistema NormalGrado Hospitalario(UL 498)*TomacorrientesGrado Hospitalario SistemaEmergencia(UL 498)*Tomacorrientes Grado HospitalarioSistema UPS*Salidas para ventiladoresSistema Normal
 *Iluminación del Área 300 LUX / M2 (ISO 8995), Sistema de Emergencia.</t>
  </si>
  <si>
    <t>*Tomas para Voz y Datos (ANSI/TIA/EIA - 568.b 2-10)y(EIA-569B)
 *Sistema de Detección y Alarma de Incendio (NFPA 72)*Sistema de CCTV (ANSI/TIA/EIA - 568.b 2-10)
 *Sistema de Perifoneo y música ambiental(40 dBNMP-OMS), pasillos</t>
  </si>
  <si>
    <t>Aplica para aquellos casos que dicho ambiente este dentro del edificio sin acceso al exterior. ANSI/ASHRAE 62.1. Segun especificaciones tecnicas, E.T. M-AA_VM:</t>
  </si>
  <si>
    <t>Este requerimiento dependera del diseño de la Arquitectura de la edificacion hospitalaria. En caso de ser requerido, se debera cumplir con las normativas: EN81-20 y la EN81-50. De igual forma debera cumplir con lo indicado en las especificaciones tecnicas, E.T. M-ELE:</t>
  </si>
  <si>
    <t>UNIDAD DE NEFROLOGÍA AMBULATORIA</t>
  </si>
  <si>
    <t>NEF001</t>
  </si>
  <si>
    <t>Sala de espera clasificada</t>
  </si>
  <si>
    <t>Esperar a ser atendido para el tratamiento</t>
  </si>
  <si>
    <t>Sala de espera general y Unidad de hemodíalisis</t>
  </si>
  <si>
    <t>80 sillas de espera
Pantalla con conección a estación de enfermería para videos con educación clínica según unidad.</t>
  </si>
  <si>
    <t>4 televisor a color de 55", pantalla led, incluye soporte a la pared, DVD o BLUE RAY y cable coaxial para mensajes de MINSAL</t>
  </si>
  <si>
    <t xml:space="preserve">Ventanas de cuerpos proyectables (con mangueteria en aluminio y vidrio laminado 6mm espesor minimo) que permita el uso maximizado del vano para ventilacion natural. </t>
  </si>
  <si>
    <t>Esmalte (base agua) acrílico antibacterial mate lavable aplicada sobre pintura de imprimación sellante en pared, 2 manos mínimo. (franja h=1.40m).
 Pintura vinilica antibacterial semisatinada aplicada sobre pintura de imprimación sellante en pared.</t>
  </si>
  <si>
    <t>solmente en exteriores y techos</t>
  </si>
  <si>
    <t>*Tomacorrientes Sistema NormalGrado Hospitalario(UL 498)*TomacorrientesGrado Hospitalario SistemaEmergencia(UL 498)*Tomacorrientes Grado HospitalarioSistema UPS (salida - para TV)*Salidas para ventiladoresSistema Normal
 *Iluminación del Área 300 LUX / M2 (ISO 8995), Sistema de Emergencia.</t>
  </si>
  <si>
    <t>NEF002</t>
  </si>
  <si>
    <t>Recepción</t>
  </si>
  <si>
    <t>Recepcionar a los pacientes</t>
  </si>
  <si>
    <t>Sala de espera clasificada
Unidad de hemodíalisis</t>
  </si>
  <si>
    <t>módulo de recepción de pacientes, archivos de 3 g, sillas secretarial alta tipo cajero</t>
  </si>
  <si>
    <t xml:space="preserve">2 computadora de escritorio
</t>
  </si>
  <si>
    <t>Puerta de madera (tablero de MDF -fibra de densidad media- tipo RH -resistente a la humedad- termolaminado)
 abatible de 1 hoja con 3 bisagras minimo,Mocheta, contramarco y tope integrado en una pieza metálica, brazo cierra puerta y tope de piso. Con cerradura de uso pesado tipo palanca. Zócalo de pvc tipo herradura</t>
  </si>
  <si>
    <t>*Tomacorriente Sistema NormalGrado Hospitalario(UL 498)*TomacorrienteGrado Hospitalario SistemaEmergencia(UL 498)*Tomacorriente Grado HospitalarioSistema UPS*Salidas para ventiladoresSistema Normal
 *Iluminación del Área 300 LUX / M2 (ISO 8995), Sistema de Emergencia.</t>
  </si>
  <si>
    <t>*Toma para Voz y Datos (ANSI/TIA/EIA - 568.b 2-10)y(EIA-569B)
 *Sistema de Detección y Alarma de Incendio (NFPA 72)*Sistema de CCTV (ANSI/TIA/EIA - 568.b 2-10)en pasillos
 *Sistema de Perifoneo y música ambiental(45 dBNMP-OMS), en pasillos</t>
  </si>
  <si>
    <t>NEF003</t>
  </si>
  <si>
    <t>SS Mujeres con lavamanos</t>
  </si>
  <si>
    <t>Realizar necesidades fisiológicas</t>
  </si>
  <si>
    <t>4 basurero con tapa de balancín, bote campana dimensiones (34.5 x 34.5x 64) cm</t>
  </si>
  <si>
    <t>Ventanas de cuerpos proyectables (con mangueteria en aluminio y vidrio laminado 6mm espesor minimo) que permita el uso maximizado del vano para ventilacion natural. Repisa o antepecho no menor a 1.80m</t>
  </si>
  <si>
    <t>Puerta de madera, marco interior con madera macisa y forro liso de material laminar resistente a la humedad, abatible de 1 hoja con 3 bisagras minimo,Mocheta, contramarco y tope integrado en una pieza metálica, brazo cierra puerta y tope de piso. Con cerradura de uso pesado tipo palanca. Colocar rejilla baja para recirculación de aire (si fuera necesaria), zocalo de acero inoxidable tipo herradura.</t>
  </si>
  <si>
    <t>Piso de grano integral de mármol para alto tráfico, con 75% de grano de mármol del No. 1 al No. 4, combinado con polvo de mármol y cemento blanco, capa de desgaste después del pulido de 1.2 cm.; de dimensiones 30 x 30 cm y 3 cm pulido y brillado.</t>
  </si>
  <si>
    <t>Paredes con recubrimiento de ceramica lisa (pieza no menor a 0.40m x 0.40m) y divisiones de cubiculos con material antibacterial de alta y comprobada resistencia y duracion. Incorporar barras de apoyo de acero inoxidable en cabinas de inodoro para discapacitados.</t>
  </si>
  <si>
    <t>Discreta y estrategicamente ubicada cerca de concentración de los usuarios.</t>
  </si>
  <si>
    <t>*Salida para Extractor (según consideraciones especialidad mecánica.) Sistema Normal*Iluminación del Área 200 LUX / M2 (ISO 8995), Sistema de Emergencia.</t>
  </si>
  <si>
    <t>*Sistema de Detección y Alarma de Incendio (NFPA 72)*Sistema de Perifoneo y música ambiental(40 dBNMP-OMS), en pasillos</t>
  </si>
  <si>
    <t>- Ventilacion forzada del ambiente incorporar una rejilla de puerta. Segun se indica en especificaciones tecnicas _ E.T. M-VM:
 - ANSI/ASHRAE 62.1. Y segun se requiere en especificaciones tecnicas _E.T. M-VM:</t>
  </si>
  <si>
    <t>NEF004</t>
  </si>
  <si>
    <t>SS hombrescon lavamanos</t>
  </si>
  <si>
    <t>NEF005</t>
  </si>
  <si>
    <t>Consultorio de Nefrología</t>
  </si>
  <si>
    <t>Atención a pacientes que requieren atención por especialistas médicos, en el área de Nefrología</t>
  </si>
  <si>
    <t>Con sala de espera  clasificada</t>
  </si>
  <si>
    <t>Climatización,  con lavamanos, escritorio, computadora, canapé, set de diagnóstico, báscula, negatoscopio 2 cuerpo, dividir área con cortna antibacterial</t>
  </si>
  <si>
    <t>3 bascula de adulto con tallímetro, 
3 computadora de escritorio,
3 estación de visualización 
3 estetoscopio adulto de doble campana, 
3 estuche de diagnóstico completo, 
3 termometro sin contacto
3 lampara cuello de ganso, 
3 lampara de mano para examen, 
3 negatoscopio de 2 cuerpos
3 tensiómetro aneroide adulto de pedestal,
3 tallímetro de pared
3 oxímetro de pulso portátil, 3 basculas de piso para silla de ruedas con monitor digital</t>
  </si>
  <si>
    <t xml:space="preserve">3 anaquel de acero inoxidable con puerta de vidrio y llave,
3 atril doble de cuatro ganchos 
3 balde acero inoxidable de 12.5 lt con rodos tipo tortuga
3 banco rodable de acero inoxidable con asiento acolchonado 
3 basurero desechos comunes,
3 basurero de acero inoxidable de pedal con tapadera,
3 carro de curaciones, 
3 canapé para examen universal, 
3 deposito para desechos bioinfecciosos, 
3 escritorio secretarial, 
3 gradilla de dos peldaños,
3 mesa auxiliar
3 mesa mayo
3 silla secretarial sin brazos, 
6 silla con asiento integral, </t>
  </si>
  <si>
    <t>3 martillo de reflejos
3 bandejas arriñonadas de 6”
3 bandejas arriñonadas de 8”
3 tambos torundero de 18 cm de alto</t>
  </si>
  <si>
    <t>División ligera con paneles cementantes reforzado con malla de fibra de vidrio y recubrimiento de pasta cementante, proteccion con perfil metalico/pvc en interseccion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t>
  </si>
  <si>
    <t>Superficie reticular con perfileria metalica y paneles de fibra mineral con acabado liso (el plano de cielo falso deberá estar arriostrado sismicamente según la normativa de referencia). Altura de plano de cielo falso no menor a 2.50m</t>
  </si>
  <si>
    <t>Ventanas de cuerpos proyectables (con mangueteria en aluminio y vidrio laminado 6mm espesor minimo) que permita el uso maximizado del vano para ventilacion natural.</t>
  </si>
  <si>
    <t>Puerta de madera dura en el marco interior y forro liso de material laminar resistente, abatible de 1 hoja con 3 bisagras minimo,Mocheta, contramarco y tope integrado en una pieza metálica, brazo cierra puerta y tope de piso. Con cerradura de uso pesado tipo palanca. Zócalo de acero inoxidable.</t>
  </si>
  <si>
    <t>Piso de grano integral de mármol para alto tráfico, con 75% de grano de mármol del No. 1 al No. 4, combinado con polvo de mármol y cemento blanco, capa de desgaste después del pulido de 1.2 cm.; de dimensiones 30 x 30 cms. y 3 cms. pulido y brillado.</t>
  </si>
  <si>
    <t>Esmalte (base agua) acrílico antibacterial mate lavable aplicada sobre pintura de imprimación sellante en pared, 2 manos mínimo. (franja h=1.40m); Pintura vinilica antibacterial semisatinada aplicada sobre pintura de imprimación sellante en pared.
Ambos tipo de pinturas deberán estar dentro de la misma paleta de tonos.</t>
  </si>
  <si>
    <t>Dentro del servicio pertinente</t>
  </si>
  <si>
    <t>*Tomacorriente Sistema NormalGrado Hospitalario(UL 498)*TomacorrienteGrado Hospitalario SistemaEmergencia(UL 498)*Tomacorriente Grado HospitalarioSistema UPS (salida - equipo informatico)*Salida para aire acondicionadoSistema Normal
 *Iluminación del Área 400 LUX / M2 (ISO 8995), Sistema de Emergencia.</t>
  </si>
  <si>
    <t>*Toma para Voz y Datos (ANSI/TIA/EIA - 568.b 2-10)y(EIA-569B)
 *Sistema de Detección y Alarma de Incendio (NFPA 72)*Sistema de CCTV (ANSI/TIA/EIA - 568.b 2-10), pasillos
 *Sistema de Perifoneo y música ambiental(40 dBNMP-OMS), pasillos</t>
  </si>
  <si>
    <t>ASHRAE (versión más reciente) Handbook HVAC -Aplicaciones, en el capítulo 8 denominado Health Care Facilities. Y segun especificacines tecnicas, E.T. M-AA_VM:</t>
  </si>
  <si>
    <t>NEF006</t>
  </si>
  <si>
    <t>Asistente clínico</t>
  </si>
  <si>
    <t>Captar las historias clínicas y llevar para firma, ordenar a los pacientes según hora, despachar al paciente dandoles las recetas y las citas</t>
  </si>
  <si>
    <t>Módulo con ventanilla de atención con escritorio, computadora, impresor, sillas</t>
  </si>
  <si>
    <t>1 computadora de escritorio,
 1 impresor</t>
  </si>
  <si>
    <t>1 mueble EPI para atención con ventanilla para 1 espacio, 1 silla alta tipo cajero,1 basurero con tapa de balancín, bote campana dimensiones (34.5 x 34.5x 64) cm, 2 sillas con asiento integral</t>
  </si>
  <si>
    <t>Mueble tipo recepción con estructura de madera dura, superficies de caobilla forrado con plastico laminado, ventanillas de atención. Gavetas laterales con correderas y haladeras metalicas.</t>
  </si>
  <si>
    <t>Puerta de madera (tablero de MDF -fibra de densidad media- tipo RH -resistente a la humedad- termolaminado)
 abatible de 1 hoja con 3 bisagras minimo,Mocheta, contramarco y tope integrado en una pieza metálica, brazo cierra puerta y tope de piso. Con cerradura de uso pesado tipo palanca. Colocar rejilla baja para recirculación de aire, zócalo de pvc tipo herradura</t>
  </si>
  <si>
    <t>solamente exteriores y techos</t>
  </si>
  <si>
    <t>NEF007</t>
  </si>
  <si>
    <t>Estación de enfermería</t>
  </si>
  <si>
    <t>SS (se deberá considerar contiguo o de acceso inmediato a la estación de enfermería) con casillero</t>
  </si>
  <si>
    <t>3-4</t>
  </si>
  <si>
    <t>Brindar atención a los pacientes de hemodialisis
Se considera 3 pacientes por enfermera</t>
  </si>
  <si>
    <t>Unidad de hemodiálisis</t>
  </si>
  <si>
    <t>Deberá ser capaz de visualizar la Unidad de hemodíalisis</t>
  </si>
  <si>
    <t xml:space="preserve">2 computadora de escritorio, 1 carro de paro con desfibrilador, 2 oxímetro de pulso portátil, 2 glucómetro, 2 estetoscopio adulto, 2 tensiómetro aneroide de mano.
</t>
  </si>
  <si>
    <t xml:space="preserve">4 sillas ergonómicas alta tipo cajero sin brazos, 2 basurero desechos comunes, 4 papelera, 2 archivador metálico de 4 gavetas 
</t>
  </si>
  <si>
    <t>2 set de pequeña cirugía</t>
  </si>
  <si>
    <t>1 Mueble para estación de enfermería con poceta de acero inoxidable y griferia de uso pesado; cubierta con materiales resistente a la humedad, y alacena aérea.
 1 Mueble para estación tipo recepción con estructura de madera dura, superficies de caobilla forrado con plastico laminado y gavetas laterales con correderas y haladeras metalicas.
 Todos los muebles deben incluir zocalo.</t>
  </si>
  <si>
    <t>Ventanas (si aplica) de cuerpos proyectables (con mangueteria en aluminio y vidrio laminado 6mm espesor minimo) que permita el uso maximizado del vano para ventilacion natural. El operador debera ser desmontable</t>
  </si>
  <si>
    <t>Puerta (si aplica) de madera dura en el marco interior y forro liso de material laminar resistente, abatible de 1 hoja con 3 bisagras minimo,Mocheta, contramarco y tope integrado en una pieza metálica, brazo cierra puerta y tope de piso. Con cerradura de uso pesado tipo palanca. Zócalo de pvc tipo herradura</t>
  </si>
  <si>
    <t>Dentro del servicio pertinente y ubicada estratégicamente centralizada.</t>
  </si>
  <si>
    <t xml:space="preserve">se requiere conexion de agua con lavamanos y griferia ahorradora de agua a la pared.
Serán de porcelana del tipo colgado a la pared, irán sujetos por medio de los accesorios provistos por el fabricante; sin embargo, es necesario que se coloque un refuerzo adiciona para que exista soportería vertical asegurando la estabilidad del aparato sanitario.
Este tipo de lavabos se colocarán en algunas áreas como casetas o de requerimiento especifico detallados en planos.
Sera de igual o mejor calidad equipado con grifo monomando cromado; debe incluir desagüe, tubo de abasto, con sus respectivos chapetones y válvula de control.
</t>
  </si>
  <si>
    <t>se requiere drenaje de agua residual y servicio sanitario con sistema de descarga mecánico manual de palanca, que favorezcan el ahorro del consumo del agua.</t>
  </si>
  <si>
    <t>se requiere en exteriores y techos</t>
  </si>
  <si>
    <t>*Tomacorriente Sistema NormalGrado Hospitalario(UL 498)*TomacorrienteGrado Hospitalario SistemaEmergencia(UL 498)*Tomacorriente Grado HospitalarioSistema UPS (salida - para TV)*Salidas para ventiladoresSistema
 Normal 
 *Salida para Extractor (según consideraciones especialidad mecánica.) Sistema Normal
 *Iluminación del Área 400 LUX / M2 (ISO 8995), Sistema de Emergencia.</t>
  </si>
  <si>
    <t>*Toma para Voz y Datos (ANSI/TIA/EIA - 568.b 2-10)y(EIA-569B)
 *Sistema de Detección y Alarma de Incendio (NFPA 72)*Sistema de CCTV (ANSI/TIA/EIA - 568.b 2-10)
 *Sistema de Perifoneo y música ambiental(40 dBNMP-OMS), pasillos</t>
  </si>
  <si>
    <t>NEF008</t>
  </si>
  <si>
    <t>Cubículo (consultorio médico) para evaluación de pacientes para hemodiálisis</t>
  </si>
  <si>
    <t>atención y evaluación de pacientes</t>
  </si>
  <si>
    <t>escritorio, sillas, computadoras, set de diagnóstico, báscula para silla de ruedas, canapé, negatoscopio de 2 cuerpos</t>
  </si>
  <si>
    <t xml:space="preserve">2 computadoras, 
2 set de diagnóstico, 
2 báscula para silla de ruedas, 
2  negatoscopio de 2 cuerpos, 
2 oxímetro de pulso portátil, 
2 glucómetro, 
2 estetoscopio adulto, 
2 tensiómetro aneroide de mano.
</t>
  </si>
  <si>
    <t>2 escritorio, 2 sillas secretarial, 2 basurero desechos comunes, 2 canape examen universal, 2 gradilla de dos peldaños, 2 basureros desechos bioinfecciosos, 2 basureros de acero inoxidable de pedal</t>
  </si>
  <si>
    <t>NEF009</t>
  </si>
  <si>
    <t>Sala de procedimientos (colocación cateter)</t>
  </si>
  <si>
    <t>Colocar cateter temporal y permanente</t>
  </si>
  <si>
    <t>Ultrasonido-doppler, canapé, carro de curaciones, carro de paro con desfibrilador, aspirador quirúrgico, gases médicos, anaquel metálico con puerta de vidrio, lampara cielitica de cirugía menor, monitor de signos vitales.
Pintura epóxica, curvas sanitaria</t>
  </si>
  <si>
    <t>Tableros de yeso con fibra de vidrio y acabado liso. (el plano de cielo falso deberá estar arriostrado sismicamente según la normativa de referencia). Altura de plano de cielo falso no menor a 3.0m. Instalación de curva sanitaria sobre perfil asegurado (sistemade arista oculta provisto por el fabricante).</t>
  </si>
  <si>
    <t>Ventanas de cuerpos fijos(con mangueteria en aluminio y vidrio laminado 6mm espesor minimo) que permita el paso de luz natural preferentemente</t>
  </si>
  <si>
    <t xml:space="preserve">"Piso vinilico homogeneo de alto trafico y resistencia, con soldadura vulcanizada en las uniones.
Instalación de curva sanitaria sobre perfil asegurado al piso (sistema  de arista oculta provisto por el fabricante).  </t>
  </si>
  <si>
    <t xml:space="preserve">Pintura epóxica resistente a agentes químicos incluyendo aceites y grasas, a la abrasión, al agua, el tráfico pesado y detergentes.
Instalación de curva sanitaria sobre perfil asegurado al piso (sistema  de arista oculta provisto por el fabricante).  </t>
  </si>
  <si>
    <t>solamenteen exteriores y techos</t>
  </si>
  <si>
    <t>Conforme a normas: NFPA-99 / CGA. Y segun requerimiento en especificaciones tecnicas E.T. M-SGM:</t>
  </si>
  <si>
    <t>NEF010</t>
  </si>
  <si>
    <t>Sala de preparación del paciente</t>
  </si>
  <si>
    <t>Auto limpieza de brazos por parte de los pacientes</t>
  </si>
  <si>
    <t>Estación de enfermería
Unidad de hemodialisis</t>
  </si>
  <si>
    <t>Lavabo longitudinal para 8 personas para limpieza de brazos por los pacientes</t>
  </si>
  <si>
    <t>solamente en techos y exteriores</t>
  </si>
  <si>
    <t>*Tomacorriente Sistema NormalGrado Hospitalario(UL 498)*TomacorrienteGrado Hospitalario SistemaEmergencia(UL 498)*Tomacorriente Grado HospitalarioSistema UPS (salida - equipo informatico)
 *Salida para Extractor (según consideraciones especialidad mecánica.) Sistema Normal
 *Iluminación del Área 400 LUX / M2 (ISO 8995), Sistema de Emergencia.</t>
  </si>
  <si>
    <t>NEF011</t>
  </si>
  <si>
    <t>Realizar hemodialisis ambulatoria</t>
  </si>
  <si>
    <t xml:space="preserve">76 máquinas para hemodialisis
Dispuestas para ser visualizadas por estación de enfermería, con posibilidad de iluminación natural
Toma de oxígeno.
Considerar distribuir las máquinas en módulos
Pintura epóxica </t>
  </si>
  <si>
    <t xml:space="preserve">76 maquinas de hemodialisis en comodato, </t>
  </si>
  <si>
    <t>76 sillones reclinables tipo reposet, 76 basurero desechos comunes</t>
  </si>
  <si>
    <t>Ventanas de cuerpos fijos(con mangueteria en aluminio y vidrio laminado 6mm espesor minimo) que permita el paso de luz natural. 
La mangueteria de la ventana debera coincidir con el rostro de la pared (interno del ambiente), de tal forma, que evite los bordes que aculan polvo en el ambiente.</t>
  </si>
  <si>
    <t>*Tomacorriente Sistema NormalGrado Hospitalario(UL 498)*TomacorrienteGrado Hospitalario SistemaEmergencia(UL 498)*Tomacorriente Grado HospitalarioSistema UPS*Salida para aire acondicionadoSistema Normal
 *Iluminación del Área 400 LUX / M2 (ISO 8995), Sistema de Emergencia.</t>
  </si>
  <si>
    <t>NEF012</t>
  </si>
  <si>
    <t>Cubículo de aislados</t>
  </si>
  <si>
    <t>Aislar pacientes con hepatitis B y C</t>
  </si>
  <si>
    <t xml:space="preserve">4 máquinas para hemodialisis.
El ambiente de aislado deberá contar con una área de transicion tipo esclusa.
</t>
  </si>
  <si>
    <t>4 maquinas de hemodialisis</t>
  </si>
  <si>
    <t>4 sillones reclinables tipo reposet,4 basurero desechos comunes</t>
  </si>
  <si>
    <t>Serán de porcelana del tipo colgado a la pared, irán sujetos por medio de los accesorios provistos por el fabricante; sin embargo, es necesario que se coloque un refuerzo adiciona para que exista soportería vertical asegurando la estabilidad del aparato sanitario.</t>
  </si>
  <si>
    <t>NEF013</t>
  </si>
  <si>
    <t>Tratamiento de agua (equipo de osmosis inversa)</t>
  </si>
  <si>
    <t>Tratamiento de agua con capacidad para 100 máquinas</t>
  </si>
  <si>
    <t>Equipo de ingenieria colocará las condiciones especiales, necesario la cisterna para captar el agua de rechazo y su utilización en otras necesidades.</t>
  </si>
  <si>
    <t>Equipo en comodato segun marca y modelo de maquinas de hemodialisis, consumo aproximado de agua tratada 200 lt por procedimiento/80 maquinas/3 turnos, calcular tamaño de cisterna y contemplar cisterna captadora de agua de rechazo equivalente al 60-70 % del agua entrante al sistema de hemodialisis</t>
  </si>
  <si>
    <t>Cielo falso (si aplica) de superficie reticular con perfileria metalica y paneles de fibra mineral con acabado liso (el plano de cielo falso deberá estar arriostrado sismicamente según la normativa de referencia). Altura de plano de cielo falso no menor a 3.50m</t>
  </si>
  <si>
    <t>Puerta metálicacon estructura interna tubular cuadrada y forro con lámina de hierro lisa 3/32", abatible de 1 hoja con 3 bisagras minimo, mocheta, contramarco y tope integrado en una pieza metálica, brazo cierra puerta y tope de piso. Con cerradura de uso pesado tipo palanca. 2 manos de anticorrosivo y 2 de pintura final pintadas con compresor.</t>
  </si>
  <si>
    <t>Piso de concreto estructural(diseño estructural acorde a la solicitud de carga de los equipos) para el apoyo adecuado de maquinaria. Acabado pulido con maquina.</t>
  </si>
  <si>
    <t xml:space="preserve">Esmalte (base agua) acrílico antibacterial mate lavable aplicada sobre pintura de imprimación sellante en pared, 2 manos mínimo. </t>
  </si>
  <si>
    <t>Deberá estar cercano al área donde se realiza el proceso de diálisis, de tal forma, que evite largos recorridos del agua tratada hacia las máquinas dialisadoras.</t>
  </si>
  <si>
    <t>SE REQUIERE</t>
  </si>
  <si>
    <t>*Tomacorriente Sistema NormalGrado Hospitalario(UL 498)*Salida para Aire Acondicionado Sistema Emergencia*TomacorrienteGrado Hospitalario SistemaEmergencia(UL 498)*Tomacorriente Grado HospitalarioSistema UPS (salida - equipo informatico)*Salida para aire acondicionadoSistema Normal
 *Iluminación del Área 400 LUX / M2 (ISO 8995), Sistema de Emergencia.</t>
  </si>
  <si>
    <t>*Toma para Voz y Datos (ANSI/TIA/EIA - 568.b 2-10)y(EIA-569B)
 *Sistema de Detección y Alarma de Incendio (NFPA 72)*Sistema de CCTV (ANSI/TIA/EIA - 568.b 2-10), pasillos
 *Sistema de Perifoneo y música ambiental(40 dBNMP-OMS)</t>
  </si>
  <si>
    <t>NEF014</t>
  </si>
  <si>
    <t>Preparación de ácido</t>
  </si>
  <si>
    <t>preparar ácido para el equipo de hemodialisis</t>
  </si>
  <si>
    <t>Climatización, 
Superficies resistente a agentes químicos</t>
  </si>
  <si>
    <t>Equipo en comodato para prep. de acido</t>
  </si>
  <si>
    <t>*Tomacorriente Sistema NormalGrado Hospitalario(UL 498)*Salida para Extractor (según consideraciones especialidad mecánica.) Sistema Normal*TomacorrienteGrado Hospitalario SistemaEmergencia(UL 498)*Tomacorriente Grado HospitalarioSistema UPS (salida - equipo informatico)*Salida para aire acondicionadoSistema Normal
 *Iluminación del Área 400 LUX / M2 (ISO 8995), Sistema de Emergencia.</t>
  </si>
  <si>
    <t>NEF015</t>
  </si>
  <si>
    <t>Oficina para coordinador de área</t>
  </si>
  <si>
    <t>SS con lavamanos</t>
  </si>
  <si>
    <t>actividades administrativas del área</t>
  </si>
  <si>
    <t>escritorio, computadora, silla, librera, archivero</t>
  </si>
  <si>
    <t>1 computadora de escritorio, 1 impresor</t>
  </si>
  <si>
    <t>NEF016</t>
  </si>
  <si>
    <t>Oficina de coordinador de enfermería</t>
  </si>
  <si>
    <t>escritorio, computadora, sillas, archivero</t>
  </si>
  <si>
    <t>NEF017</t>
  </si>
  <si>
    <t>Servicios Sanitarios con lavamanos de pacientes H</t>
  </si>
  <si>
    <t xml:space="preserve">1 basurero tapa de balancin </t>
  </si>
  <si>
    <t xml:space="preserve">se requiere con lavamanos tipo empotrable Serán de porcelana del tipo colgado a la pared, irán sujetos por medio de los accesorios provistos por el fabricante; sin embargo, es necesario que se coloque un refuerzo adiciona para que exista soportería vertical asegurando la estabilidad del aparato sanitario.
Sera  equipado con grifo monomando cromado; debe incluir desagüe, tubo de abasto, con sus respectivos chapetones y válvula de control
</t>
  </si>
  <si>
    <t xml:space="preserve">se requiere con servicio sanitario con fluxometro Con sistema de descarga mecánico manual de palanca, que favorezcan el ahorro del consumo del agua.
Losa sanitaria vitrificada, color claro, asiento plástico o de material superior elongado de alta resistencia, partes internas esmaltadas, desagüe al piso, consumo de 3-5 litros por descarga máximo. Se debe incluir válvula de control cromada de 3/8" a 1/2".
Los inodoros deben cumplir con la altura para personas con capacidades especiales, por lo que deben ser hechos por pedido especial al fabricante.
</t>
  </si>
  <si>
    <t>NEF018</t>
  </si>
  <si>
    <t>Servicios Sanitarios  con lavamanos de pacientes M</t>
  </si>
  <si>
    <t>se requiere en techos y exteriores</t>
  </si>
  <si>
    <t>NEF019</t>
  </si>
  <si>
    <t>Servicios Sanitarios con lavamanos de personal H</t>
  </si>
  <si>
    <t>Contiguo a áreas administrativas</t>
  </si>
  <si>
    <t xml:space="preserve">se requiere con servicio sanitario con fluxometro Con sistema de descarga mecánico manual de palanca, que favorezcan el ahorro del consumo del agua.
Losa sanitaria vitrificada, color claro, asiento plástico o de material superior elongado de alta resistencia, partes internas esmaltadas, desagüe al piso, consumo de 3-5 litros por descarga máximo. Se debe incluir válvula de control cromada de 3/8" a 1/2".
Los inodoros deben cumplir con la altura para personas con capacidades especiales, por lo que deben ser hechos por pedido especial al fabricante. y urinario.
 de porcelana vitrificada preferentemente de color blanco, con descarga a la pared por medio de fluxómetro, descarga de 1.5 gpf, con spud de bronce y kit de desagüe; para su instalación y fijación se seguirán las instrucciones del fabricante. Se instalará modelo de alta calidad y ahorro en consumo de agua.
</t>
  </si>
  <si>
    <t>*Salida para Extractor (según consideraciones especialidad mecánica.) Sistema Normal
 *Salida para Extractor (según consideraciones especialidad mecánica.) Sistema Normal*Iluminación del Área 200 LUX / M2 (ISO 8995), Sistema de Emergencia
 .</t>
  </si>
  <si>
    <t>NEF020</t>
  </si>
  <si>
    <t>Servicios Sanitarios con lavamanos de personal M</t>
  </si>
  <si>
    <t>División ligera con paneles cementantes reforzado con malla de fibra de vidrio y recubrimiento de pasta cementante, proteccion con perfil metalico/pvc en interseccion de pliegos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marcos.0jh0,</t>
  </si>
  <si>
    <t xml:space="preserve">se requiere con inodoro con fluxometro Con sistema de descarga mecánico manual de palanca, que favorezcan el ahorro del consumo del agua.
Losa sanitaria vitrificada, color claro, asiento plástico o de material superior elongado de alta resistencia, partes internas esmaltadas, desagüe al piso, consumo de 3-5 litros por descarga máximo. Se debe incluir válvula de control cromada de 3/8" a 1/2".
Los inodoros deben cumplir con la altura para personas con capacidades especiales, por lo que deben ser hechos por pedido especial al fabricante.
</t>
  </si>
  <si>
    <t>NEF021</t>
  </si>
  <si>
    <t>Área de lavado de material contaminado</t>
  </si>
  <si>
    <t>Realizar lavado de material</t>
  </si>
  <si>
    <t>Paredes enchapadas, poceta profunda</t>
  </si>
  <si>
    <t xml:space="preserve">se requiere 
</t>
  </si>
  <si>
    <t>*Tomacorriente Sistema NormalGrado Hospitalario(UL 498 y NEC 517.20)
 *Salida para Extractor (según consideraciones especialidad mecánica.) Sistema Normal*Iluminación del Área 300 LUX / M2 (ISO 8995), Sistema de Emergencia.</t>
  </si>
  <si>
    <t>NEF022</t>
  </si>
  <si>
    <t>Ropa Limpia</t>
  </si>
  <si>
    <t>Guardar ropa limpia</t>
  </si>
  <si>
    <t>Estación de enfermeras</t>
  </si>
  <si>
    <t>Estantes tipo dexión</t>
  </si>
  <si>
    <t>*Tomacorriente Sistema NormalGrado Hospitalario(UL 498)
 *Salida para Extractor (según consideraciones especialidad mecánica.) Sistema Normal*Iluminación del Área 200 LUX / M2 (ISO 8995), Sistema de Emergencia.</t>
  </si>
  <si>
    <t>*Sistema de Detección y Alarma de Incendio (NFPA 72)
 *Sistema de Perifoneo y música ambiental(40 dBNMP-OMS), en pasillos</t>
  </si>
  <si>
    <t>NEF023</t>
  </si>
  <si>
    <t>Ropa sucia</t>
  </si>
  <si>
    <t>Guardar ropa sucia</t>
  </si>
  <si>
    <t>Carros de ropa sucia</t>
  </si>
  <si>
    <t>2 aros de ropa sucia</t>
  </si>
  <si>
    <t>NEF024</t>
  </si>
  <si>
    <t>Séptico</t>
  </si>
  <si>
    <t>Depósito temporal de desechos  bioinfeccioso</t>
  </si>
  <si>
    <t>Depósitis de desechos bioinfecciosos</t>
  </si>
  <si>
    <t>División ligera con paneles cementantes reforzado con malla de fibra de vidrio y recubrimiento de pasta cementante, proteccion con perfil metalico/pvc en interseccion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 Considerar protectores para impactos de camillas y protectores para esquineros.</t>
  </si>
  <si>
    <t>Dentro del servicio y zona pertinente.</t>
  </si>
  <si>
    <t xml:space="preserve">se requiere •        Asiento Cambiable de Porcelana
GRIFERÍA PARA ÁREAS SÉPTICAS. 
•        Válvula Tecla automática para pared y Cuello de ganso 
•        Accionamiento hidromecánico 
•        Cierre automático 
•        Asiento Cambiable de Porcelana
•        Acabado en acero satinado 
•        Llave de paso incorporada 
</t>
  </si>
  <si>
    <t>*Tomacorriente Sistema EmergenciaGrado Hospitalario(UL 498)
 *Salida para Extractor (según consideraciones especialidad mecánica.) Sistema Normal*Iluminación del Área 200 LUX / M2 (ISO 8995), Sistema de Emergencia.</t>
  </si>
  <si>
    <t>NEF025</t>
  </si>
  <si>
    <t>Bodega de material e insumos</t>
  </si>
  <si>
    <t>Guardar insumo para el área de hospitalización</t>
  </si>
  <si>
    <t>*Sistema de Detección y Alarma de Incendio (NFPA 72)
 *Sistema de CCTV (ANSI/TIA/EIA - 568.b 2-10), pasillos
 *Sistema de Perifoneo y música ambiental(40 dBNMP-OMS), en pasillos</t>
  </si>
  <si>
    <t>NEF026</t>
  </si>
  <si>
    <t>Aseo</t>
  </si>
  <si>
    <t>Guardar utensilios de limpieza y lavar trapeadores.</t>
  </si>
  <si>
    <t>Pasillo restringido</t>
  </si>
  <si>
    <t>Esmalte (base agua) acrílico antibacterial mate lavable aplicada sobre pintura de imprimación sellante en pared, 2 manos mínimo. Incluir poceta de aseo con altura 0.60m enchapada con azulejos.</t>
  </si>
  <si>
    <t>NEF027</t>
  </si>
  <si>
    <t xml:space="preserve">Área de servicio técnico de equipo </t>
  </si>
  <si>
    <t>calibración de equipo
guardar equipo de respaldo, ósmosis reversa</t>
  </si>
  <si>
    <t>*Tomacorriente Sistema NormalGrado Hospitalario(UL 498)
 *Salida para ventilador sistema normal*Iluminación del Área 300 LUX / M2 (ISO 8995), Sistema de Emergencia.</t>
  </si>
  <si>
    <t>Área de díalisis peritoneal continua ambulatoria -DPCA</t>
  </si>
  <si>
    <t>DIAP001</t>
  </si>
  <si>
    <t xml:space="preserve">Área de entrenamiento -DPCA </t>
  </si>
  <si>
    <t>Realizar DPA como lo realiza en su casa</t>
  </si>
  <si>
    <t>2 Atril, 2 mesa mayo, 3 silla fija con asiento integral, lavamanos, 
Pintura epóxica, curvas sanitaria
Proyector, laptop y pantalla
Los 2 ambientes deberán ser divididos por 'división plegable' para hacer inducción grupal</t>
  </si>
  <si>
    <t xml:space="preserve">2 Pantalla tipo LED 55", 2 laptop, </t>
  </si>
  <si>
    <t>*Tomacorriente Sistema NormalGrado Hospitalario(UL 498)*TomacorrienteGrado Hospitalario SistemaEmergencia(UL 498)*Tomacorriente Grado HospitalarioSistema UPS (salida - para TV)*Salidas para ventiladoresSistema Normal
 *Iluminación del Área 300 LUX / M2 (ISO 8995), Sistema de Emergencia.</t>
  </si>
  <si>
    <t>*Toma para Voz y Datos (ANSI/TIA/EIA - 568.b 2-10)y(EIA-569B)
 *Sistema de Detección y Alarma de Incendio (NFPA 72)*Sistema de CCTV (ANSI/TIA/EIA - 568.b 2-10)
 *Sistema de Perifoneo y música ambiental(40 dBNMP-OMS)</t>
  </si>
  <si>
    <t>DIAP002</t>
  </si>
  <si>
    <t>Consultorios para DPCA</t>
  </si>
  <si>
    <t>Realizar consulta de DPCA</t>
  </si>
  <si>
    <t>Sala de espera clasificada de Unidad de Nefrología ambulatoria</t>
  </si>
  <si>
    <t>Climatización,  con lavamanos, escritorio, computadora, canapé, set de diagnóstico, báscula, negatoscopio 2 cuerpo, dividir área con cortina antibacterial</t>
  </si>
  <si>
    <t xml:space="preserve">3 basculas de piso para silla de ruedas con monitor digital
3 computadora de escritorio,
3 estación de visualización 
3 estetoscopio adulto de doble campana, 
3 estuche de diagnóstico completo, 
3 termometro sin contacto
3 lampara cuello de ganso, 
3 lampara de mano para examen, 
3 negatoscopio de 2 cuerpos
3 tensiómetro aneroide adulto de pedestal,
3 tallímetro de pared
3 oxímetro de pulso portátil, </t>
  </si>
  <si>
    <t>UNIDAD DE HEMATO-ONCOLOGÍA AMBULATORIA</t>
  </si>
  <si>
    <t>HON001</t>
  </si>
  <si>
    <t>Esperar pasar atención</t>
  </si>
  <si>
    <t>50 sillas
Pantalla con conección a estación de enfermería para videos con educación clínica según unidad.</t>
  </si>
  <si>
    <t xml:space="preserve">3 televisor a color de 55", pantalla led, incluye soporte a la pared, DVD o BLUE RAY y cable coaxial para mensajes de MINSAL </t>
  </si>
  <si>
    <t>norequiere</t>
  </si>
  <si>
    <t>*Tomacorriente Sistema NormalGrado Hospitalario(UL 498)*TomacorrienteGrado Hospitalario SistemaEmergencia(UL 498)*Tomacorriente Grado HospitalarioSistema UPS (salida - para TV)*Salidas para ventiladoresSistema Normal
 *Iluminación del Área 400 LUX / M2 (ISO 8995), Sistema de Emergencia.</t>
  </si>
  <si>
    <t>HON002</t>
  </si>
  <si>
    <t>2 basurero con tapa de balancín, bote campana dimensiones (34.5 x 34.5x 64) cm</t>
  </si>
  <si>
    <t xml:space="preserve">se requiere con lavamanos Serán de porcelana del tipo colgado a la pared, irán sujetos por medio de los accesorios provistos por el fabricante; sin embargo, es necesario que se coloque un refuerzo adiciona para que exista soportería vertical asegurando la estabilidad del aparato sanitario.
Este tipo de lavabos se colocarán en algunas áreas como casetas o de requerimiento especifico detallados en planos.
Sera de igual o mejor calidad equipado con grifo monomando cromado; debe incluir desagüe, tubo de abasto, con sus respectivos chapetones y válvula de control.
</t>
  </si>
  <si>
    <t xml:space="preserve">se requiere con servicio sanitario con fluxometro y con sistema de descarga mecánico manual de palanca, que favorezcan el ahorro del consumo del agua.
Losa sanitaria vitrificada, color claro, asiento plástico o de material superior elongado de alta resistencia, partes internas esmaltadas, desagüe al piso, consumo de 3-5 litros por descarga máximo. Se debe incluir válvula de control cromada de 3/8" a 1/2".
Los inodoros deben cumplir con la altura para personas con capacidades especiales, por lo que deben ser hechos por pedido especial al fabricante.
</t>
  </si>
  <si>
    <t>HON003</t>
  </si>
  <si>
    <t>SS hombres con lavamanos</t>
  </si>
  <si>
    <t>HON004</t>
  </si>
  <si>
    <t>Consultorio de Hemato-oncología</t>
  </si>
  <si>
    <t>Atención a pacientes que requieren atención por especialistas médicos, en el área de hemato-Oncología</t>
  </si>
  <si>
    <t>Ventilación natural e iluminación natural y artificial, con lavamanos, escritorio, computadora, canapé, set de diagnóstico, negatoscopio de 2 cuerpos, báscula</t>
  </si>
  <si>
    <t xml:space="preserve">5 basculas de piso para silla de ruedas con monitor digital
5 computadora de escritorio,
5 estación de visualización 
5 estetoscopio adulto de doble campana, 
5 estuche de diagnóstico completo, 
5 termometro sin contacto
5 lampara cuello de ganso, 
5 lampara de mano para examen, 
5 negatoscopio de 2 cuerpos
5 tensiómetro aneroide adulto de pedestal,
5 tallímetro de pared
5 oxímetro de pulso portátil, </t>
  </si>
  <si>
    <t xml:space="preserve">5 anaquel de acero inoxidable con puerta de vidrio y llave,
5 atril doble de cuatro ganchos 
5 balde acero inoxidable de 12.5 lt con rodos tipo tortuga
5 banco rodable de acero inoxidable con asiento acolchonado 
5 basurero desechos comunes,
5 basurero de acero inoxidable de pedal con tapadera,
5 carro de curaciones, 
5 canapé para examen universal, 
5 deposito para desechos bioinfecciosos, 
5 escritorio secretarial, 
5 gradilla de dos peldaños,
5 mesa auxiliar
5 mesa mayo
5 silla secretarial sin brazos, 
10 silla con asiento integral, </t>
  </si>
  <si>
    <t>5 martillo de reflejos
5 bandejas arriñonadas de 6”
5 bandejas arriñonadas de 8”
5 tambos torundero de 18 cm de alto</t>
  </si>
  <si>
    <t xml:space="preserve">se requiere con servicio sanitario Con sistema de descarga mecánico manual de palanca, que favorezcan el ahorro del consumo del agua.
Losa sanitaria vitrificada, color claro, asiento plástico o de material superior elongado de alta resistencia, partes internas esmaltadas, desagüe al piso, consumo de 3-5 litros por descarga máximo. Se debe incluir válvula de control cromada de 3/8" a 1/2".
Los inodoros deben cumplir con la altura para personas con capacidades especiales, por lo que deben ser hechos por pedido especial al fabricante. El urinario Serán de porcelana vitrificada preferentemente de color blanco, con descarga a la pared por medio de fluxómetro, descarga de 1.5 gpf, con spud de bronce y kit de desagüe; para su instalación y fijación se seguirán las instrucciones del fabricante. Se instalará modelo de alta calidad y ahorro en consumo de agua.
</t>
  </si>
  <si>
    <t>se requiere en esteriores y techos</t>
  </si>
  <si>
    <t>HON005</t>
  </si>
  <si>
    <t>Área para microscopio</t>
  </si>
  <si>
    <t>Área común para los 5 consultorios de hemato-oncología</t>
  </si>
  <si>
    <t xml:space="preserve">Microscopio  con CCTV,mesa para el microscopio y silla, computadora </t>
  </si>
  <si>
    <t xml:space="preserve">1 Microscopio  con CCTV , 1 computadora de escritorio
</t>
  </si>
  <si>
    <t>1 silla alta tipo cajero, 1 mesa para microscopio, 1 basurero desechos comunes, 1 estante dexion mediano</t>
  </si>
  <si>
    <t>*Tomacorriente Sistema NormalGrado Hospitalario(UL 498)*TomacorrienteGrado Hospitalario SistemaEmergencia(UL 498)*Tomacorriente Grado HospitalarioSistema UPS (salida - para datos)*Salidas para aire acondicionadoSistema Normal
 *Iluminación del Área 300 LUX / M2 (ISO 8995), Sistema de Emergencia.</t>
  </si>
  <si>
    <t>*Toma para Voz y Datos (ANSI/TIA/EIA - 568.b 2-10)y(EIA-569B)
 *Sistema de Detección y Alarma de Incendio (NFPA 72)*Sistema de CCTV (ANSI/TIA/EIA - 568.b 2-10) pasillos
 *Sistema de Perifoneo y música ambiental(40 dBNMP-OMS), pasillos</t>
  </si>
  <si>
    <t>HON006</t>
  </si>
  <si>
    <t>Consultorio de Cirugía Oncológica</t>
  </si>
  <si>
    <t>Atención a pacientes que requieren atención por especialistas médicos, en el área de Cirugía Oncológica</t>
  </si>
  <si>
    <t>Con lavamanos, escritorio, computadora, mesa ginecológica, negatoscopio 2 cuerpos, estación de visualización</t>
  </si>
  <si>
    <t>1 bascula de adulto con tallímetro,
1 computadora de escritorio,
1 estuche de diagnóstico completo,
1 estetoscopio adulto de doble campana,
1 glucómetro
1 lampara cuello de ganso,
1 lampara de mano para examen,
1 negatoscopio de 2 cuerpos
1 tensiómetro aneroide adulto de pedestal,
1 tallímetro de pared
1 oxímetro de pulso portátil</t>
  </si>
  <si>
    <t>1 anaquel con puerta de vidrio y llave,
1 basurero desechos comunes,
1 basurero de acero inoxidable de pedal con tapadera,
1 carro de curaciones,
1 mesa ginecológica
1 deposito para desechos bioinfecciosos,
1 escritorio secretarial,
1 gradilla de dos peldaños,
1 mesa auxiliar
1 silla secretarial sin brazos,
2 silla con asiento integral,
1 banco rodable de acero inoxidable con asiento acolchonado</t>
  </si>
  <si>
    <t>1 set pequeña cirugía,
1 set retiro de puntos,
1 set de espéculos (grande, mediano y pequeño)
1 set de instrumental para curaciones con caja
1 tambo torundero</t>
  </si>
  <si>
    <t xml:space="preserve">se requiere </t>
  </si>
  <si>
    <t>*Tomacorriente Sistema NormalGrado Hospitalario(UL 498)*TomacorrienteGrado Hospitalario SistemaEmergencia(UL 498)*Tomacorriente Grado HospitalarioSistema UPS*Salidas para aire acondicionadoSistema
 Normal 
 *Salida para Extractor (según consideraciones especialidad mecánica.) Sistema Normal
 *Iluminación del Área 400 LUX / M2 (ISO 8995), Sistema de Emergencia.</t>
  </si>
  <si>
    <t>HON007</t>
  </si>
  <si>
    <t>Estación de Enfermeras</t>
  </si>
  <si>
    <t>Servicio Sanitario con lavamanos, con casillero</t>
  </si>
  <si>
    <t>Seguimiento, preparación y control de paciente</t>
  </si>
  <si>
    <t>Hospitalización de día de hemato-oncología</t>
  </si>
  <si>
    <t>Tener visualización de todas las habitaciones</t>
  </si>
  <si>
    <t xml:space="preserve">se requiere con servicio sanitario Con sistema de descarga mecánico manual de palanca, que favorezcan el ahorro del consumo del agua.
Losa sanitaria vitrificada, color claro, asiento plástico o de material superior elongado de alta resistencia, partes internas esmaltadas, desagüe al piso, consumo de 3-5 litros por descarga máximo. Se debe incluir válvula de control cromada de 3/8" a 1/2".
Los inodoros deben cumplir con la altura para personas con capacidades especiales, por lo que deben ser hechos por pedido especial al fabricante.
</t>
  </si>
  <si>
    <t>se reuiere</t>
  </si>
  <si>
    <t>*Tomacorriente Sistema NormalGrado Hospitalario(UL 498)*TomacorrienteGrado Hospitalario SistemaEmergencia(UL 498)*Tomacorriente Grado HospitalarioSistema UPS*Salidas para ventiladoresSistema
 Normal 
 *Salida para Extractor (según consideraciones especialidad mecánica.) Sistema Normal 
 *Sistema de llado enfermo enfermera
 *Iluminación del Área 400 LUX / M2 (ISO 8995), Sistema de Emergencia.</t>
  </si>
  <si>
    <t>HON008</t>
  </si>
  <si>
    <t xml:space="preserve">Hospitalización de día (Hombres y Mujeres) 10 habitaciones de 5 camas/sillones (30 Hemato-oncología -cumplimiento quimioterapia-, 10 transfusión sanguinea y 10 otras aplicaciones EV) </t>
  </si>
  <si>
    <t xml:space="preserve">Cada habitación deberá llevar 1 Servicio sanitario con lavamanos.
Una habitación adicionar 1 ducha </t>
  </si>
  <si>
    <t>Estancia hospitalaria de día por aplicación de medicamento endovenoso especiales.</t>
  </si>
  <si>
    <t>Estación de enfermera</t>
  </si>
  <si>
    <t>Gases Médicos (Ox,A.V).
Todas las habitaciones con climatización. 
(45 sillones para quimioterapia y 5 camas)
El diseño deberá contemplar una distribución de sillones visibles desde la estación de enfermería, pudiendo ser ambientes modulares con estación centralizada y sus respcttivos carros para cumplir medicamentos</t>
  </si>
  <si>
    <t>20 monitores de signos vitales
 2 carro de paro con desfibrilador
 10 set de reanimación adulto
 5 televisor a color de 55", pantalla led, incluye soporte a la pared, DVD o BLUE RAY y cable coaxial para mensajes de MINSAL.
 Central de monitoreo
 50 bombas de infusión de jeringa</t>
  </si>
  <si>
    <t>5 cama hospitalaria tipo UCI
 45 sillones reclinables tipo reposet
 50 basurero desechos comunes
 5 basurero para desecho bioinfeccioso
 50 atril portasuero doble de 4 ganchos
 50 gradilla de 2 peldaños
 10 sillas de rueda adulto
 2 carros de inyectables
 4 mesas auxiliares
 5 camillas para traslado de pacientes</t>
  </si>
  <si>
    <t>2 set de pequeña cirugía
 2 set de curaciones
 2 set de sutura</t>
  </si>
  <si>
    <t>Piso de grano integral de mármol para alto tráfico, con 75% de grano de mármol del No. 1 al No. 4, combinado con polvo de mármol y cemento blanco, capa de desgaste después del pulido de 1.2 cm.; de dimensiones 30 x 30 cm y 3 cms. pulido y brillado. Incluye zocalo del mismo material de piso.
Duchas: piso antideslizante (alta densidad en su composición) en toda el ambiente de ducha, alta resistencia a impactos</t>
  </si>
  <si>
    <t>Habitaciones: pintura vinilica antibacterial semisatinada aplicada sobre pintura de imprimación sellante en pared, 2 manos mínimo.Sanitarios: paredes con recubrimiento de ceramica lisa hasta 2.0m (pieza no menor a 0.40m x 0.40m) , el resto pintura vinilica antibacterial semisatinada</t>
  </si>
  <si>
    <t>Dentro del servicio pertinente y ubicada estratégicamente con control desde la estación de enfermería</t>
  </si>
  <si>
    <t xml:space="preserve">se requiere con agua fria y caliente y lavamanos Serán de porcelana del tipo colgado a la pared, irán sujetos por medio de los accesorios provistos por el fabricante; sin embargo, es necesario que se coloque un refuerzo adiciona para que exista soportería vertical asegurando la estabilidad del aparato sanitario.
Este tipo de lavabos se colocarán en algunas áreas como casetas o de requerimiento especifico detallados en planos.
Sera de igual o mejor calidad equipado con grifo monomando cromado; debe incluir desagüe, tubo de abasto, con sus respectivos chapetones y válvula de control.
</t>
  </si>
  <si>
    <t>*Tomacorriente Sistema NormalGrado Hospitalario(UL 498)*TomacorrienteGrado Hospitalario SistemaEmergencia(UL 498)*Tomacorriente Grado HospitalarioSistema UPS*Salidas para aire acondicionadoSistema
 Normal 
 *Sistema de llamado enfermo enfermera
 *Iluminación del Área 400 LUX / M2 (ISO 8995), Sistema de Emergencia.</t>
  </si>
  <si>
    <t>HON009</t>
  </si>
  <si>
    <t>Sala de Procedimientos diagnóstico de  Hemato-Oncología</t>
  </si>
  <si>
    <t>Realizar actividades diagnosticas (biopsia) de hemoto-oncología</t>
  </si>
  <si>
    <t>Climatización
Lavamanos, mueble con poceta, 1 canapé,1 escritorio, 1 silla, 1 mesa auxiliar, mesa de curaciones, anaquel de acero inoxidable con puertas de vidrio, banco giratorio, lámpara quirúrgica rodable.</t>
  </si>
  <si>
    <t>1 lámpara quirúrgica rodable</t>
  </si>
  <si>
    <t>1 anaquel de acero inoxidable con puertas de vidrio 1 canapé examen universal,
 1 escritorio,
 1 silla secretarial sin brazo,
 1 camilla hidráulica
 1 mesa auxiliar,
 1 mesa de curaciones,
 1 banco giratorio acero inoxidable</t>
  </si>
  <si>
    <t>*Tomacorriente Sistema NormalGrado Hospitalario(UL 498)*TomacorrienteGrado Hospitalario SistemaEmergencia(UL 498)*Tomacorriente Grado HospitalarioSistema UPS*Salidas para aire acondicionadoSistema
 Normal
 *Iluminación del Área 400 LUX / M2 (ISO 8995), Sistema de Emergencia.</t>
  </si>
  <si>
    <t>HON010</t>
  </si>
  <si>
    <t>Contiguo a hospitalización de día</t>
  </si>
  <si>
    <t>1 basurero con tapa de balancín, bote campana dimensiones (34.5 x 34.5x 64) cm</t>
  </si>
  <si>
    <t xml:space="preserve">se requiere Serán de porcelana del tipo colgado a la pared, irán sujetos por medio de los accesorios provistos por el fabricante; sin embargo, es necesario que se coloque un refuerzo adiciona para que exista soportería vertical asegurando la estabilidad del aparato sanitario.
Este tipo de lavabos se colocarán en algunas áreas como casetas o de requerimiento especifico detallados en planos.
Sera de igual o mejor calidad equipado con grifo monomando cromado; debe incluir desagüe, tubo de abasto, con sus respectivos chapetones y válvula de control.
</t>
  </si>
  <si>
    <t>solo en techos y exteriores</t>
  </si>
  <si>
    <t>HON011</t>
  </si>
  <si>
    <t xml:space="preserve">se requiere con lavamanos quen serán de porcelana del tipo colgado a la pared, irán sujetos por medio de los accesorios provistos por el fabricante; sin embargo, es necesario que se coloque un refuerzo adiciona para que exista soportería vertical asegurando la estabilidad del aparato sanitario.
Sera de igual o mejor calidad equipado con grifo monomando cromado; debe incluir desagüe, tubo de abasto, con sus respectivos chapetones y válvula de control.
</t>
  </si>
  <si>
    <t xml:space="preserve">se requiere con inodoro de fluxometro Con sistema de descarga mecánico manual de palanca, que favorezcan el ahorro del consumo del agua.
Losa sanitaria vitrificada, color claro, asiento plástico o de material superior elongado de alta resistencia, partes internas esmaltadas, desagüe al piso, consumo de 3-5 litros por descarga máximo. Se debe incluir válvula de control cromada de 3/8" a 1/2".
Los inodoros deben cumplir con la altura para personas con capacidades especiales, por lo que deben ser hechos por pedido especial al fabricante.
</t>
  </si>
  <si>
    <t>HON012</t>
  </si>
  <si>
    <t xml:space="preserve">
 1 silla alta tipo cajero,
 1 basurero con tapa de balancín, bote campana dimensiones (34.5 x 34.5x 64) cm, 2 sillas con asiento integral</t>
  </si>
  <si>
    <t>*Tomacorriente Sistema NormalGrado Hospitalario(UL 498)*TomacorrienteGrado Hospitalario SistemaEmergencia(UL 498)*Tomacorriente Grado HospitalarioSistema UPS*Salidas para ventiladoresSistema
 Normal
 *Iluminación del Área 400 LUX / M2 (ISO 8995), Sistema de Emergencia.</t>
  </si>
  <si>
    <t>HON013</t>
  </si>
  <si>
    <t>Ventilación natural-iluminación natural y  artificial</t>
  </si>
  <si>
    <t xml:space="preserve">
6 estante tipo Dexion mediano
1 gradilla de tres peldaños
</t>
  </si>
  <si>
    <t>HON014</t>
  </si>
  <si>
    <t xml:space="preserve">Considerar ésta área para cada piso. </t>
  </si>
  <si>
    <t>HON015</t>
  </si>
  <si>
    <t>Habitaciones de hemato-oncología
Estación de enfermeras</t>
  </si>
  <si>
    <t>6 estante tipo Dexion mediano, 1 gradilla de tres peldaños</t>
  </si>
  <si>
    <t xml:space="preserve">se requiere GRIFERÍA PARA ÁREAS SÉPTICAS. 
•        Válvula Tecla automática para pared y Cuello de ganso 
•        Accionamiento hidromecánico 
•        Cierre automático 
•        Asiento Cambiable de Porcelana
•        Acabado en acero satinado 
•        Llave de paso incorporada 
</t>
  </si>
  <si>
    <t>HON016</t>
  </si>
  <si>
    <t>2 estante tipo Dexion
mediano, 1 gradilla de tres peldaños</t>
  </si>
  <si>
    <t>HON017</t>
  </si>
  <si>
    <t>6 estante tipo Dexion mediano
1 escritorio secretarial
1 silla secretarial sin brazos
1 gradilla de tres peldaños</t>
  </si>
  <si>
    <t>UNIDAD DE CARDIOLOGÍA</t>
  </si>
  <si>
    <t>Deberá estár en primera planta, con accesibilidad universal</t>
  </si>
  <si>
    <t>CARD001</t>
  </si>
  <si>
    <t>Esperar recibir atención</t>
  </si>
  <si>
    <t>60 sillas
Pantalla con conección a estación de enfermería para videos con educación clínica según unidad.</t>
  </si>
  <si>
    <t>4 televisor a color de 55", pantalla led, incluye soporte a la pared, DVD o BLUE RAY y cable coaxial para mensajes de MINSAL.</t>
  </si>
  <si>
    <t>12 módulos de 5 sillas
 3 ventiladores de techo
 3 basurero con tapa de balancín, bote campana dimensiones (34.5 x 34.5x 64) cm</t>
  </si>
  <si>
    <t>solo en exteriores y tecjos</t>
  </si>
  <si>
    <t>requiere</t>
  </si>
  <si>
    <t>CARD002</t>
  </si>
  <si>
    <t>SS hombres y Mujeres con lavamanos</t>
  </si>
  <si>
    <t>2 basurero con tapa de balancín, bote campana
dimensiones (34.5 x 34.5x 64) cm</t>
  </si>
  <si>
    <t xml:space="preserve">si requiere con lavamanos Serán de porcelana del tipo colgado a la pared, irán sujetos por medio de los accesorios provistos por el fabricante; sin embargo, es necesario que se coloque un refuerzo adiciona para que exista soportería vertical asegurando la estabilidad del aparato sanitario.
Este tipo de lavabos se colocarán en algunas áreas como casetas o de requerimiento especifico detallados en planos.
Sera de igual o mejor calidad equipado con grifo monomando cromado; debe incluir desagüe, tubo de abasto, con sus respectivos chapetones y válvula de control.
</t>
  </si>
  <si>
    <t xml:space="preserve">si requiere con servicio sanitario de fluxometro con sistema de descarga mecánico manual de palanca, que favorezcan el ahorro del consumo del agua.
Losa sanitaria vitrificada, color claro, asiento plástico o de material superior elongado de alta resistencia, partes internas esmaltadas, desagüe al piso, consumo de 3-5 litros por descarga máximo. Se debe incluir válvula de control cromada de 3/8" a 1/2".
Los inodoros deben cumplir con la altura para personas con capacidades especiales, por lo que deben ser hechos por pedido especial al fabricante y urinario .
Serán de porcelana vitrificada preferentemente de color blanco, con descarga a la pared por medio de fluxómetro, descarga de 1.5 gpf, con spud de bronce y kit de desagüe; para su instalación y fijación se seguirán las instrucciones del fabricante. Se instalará modelo de alta calidad y ahorro en consumo de agua.
</t>
  </si>
  <si>
    <t>solamente en techos y obras exteriores</t>
  </si>
  <si>
    <t>si requiere</t>
  </si>
  <si>
    <t>CARD003</t>
  </si>
  <si>
    <t>Consultorio de Cardiología</t>
  </si>
  <si>
    <t>Atención a pacientes que requieren atención por especialistas médicos, en el área de Cardiología</t>
  </si>
  <si>
    <t>Ventilación natural e iluminación natural y artificial, con lavamanos, escritorio, computadora, canapé, negatoscopio de 2 cuerpos, set diagnóstico</t>
  </si>
  <si>
    <t>5 bascula de adulto con tallímetro,
 5 computadora de escritorio,
 5estuche de diagnóstico completo,
 5 estación de visualización
 5 estetoscopio adulto de doble campana,
 5 glucómetro
 5 lampara cuello de ganso,
 5 lampara de mano para examen,
 5 monitor de signos vitales
 5 negatoscopio de 2 cuerpos
 5 tensiómetro aneroide adulto de pedestal,
 5 tallímetro de pared
 5 oxímetro de pulso portátil</t>
  </si>
  <si>
    <t>5 anaquel con puerta de vidrio y llave,
5 basurero desechos comunes,
5 basurero de acero inoxidable de pedal con tapadera,
5 carro de curaciones,
5 camilla hidráulica
5 deposito para desechos bioinfecciosos,
5 escritorio secretarial,
5 gradilla de dos peldaños,
5 mesa auxiliar
5 silla secretarial sin brazos,
10 silla con asiento integral,
5 banco rodable de acero inoxidable con asiento acolchonado</t>
  </si>
  <si>
    <t>CARD004</t>
  </si>
  <si>
    <t xml:space="preserve">Consultorio de Cirugía Cardiovascular, Cirugía de tórax y Vascular periférica </t>
  </si>
  <si>
    <t>Atención a pacientes que requieren atención por especialistas médicos, en el área de Cirugía Cardiovascular</t>
  </si>
  <si>
    <t>Con lavamanos, escritorio, computadora, canapéhidraulico, sillas,  negatoscopio de 2 cuerpos, báscula, estación de visualización, set de diagnóstico, dopler portatil</t>
  </si>
  <si>
    <t>1 bascula de adulto con tallímetro,
 1 computadora de escritorio,
 1 US Doppler portátil
 1 estuche de diagnóstico completo,
 1 estación de visualización
 1 estetoscopio adulto de doble campana,
 1 glucómetro
 1 lampara cuello de ganso,
 1 lampara de mano para examen,
 1 monitor de signos vitales
 1 negatoscopio de 2 cuerpos
 1 tensiómetro aneroide adulto de pedestal,
 1 tallímetro de pared
 1 oxímetro de pulso portátil</t>
  </si>
  <si>
    <t>1 anaquel con puerta de vidrio y llave,
 1 basurero desechos comunes,
 1 basurero de acero inoxidable de pedal con tapadera,
 1 carro de curaciones,
 1 camilla hidráulica
 1 deposito para desechos bioinfecciosos,
 1 escritorio secretarial,
 1 gradilla de dos peldaños,
 1 mesa auxiliar
 1 silla secretarial sin brazos,
 2 silla con asiento integral,
 1 banco rodable de acero inoxidable con asiento acolchonado</t>
  </si>
  <si>
    <t>CARD005</t>
  </si>
  <si>
    <t xml:space="preserve">Clínica de anticoagulación </t>
  </si>
  <si>
    <t>Brindar atención (toma de examen y consulta) a pacientes anticoagulados</t>
  </si>
  <si>
    <t>Sala de espera cardiología</t>
  </si>
  <si>
    <t>Escritorio, computadora, impresora, 3 sillas ergonómica sin brazos, 6 sillas de espera, un sillón reclinable,  anaquel metálico de puertas de vidrio con llave, mesa auxiliar, lavamanos</t>
  </si>
  <si>
    <t>1 computadora de escritorio,
 1 glucómetro
 1 oxímetro de pulso portátil
 1 estuche de diagnóstico completo,</t>
  </si>
  <si>
    <t>1 anaquel con puerta de vidrio y llave,
 6 sillas con asiento integral
 1 escritorio secretarial,
 3 sillas ergonómica sin brazos
 1 sillón reclinable tipo reposet
 1 mesa auxiliar</t>
  </si>
  <si>
    <t>CARD006</t>
  </si>
  <si>
    <t>Clínica de Insuficiencia Cardíaca</t>
  </si>
  <si>
    <t>Brindar atención a pacientes con insuficiencia cardíaca</t>
  </si>
  <si>
    <t>Escritorio, computadora, 1 silla ergonómica, 2 sillas de espera, 1 sillón reclinable, 1 mesa de paro con desfibrilador, gases médicos, 1 negatoscopio de 2 ciuerpos, estación de visualización, canapé, 1 electrocardiográfo con su mesa con rodos, porta sueros, mesa auxiliar, lavamanos, anaquel metálico con puertas de vidrio y llave. 1 Monitor de signos vitales, 2 bomba de infusión</t>
  </si>
  <si>
    <t>1 bascula de adulto con tallímetro,
 2 bomba de infusión
 1 computadora de escritorio,
 1 US Doppler portátil
 1 carro de paro con desfibrilador
 1 electrocardiógrafo de 3 canales
 1 estuche de diagnóstico completo,
 1 estación de visualización
 1 estetoscopio adulto de doble campana,
 1 glucómetro
 1 lampara cuello de ganso,
 1 lampara de mano para examen,
 1 monitor de signos vitales
 1 negatoscopio de 2 cuerpos
 1 tensiómetro aneroide adulto de pedestal,
 1 tallímetro de pared
 1 oxímetro de pulso portátil</t>
  </si>
  <si>
    <t>1 anaquel con puerta de vidrio y llave,
 1 basurero desechos comunes,
 1 basurero de acero inoxidable de pedal con tapadera,
 1 carro de curaciones,
 1 camilla hidráulica
 1 deposito para desechos bioinfecciosos,
 1 escritorio secretarial,
 1 gradilla de dos peldaños,
 1 mesa auxiliar
 1 silla secretarial sin brazos,
 2 silla con asiento integral,
 1 banco rodable de acero inoxidable con asiento acolchonado
 1 Mesa para EKG con rodos,
 1 sillón reclinable tipo reposet</t>
  </si>
  <si>
    <t>CARD007</t>
  </si>
  <si>
    <t>Sala de Procedimientos de Cardiologia (Electrocardiografía)</t>
  </si>
  <si>
    <t>vestidor</t>
  </si>
  <si>
    <t>Realizar procedimientos de Electrocardiografía</t>
  </si>
  <si>
    <t>Con consultorio de  Cardiología. Y sala de espera clasificada</t>
  </si>
  <si>
    <t>Con lavamanos, 1 canapé. Y una mesa auxiliar, base abatible para reporte.</t>
  </si>
  <si>
    <t>2 electrocardiógrafo de 3 canales,</t>
  </si>
  <si>
    <t>2 canapé de examen universal
2 escritorio secretarial
2 mesa auxiliar
2 atril portasuero
2 gradilla de 2 peldaños</t>
  </si>
  <si>
    <t>*Tomacorriente Sistema NormalGrado Hospitalario(UL 498)*TomacorrienteGrado Hospitalario SistemaEmergencia(UL 498)*Tomacorriente Grado HospitalarioSistema UPS (salida - equipo informatico)*Salida para aire acondicionadoSistema Normal
 *Iluminación del Área 500 LUX / M2 (ISO 8995), Sistema de Emergencia.</t>
  </si>
  <si>
    <t>CARD008</t>
  </si>
  <si>
    <t>Sala de Procedimientos de Cardiologia (holter y mapa)</t>
  </si>
  <si>
    <t>Colocar y retirar holter y mapa</t>
  </si>
  <si>
    <t>2 sillones para colocar y retirar 4 holter con su estación, 1 mapa con estación
Dividir con cortila antibacterial</t>
  </si>
  <si>
    <t>1 equipo de MAPA
 1 equipo de 4 HOLTER
 1 computadora de escritorio</t>
  </si>
  <si>
    <t>2 sillón reclinable tipo reposet
 1 escritorio secretarial
 1 silla secretarial
 2 sillas con asiento integral</t>
  </si>
  <si>
    <t>CARD009</t>
  </si>
  <si>
    <t>Sala de Procedimientos de Cardiologia (Ergonometría)</t>
  </si>
  <si>
    <t>Prueba de esfuerzos</t>
  </si>
  <si>
    <t>Con sala  de espera clasificada</t>
  </si>
  <si>
    <t>Con lavamanos, base abatible para reporte.
2 máquinas para la prueba de esfuerzo, con división con cortina
Toma de gases (Oxigeno)</t>
  </si>
  <si>
    <t>2 equipos para prueba de esfuerzo
 1 computadora de escritorio</t>
  </si>
  <si>
    <t>1 escritorio secretarial
 1 silla secretarial
 2 sillas con asiento integral</t>
  </si>
  <si>
    <t>sollamente en obras exterioren</t>
  </si>
  <si>
    <t>CARD010</t>
  </si>
  <si>
    <t>Sala de Procedimientos de Cardiologia (Ecocardiografía)</t>
  </si>
  <si>
    <t>Realizar estudio para determinar el tamaño, la forma y el movimiento de musculo cardíaco</t>
  </si>
  <si>
    <t>Con lavamanos, base abatible para reporte.
2 equipos de Ecocardiograma
Toma de gases (Oxigeno)</t>
  </si>
  <si>
    <t>2 US ecógrafo</t>
  </si>
  <si>
    <t>2 sillas secretarial
 2 canapé examen universal
 2 gradilla de 2 peldaños</t>
  </si>
  <si>
    <t>CARD011</t>
  </si>
  <si>
    <t>Sala de Procedimientos de cirugía vascular</t>
  </si>
  <si>
    <t xml:space="preserve">Curaciones, toma de cultivos, limpieza, escleroterapia endovascular </t>
  </si>
  <si>
    <t>Estación de visualización, Dopler color, mesa quirúrgica de cirugía general, lámpara cielítica para cirugía menor, software cardiovascular, mesa de curaciones, electro cauterio monopolar, carro de paro con desfibrilador, toma de gases, anaquel de acero inoxidable
Climatización con filtro HEPA</t>
  </si>
  <si>
    <t>1 estación de visualización,
 1 US Doppler color,
 1 mesa quirúrgica de cirugía general,
 1 lámpara cialítica para cirugía menor,
 1 electro cauterio monopolar,
 1 carro de paro con desfibrilador,
 1 computadora de escritorio
 1 máquina de anestesia
 1 glucómetro
 1 oxímetro de pulso portátil
 1 estuche de diagnóstico completo,
 1 monitor de signos vitales</t>
  </si>
  <si>
    <t>1 mesa de curaciones,
 1 anaquel de acero inoxidable
 1 sillas secretarial
 1 canapé examen universal
 1 gradilla de 2 peldaños
 1 atril</t>
  </si>
  <si>
    <t>CARD012</t>
  </si>
  <si>
    <t>Contiguo a consultorios</t>
  </si>
  <si>
    <t xml:space="preserve">se requiere conexion de agua potable con lavamanos el que erá de porcelana del tipo colgado a la pared, irán sujetos por medio de los accesorios provistos por el fabricante; sin embargo, es necesario que se coloque un refuerzo adiciona para que exista soportería vertical asegurando la estabilidad del aparato sanitario.
Este tipo de lavabos se colocarán en algunas áreas como casetas o de requerimiento especifico detallados en planos.
Sera de igual o mejor calidad equipado con grifo monomando cromado; debe incluir desagüe, tubo de abasto, con sus respectivos chapetones y válvula de control.
</t>
  </si>
  <si>
    <t xml:space="preserve">se requiere servicio sanitario con fluxometro Con sistema de descarga mecánico manual de palanca, que favorezcan el ahorro del consumo del agua.
Losa sanitaria vitrificada, color claro, asiento plástico o de material superior elongado de alta resistencia, partes internas esmaltadas, desagüe al piso, consumo de 3-5 litros por descarga máximo. Se debe incluir válvula de control cromada de 3/8" a 1/2".
Los inodoros deben cumplir con la altura para personas con capacidades especiales, por lo que deben ser hechos por pedido especial al fabricante y urinario
Serán de porcelana vitrificada preferentemente de color blanco, con descarga a la pared por medio de fluxómetro, descarga de 1.5 gpf, con spud de bronce y kit de desagüe; para su instalación y fijación se seguirán las instrucciones del fabricante. Se instalará modelo de alta calidad y ahorro en consumo de agua.
</t>
  </si>
  <si>
    <t>CARD013</t>
  </si>
  <si>
    <t>se requier en techos y exteriores</t>
  </si>
  <si>
    <t>CARD014</t>
  </si>
  <si>
    <t>Sala de compensación inmediata (atención de 7a.m. - 3 p.m.)
(contará con 10 reposet (sillón reclinable) y 2 cama)</t>
  </si>
  <si>
    <t>1 servicio sanitario con lavamanos</t>
  </si>
  <si>
    <t>Compensar el paciente con diurético, hierro, inotrópico, entre otros</t>
  </si>
  <si>
    <t>Clínica de insuficiencia cardíaca</t>
  </si>
  <si>
    <t>10 reposet (sillón reclinable), 2 camas, mesa auxiliar, escritorio, computadora, 2 sillas ergonómicas, 2 sillas, 2 bancos giratorios, 1 lámpara de cuello de ganzo, 1 mesa de procedimientos grande, 2 anaquel metálico con puerta de vidrio, estante dexión, gases médicos, atril por sillón, 12 bombas de infusión, 12 monitores de signos vitales, 1 mesa de paro con desfibrilador, 2 gradillas, negatoscopio de 2 cuerpos, estación de visualización,</t>
  </si>
  <si>
    <t>2 computadora,
 2 lámpara de cuello de ganso,
 12 bombas de infusión,
 12 monitores de signos vitales,
 1 carro de paro con desfibrilador,
 2 negatoscopio de 2 cuerpos,
 1 estación de visualización,
 1 glucómetro
 1 oxímetro de pulso portátil
 1 estuche de diagnóstico completo,</t>
  </si>
  <si>
    <t>10 reposet (sillón reclinable),
 2 camas,
 12 gradillas de 2 peldaños
 1 gradilla de 3 peldaños
 2 mesa auxiliar,
 1 escritorio,
 2 sillas ergonómicas secretarial,
 2 sillas fija con asiento integral,
 2 bancos giratorios acero inoxidable,
 1 mesa de procedimientos grande,
 2 anaquel acero inoxidable con puerta de vidrio,
 4 estante Dexion mediano,
 12 atril doble de 4 ganchos</t>
  </si>
  <si>
    <t>solamente para techos y exteriores</t>
  </si>
  <si>
    <t>*Tomacorriente Sistema NormalGrado Hospitalario(UL 498)*TomacorrienteGrado Hospitalario SistemaEmergencia(UL 498)*Tomacorriente Grado HospitalarioSistema UPS (salida - equipo informatico)*Salida para ventiladorSistema Normal
 *Iluminación del Área 400 LUX / M2 (ISO 8995), Sistema de Emergencia.</t>
  </si>
  <si>
    <t>CARD015</t>
  </si>
  <si>
    <t xml:space="preserve"> 1 silla alta tipo cajero,
 1 basurero con tapa de balancín, bote campana dimensiones (34.5 x 34.5x 64) cm, 2 sillas con asiento integral</t>
  </si>
  <si>
    <t>CARD016</t>
  </si>
  <si>
    <t>4 estante Dexion de acero inoxidable
 1 gradilla de tres peldaños</t>
  </si>
  <si>
    <t>CARD017</t>
  </si>
  <si>
    <t>CARD018</t>
  </si>
  <si>
    <t>Sala de compensación</t>
  </si>
  <si>
    <t>4 depositos DBI</t>
  </si>
  <si>
    <t xml:space="preserve">se requiere conexion de agua potable
</t>
  </si>
  <si>
    <t xml:space="preserve">se requiere conexion </t>
  </si>
  <si>
    <t>CARD019</t>
  </si>
  <si>
    <t>4 estante Dexion mediano
 1 gradilla de 3 peldaños</t>
  </si>
  <si>
    <t>CARD020</t>
  </si>
  <si>
    <t>1 estante Dexion mediano</t>
  </si>
  <si>
    <t>ÁREAS COMUNES</t>
  </si>
  <si>
    <t>Sala de alimentación para personal</t>
  </si>
  <si>
    <t>Servicio Sanitario con lavamanos</t>
  </si>
  <si>
    <t>Que el personal de salud tome sus alimentos</t>
  </si>
  <si>
    <t xml:space="preserve">6 mesa de fibra de vidrio con asiento integrado para 4 personas
2 basurero con tapa de balancín, bote campana dimensiones (34.5 x 34.5x 64) cm </t>
  </si>
  <si>
    <t>*Tomacorriente Sistema NormalGrado Hospitalario(UL 498)*TomacorrienteGrado Hospitalario SistemaEmergencia(UL 498)*Tomacorriente Grado HospitalarioSistema UPS (salida - equipo informatico)*Salida para ventilador
 *Iluminación del Área 300 LUX / M2 (ISO 8995), Sistema de Emergencia.</t>
  </si>
  <si>
    <t>Sala de consulta de casos diversos</t>
  </si>
  <si>
    <t>Discusión de casos, reuniones, atención multidisciplinaria de casos</t>
  </si>
  <si>
    <t xml:space="preserve">Pantalla de visualización para video conferencia
Mesas duplex, sillas, proyector.
Con elementos (páneles) divisorios portátiles para dividir hasta 2 ambientes  cada una, con características acústicas </t>
  </si>
  <si>
    <t>2 pantalla LED de 55”
 2 computadora laptop
 2 sistemas de video conferencia
 2 amplificadores de audio de 4 canales con bocinas ambientales</t>
  </si>
  <si>
    <t>no se rquiere</t>
  </si>
  <si>
    <t>solamnte en exteriores y techos</t>
  </si>
  <si>
    <t>TOTAL AMBIENTES</t>
  </si>
  <si>
    <t>MUROS Y CIRCULACIONES 60 %</t>
  </si>
  <si>
    <t>TOTAL CIRUGIA AMBULATORIA</t>
  </si>
  <si>
    <t>ÁREA DE CONSULTA EXTERNA - TORRE AMBULATORIA</t>
  </si>
  <si>
    <t>ÁREA ADMINISTRATIVA</t>
  </si>
  <si>
    <t>Oficina Jefatura Médica</t>
  </si>
  <si>
    <t>Coordinar las actividades que se desarrollaran de acuerdo a las consultas.</t>
  </si>
  <si>
    <t>Con salas de espera general y oficina de enfermería</t>
  </si>
  <si>
    <t>Escritorio, sillas, archivero</t>
  </si>
  <si>
    <t>*Toma para Voz y Datos (ANSI/TIA/EIA - 568.b 2-10)y(EIA-569B)
 *Sistema de Detección y Alarma de Incendio (NFPA 72)*Sistema de CCTV (ANSI/TIA/EIA - 568.b 2-10) en pasillos
 *Sistema de Perifoneo y música ambiental(40 dBNMP-OMS), pasillos</t>
  </si>
  <si>
    <t>Oficina Jefatura Enfermería</t>
  </si>
  <si>
    <t>Coordinar las actividades de enfermería de acuerdo a las consultas.</t>
  </si>
  <si>
    <t>Con oficina jefatura médica, con salas de espera general</t>
  </si>
  <si>
    <t>*Tomacorriente Sistema NormalGrado Hospitalario(UL 498)*TomacorrienteGrado Hospitalario SistemaEmergencia(UL 498)*Tomacorriente Grado HospitalarioSistemaUPS (salida - para equipo informatico)*Salida para aire acondicionadoSistema Normal
 *Iluminación del Área 400 LUX / M2 (ISO 8995), Sistema de Emergencia.</t>
  </si>
  <si>
    <t>Secretaria de la jefatura</t>
  </si>
  <si>
    <t>Asistir a la jefatura y atender situaciones especiales</t>
  </si>
  <si>
    <t>Con jefaturas</t>
  </si>
  <si>
    <t>Con mueble mostrador de atención,
3 escritorios, con computadoras, sillas, archiveros</t>
  </si>
  <si>
    <t>*Tomacorriente Sistema NormalGrado Hospitalario(UL 498)*TomacorrienteGrado Hospitalario Sistema Emergencia(UL 498)*Tomacorriente Grado HospitalarioSistemaUPS (salida para equipo informatico)*Salida para aire acondicionadoSistema Normal
 *Iluminación del Área 400 LUX / M2 (ISO 8995), Sistema de Emergencia.</t>
  </si>
  <si>
    <t>Espera de secretaria y jefatura</t>
  </si>
  <si>
    <t>Espera</t>
  </si>
  <si>
    <t>12 sillas</t>
  </si>
  <si>
    <t>*Tomacorriente Sistema NormalGrado Hospitalario(UL 498)*TomacorrienteGrado Hospitalario SistemaEmergencia(UL 498)*Salidas para ventiladoresSistema Normal*Iluminación del Área 300 LUX / M2 (ISO 8995), Sistema de Emergencia.</t>
  </si>
  <si>
    <t>*Sistema de Detección y Alarma de Incendio (NFPA 72)*Sistema de CCTV (ANSI/TIA/EIA - 568.b 2-10)
 *Sistema de Perifoneo y música ambiental(40 dBNMP-OMS)</t>
  </si>
  <si>
    <t xml:space="preserve">Servicios Sanitarios de Personal H </t>
  </si>
  <si>
    <t>Necesidades fisiológicas  del personal admontivo.</t>
  </si>
  <si>
    <t>Areas Administrativas de la Consultra Externa</t>
  </si>
  <si>
    <t>1 Basurero con tapa de balancín, bote campana dimensiones (34.5 x 34.5x 64 ) cm</t>
  </si>
  <si>
    <t>Paredes con recubrimiento de ceramica lisa hasta h=1.20m (pieza no menor a 0.40m x 0.40m) y h=2.0m en área de ducha. 
 Resto, pintura vinílica antibacterial semisatinada aplicada sobre pintura de imprimación sellante en pared, 2 manos mínimo.</t>
  </si>
  <si>
    <t>Servicios Sanitarios de Personal M</t>
  </si>
  <si>
    <t>ADM007</t>
  </si>
  <si>
    <t>Sala de Reuniones</t>
  </si>
  <si>
    <t>Reunión de personal de salud</t>
  </si>
  <si>
    <t>Con área técnica</t>
  </si>
  <si>
    <t>Mesas duplex, sillas, proyector.</t>
  </si>
  <si>
    <t>*Tomacorriente Sistema NormalGrado Hospitalario(UL 498)*TomacorrienteGrado Hospitalario Sistema Emergencia(UL 498)*Tomacorriente Grado HospitalarioSistema UPS (salida - para TV)*Salida para aire acondicionadoSistema Normal
 *Iluminación del Área 400 LUX / M2 (ISO 8995), Sistema de Emergencia.</t>
  </si>
  <si>
    <t>*Toma para Voz y Datos (ANSI/TIA/EIA - 568.b 2-10)y(EIA-569B)
 *Sistema de Detección y Alarma de Incendio (NFPA 72)*Sistema de CCTV (ANSI/TIA/EIA - 568.b 2-10)*Sistema de Perifoneo y música ambiental(40 dBNMP-OMS), pasillos</t>
  </si>
  <si>
    <t>Auditorium</t>
  </si>
  <si>
    <t>Bodega y
4 Servicios sanitario (2 para hombres y 2 mujeres)</t>
  </si>
  <si>
    <t>Reuniones y actividades académicas</t>
  </si>
  <si>
    <t>Incorporar división móvil a la mitad y doble acceso.
La ubicación deberá permitir acceso independiente.</t>
  </si>
  <si>
    <t>*Tomacorriente Sistema NormalGrado Hospitalario(UL 498)*TomacorrienteGrado Hospitalario SistemaEmergencia(UL 498)*Tomacorriente Grado HospitalarioSistema UPS*Salidas para aire acondicionadoSistema Normal
 *Iluminación del Área 400 LUX / M2 (ISO 8995), Sistema de Emergencia.</t>
  </si>
  <si>
    <t>*Toma para Voz y Datos (ANSI/TIA/EIA - 568.b 2-10)y(EIA-569B)
 *Sistema de Detección y Alarma de Incendio (NFPA 72)*Sistema de CCTV (ANSI/TIA/EIA - 568.b 2-10)
 *Sistema de Perifoneo y música ambiental(45 dBNMP-OMS), Sistema de sonido Local, incluye torres acusticas de sonido</t>
  </si>
  <si>
    <t>ADM009</t>
  </si>
  <si>
    <t>Bodega General</t>
  </si>
  <si>
    <t>Guardar Insumos, papelería y mobiliario</t>
  </si>
  <si>
    <t>1 Computadora de escritorio,</t>
  </si>
  <si>
    <t>*Tomacorriente Sistema NormalGrado Hospitalario(UL 498)*TomacorrienteGrado Hospitalario SistemaEmergencia(UL 498)*Tomacorriente Grado HospitalarioSistema UPS*Salidas para ventiladorSistema Normal
 *Iluminación del Área 300 LUX / M2 (ISO 8995), Sistema de Emergencia.</t>
  </si>
  <si>
    <t>ADM010</t>
  </si>
  <si>
    <t>Lavar trapeadores y guardar utensilios de limpieza</t>
  </si>
  <si>
    <t>Con pasillo de circulación de servicio y con toda el área de consulta externa</t>
  </si>
  <si>
    <t>*Tomacorriente Sistema NormalGrado Hospitalario(UL 498)*Iluminación del Área 200 LUX / M2 (ISO 8995), Sistema Normal.
 *TomacorrienteGrado Hospitalario SistemaEmergencia(UL 498)</t>
  </si>
  <si>
    <t>*Toma para Voz y Datos (ANSI/TIA/EIA - 568.b 2-10)y(EIA-569B)
 *Sistema de Detección y Alarma de Incendio (NFPA 72)*Sistema de CCTV (ANSI/TIA/EIA - 568.b 2-10), en pasillos
 *Sistema de Perifoneo y música ambiental(40 dBNMP-OMS), en pasillos</t>
  </si>
  <si>
    <t>ÁREA DE GESTIÓN DE CONSULTAS</t>
  </si>
  <si>
    <t>GCON001</t>
  </si>
  <si>
    <t>Sala de espera General 1</t>
  </si>
  <si>
    <t>Esperar atención médica</t>
  </si>
  <si>
    <t>Con recepción y sala de espera clasificada</t>
  </si>
  <si>
    <t>Módulos fijos de sillas (la cantidad de sillas por módulo dependerá de la configuración final del ambiente) 
De preferencia ventilación natural con ventiladores de techo</t>
  </si>
  <si>
    <t>GCON002</t>
  </si>
  <si>
    <t>Sala de espera General 2</t>
  </si>
  <si>
    <t>GCON003</t>
  </si>
  <si>
    <t>Estación de Enfermeras 1</t>
  </si>
  <si>
    <t>Servicio sanitario</t>
  </si>
  <si>
    <t xml:space="preserve">Coordinar las actividades de atención al paciente de acuerdo a las consultas. </t>
  </si>
  <si>
    <t>Con salas de espera general, espera clasificadas y oficina de enfermeras</t>
  </si>
  <si>
    <t>Área para lavado de instrumental con conexión de agua fria. Se deberá garantizar el control desde la estación de enfermería a las unidades especializadas, ubicadas estrategicamente respecto de las mismas.
Serán ubicadas en función de los niveles definitivos del diseño, considerar 2 'estaciones de enefermería' por cada nivel'.</t>
  </si>
  <si>
    <t>1 set de pequeña cirugía</t>
  </si>
  <si>
    <t>1 Mueble para estación de enfermería con poceta de acero inoxidable y griferia de uso pesado; cubierta con materiales resistente a la humedad, y alacena aérea.
 1 Mueble para estación tipo recepción con estructura de madera dura, superficies de caobilla forrado con plastico laminado y gavetas laterales con correderas y haladeras metalicas.
 A todos los muebles deben incluir zocalo.</t>
  </si>
  <si>
    <t>GCON004</t>
  </si>
  <si>
    <t xml:space="preserve">Estación de Enfermeras 2 </t>
  </si>
  <si>
    <t>*Tomacorriente Sistema NormalGrado Hospitalario(UL 498)*TomacorrienteGrado Hospitalario SistemaEmergencia(UL 498)*Tomacorriente Grado HospitalarioSistema UPS*Salidas para ventiladoresSistema Normal
 *Iluminación del Área 400 LUX / M2 (ISO 8995), Sistema de Emergencia.</t>
  </si>
  <si>
    <t>GCON005</t>
  </si>
  <si>
    <t>Servicios Sanitarios de Pacientes Hombres ( 2 para capacidades especiales)</t>
  </si>
  <si>
    <t>Necesidades fisiológicas pacientes</t>
  </si>
  <si>
    <t>Con sala de espera general y sala de espera clasificada de sala de procedimiento</t>
  </si>
  <si>
    <t>De discreta ubicación
Considerar que existan por niveles</t>
  </si>
  <si>
    <t>*Sistema de Detección y Alarma de Incendio (NFPA 72)*Sistema de Perifoneo y música ambiental(40 dBNMP-OMS), en pasillos
 *Sistema de CCTV (ANSI/TIA/EIA - 568.b 2-10), en pasillos</t>
  </si>
  <si>
    <t>GCON006</t>
  </si>
  <si>
    <t>Servicios Sanitarios de Pacientes Mujeres ( 2 para capacidades especiales)</t>
  </si>
  <si>
    <t>GCON007</t>
  </si>
  <si>
    <t>Servicios Sanitarios de personal médico hombres</t>
  </si>
  <si>
    <t>Consultorios</t>
  </si>
  <si>
    <t>5 basurero con tapa de balancín, bote campana dimensiones (34.5 x 34.5x 64) cm</t>
  </si>
  <si>
    <t>Discreta y estrategicamente ubicada dentro de  área de personal.</t>
  </si>
  <si>
    <t>*Sistema de Detección y Alarma de Incendio (NFPA 72) en pasillos*Sistema de Perifoneo y música ambiental(40 dBNMP-OMS), en pasillos</t>
  </si>
  <si>
    <t>GCON008</t>
  </si>
  <si>
    <t>Servicios Sanitarios de personal médico mujeres</t>
  </si>
  <si>
    <t>*Sistema de Detección y Alarma de Incendio (NFPA 72)en pasillos*Sistema de Perifoneo y música ambiental(40 dBNMP-OMS), en pasillos</t>
  </si>
  <si>
    <t>GCON009</t>
  </si>
  <si>
    <t>Con espera general 
En acceso principal</t>
  </si>
  <si>
    <t>*Tomacorriente Sistema NormalGrado Hospitalario(UL 498)*TomacorrienteGrado Hospitalario SistemaEmergencia(UL 498)*Tomacorriente Grado HospitalarioSistema UPS*Salidas paraventiladorSistema Normal
 *Iluminación del Área 300 LUX / M2 (ISO 8995), Sistema de Emergencia.</t>
  </si>
  <si>
    <t>*Toma para Voz y Datos (ANSI/TIA/EIA - 568.b 2-10)y(EIA-569B)
 *Sistema de Detección y Alarma de Incendio (NFPA 72)*Sistema de CCTV (ANSI/TIA/EIA - 568.b 2-10)
 *Sistema de Perifoneo y música ambiental(45 dBNMP-OMS)</t>
  </si>
  <si>
    <t>GCON010</t>
  </si>
  <si>
    <t>Área de preselección de Medicina Interna y Cirugía</t>
  </si>
  <si>
    <t>Realizar revisión de las referencias, clasificarlas y digitalizarlas</t>
  </si>
  <si>
    <t>Separado por división con mueble de atención, con vidrio templado y 'agujero' de comunicación con el exterior</t>
  </si>
  <si>
    <t>1 silla alta tipo cajero, 1  basurero desechos comunes</t>
  </si>
  <si>
    <t>Mueble tipo recepción con estructura de madera dura, superficies de caobilla forrado con plastico laminado, ventanillas de atención (con vidrio laminado). Gavetas laterales con correderas y haladeras metalicas.</t>
  </si>
  <si>
    <t>*Tomacorriente Sistema NormalGrado Hospitalario(UL 498)*TomacorrienteGrado Hospitalario SistemaEmergencia(UL 498)*Tomacorriente Grado HospitalarioSistema UPS*Salida para aire acondicionadoSistema Normal
 *Iluminación del Área 300 LUX / M2 (ISO 8995), Sistema de Emergencia.</t>
  </si>
  <si>
    <t>GCON011</t>
  </si>
  <si>
    <t>Estadística y Documentos médicos (Admisión de consulta externa)</t>
  </si>
  <si>
    <t xml:space="preserve">Preparación de expedientes clínicos y Admisión de pacientes </t>
  </si>
  <si>
    <t>Elaborar , ordenar y gestionar expedientes para consulta externa</t>
  </si>
  <si>
    <t>Espera general y estacion de enfermería</t>
  </si>
  <si>
    <t>Con 2 ventanillas. Considerar espacio para mesas de trabajo donde se ordenan los expedientes para consulta médica. (circulan cerca de 1700 expedientes por día). Estantes tipo dexión</t>
  </si>
  <si>
    <t>1 computadora de escritorio</t>
  </si>
  <si>
    <t>10 estantes tipo Dexion mediano, 4 mesas de trabajo medianas</t>
  </si>
  <si>
    <t>GCON012</t>
  </si>
  <si>
    <t>Sala de Espera para pacientes</t>
  </si>
  <si>
    <t>Esperar servicio por estadistica</t>
  </si>
  <si>
    <t>Con estacion de enfermería y consultorios</t>
  </si>
  <si>
    <t>GCON013</t>
  </si>
  <si>
    <t>Entrega de expedientes (ventanilla)</t>
  </si>
  <si>
    <t>Entrega de documentos</t>
  </si>
  <si>
    <t>2 sillas altas tipo cajero, 1 basurero desechos comunes,</t>
  </si>
  <si>
    <t>*Toma para Voz y Datos (ANSI/TIA/EIA - 568.b 2-10)y(EIA-569B)
 *Sistema de Detección y Alarma de Incendio (NFPA 72)*Sistema de CCTV (ANSI/TIA/EIA - 568.b 2-10)
 *Sistema de Perifoneo y música ambiental(45 dBNMP-OMS), Sistema de sonido en pasillos</t>
  </si>
  <si>
    <t>GCON014</t>
  </si>
  <si>
    <t>Citas (ventanilla)</t>
  </si>
  <si>
    <t>Establecer fecha y hora de próxima consulta</t>
  </si>
  <si>
    <t>Sala de espera</t>
  </si>
  <si>
    <t>Computadoras, Módulo, silla alta tipo cajero, 4 ventanillas de atención, telefono y datos, impresora, sistema de voceo y llamado</t>
  </si>
  <si>
    <t>4 Computadoras, 2 telefonos y datos,2 impresoras para cita , sistema de voceo y llamado de pacientes con amplificador y 4 microfonos.</t>
  </si>
  <si>
    <t xml:space="preserve"> 4 Silla alta tipo cajero,</t>
  </si>
  <si>
    <t>*Toma para Voz y Datos (ANSI/TIA/EIA - 568.b 2-10)y(EIA-569B)
 *Sistema de Detección y Alarma de Incendio (NFPA 72)*Sistema de CCTV (ANSI/TIA/EIA - 568.b 2-10)
 *Sistema de Perifoneo y música ambiental(45 dBNMP-OMS), en pasillos</t>
  </si>
  <si>
    <t>GCON015</t>
  </si>
  <si>
    <t>Bodega de papelería</t>
  </si>
  <si>
    <t>Guardar papelería</t>
  </si>
  <si>
    <t xml:space="preserve">Estadística y Documentos médicos </t>
  </si>
  <si>
    <t>FCE001</t>
  </si>
  <si>
    <t>280 personas por hora</t>
  </si>
  <si>
    <t>Espera para recepción de medicamentos</t>
  </si>
  <si>
    <t>Despacho de medicamentos</t>
  </si>
  <si>
    <t>Módulos fijos de 4 sillas 
De preferencia ventilción natural con ventiladores de techo</t>
  </si>
  <si>
    <t>FCE002</t>
  </si>
  <si>
    <t>Recepción de prescripciones y Despacho de medicamentos de usuarios exclusivos de consulta externa</t>
  </si>
  <si>
    <t>Recepción y Despacho de medicamentos</t>
  </si>
  <si>
    <t>Sala de espera de farmacia</t>
  </si>
  <si>
    <t>Mueble de atencion con ventanilla para 6 personas (3 recepción y 3 despacho), 6 sillas altas tipo cajero, sistema de voceo, 3  lector de barra/computadora.</t>
  </si>
  <si>
    <t>6 computadora de escritorio, 1 Impresora multifunción, 1 sistema de voceo de 4 microfonos con parlantes y base de microfonos, 3  lector de barra</t>
  </si>
  <si>
    <t>*Tomacorriente Sistema NormalGrado Hospitalario(UL 498)*TomacorrienteGrado Hospitalario SistemaEmergencia(UL 498)*Tomacorriente Grado HospitalarioSistema UPS*Salidas para aire acondicionadoSistema Normal
 *Iluminación del Área 300 LUX / M2 (ISO 8995), Sistema de Emergencia.</t>
  </si>
  <si>
    <t>*Toma para Voz y Datos (ANSI/TIA/EIA - 568.b 2-10)y(EIA-569B)
 *Sistema de Detección y Alarma de Incendio (NFPA 72)*Sistema de CCTV (ANSI/TIA/EIA - 568.b 2-10)en pasillos
 *Sistema de Perifoneo y música ambiental(45 dBNMP-OMS), en pasillos
 *Control de acceso en puerta</t>
  </si>
  <si>
    <t>FCE003</t>
  </si>
  <si>
    <t>Fraccionamiento y preparación de recetas</t>
  </si>
  <si>
    <t>Preparación de medicamentos según recetas</t>
  </si>
  <si>
    <t>Despacho y distribución</t>
  </si>
  <si>
    <t xml:space="preserve">Estantes dexion, 3 mesas de trabajo de 1x2 mt, 6 sillas ergonómicas, poceta MPI (mobiliario propio del inmueble), 1 frigorífico </t>
  </si>
  <si>
    <t>1 frigorífico para medicamentos</t>
  </si>
  <si>
    <t>1 Mueble con pocetas de acero inoxidable y griferia de uso pesado; con estructura de madera dura, superficies de caobilla forrado con plastico laminado resiste a la humedad.</t>
  </si>
  <si>
    <t>*Toma para Voz y Datos (ANSI/TIA/EIA - 568.b 2-10)y(EIA-569B)
 *Sistema de Detección y Alarma de Incendio (NFPA 72)*Sistema de CCTV (ANSI/TIA/EIA - 568.b 2-10)en pasillos
 *Sistema de Perifoneo y música ambiental(45 dBNMP-OMS), en pasillos 
 *Control de acceso en puerta</t>
  </si>
  <si>
    <t>FCE004</t>
  </si>
  <si>
    <t>Bodega   de medicamentos</t>
  </si>
  <si>
    <t>Almacenar medicamentos dentro de la farmacia</t>
  </si>
  <si>
    <t>Con fraccionamiento</t>
  </si>
  <si>
    <t>Estantes dexion, archivo de 4 gavetas</t>
  </si>
  <si>
    <t>Puerta metálicacon estructura interna tubular cuadrada y forro con lámina de hierro lisa 3/36", abatible de 1 hoja con 3 bisagras minimo, mocheta, contramarco y tope integrado en una pieza metálica, brazo cierra puerta y tope de piso. Con cerradura de uso pesado tipo palanca. 2 manos de anticorrosivo y 2 de pintura final pintadas con compresor.</t>
  </si>
  <si>
    <t>FCE005</t>
  </si>
  <si>
    <t>Bodega de medicamentos refrigeradores</t>
  </si>
  <si>
    <t>Resguardo de medicamentos refrigerados</t>
  </si>
  <si>
    <t>3 cámaras refrigerantes</t>
  </si>
  <si>
    <t>*Tomacorriente Sistema NormalGrado Hospitalario(UL 498)*TomacorrienteGrado Hospitalario SistemaEmergencia(UL 498)*Tomacorriente Grado HospitalarioSistema UPS*Salidas para ventiladorSistema Normal
 *Iluminación del Área 400 LUX / M2 (ISO 8995), Sistema de Emergencia.</t>
  </si>
  <si>
    <t>FCE006</t>
  </si>
  <si>
    <t>Servicio Sanitario con lavamanos, locker</t>
  </si>
  <si>
    <t>Necesidades fisológicas</t>
  </si>
  <si>
    <t>FCE007</t>
  </si>
  <si>
    <t>Archivo y papelería (bodega de recetas)</t>
  </si>
  <si>
    <t>Archivo de recetas</t>
  </si>
  <si>
    <t>Estantes dexion semi industrial, escalera</t>
  </si>
  <si>
    <t>solamante en exteriores y techos</t>
  </si>
  <si>
    <t>*Tomacorriente Sistema NormalGrado Hospitalario(UL 498)*TomacorrienteGrado Hospitalario SistemaEmergencia(UL 498)*Tomacorriente Grado HospitalarioSistema UPS
 *Iluminación del Área 300 LUX / M2 (ISO 8995), Sistema de Emergencia.</t>
  </si>
  <si>
    <t>FCE008</t>
  </si>
  <si>
    <t>Área de asesoría farmacológica</t>
  </si>
  <si>
    <t>Brindar asesoría farmacológica a los usuarios</t>
  </si>
  <si>
    <t xml:space="preserve">Módulo de entrevista de 4 espacios dobles, 8 sillas (4 para técnicos y 4 para pacientes) </t>
  </si>
  <si>
    <t xml:space="preserve">4 papeleras, 2  basurero con tapa de balancín, bote campana dimensiones (34.5 x 34.5x 64) cm, </t>
  </si>
  <si>
    <t>1 Módulo de entrevista de 4 espacios dobles, con estructura de madera dura, superficies de caobilla forrado con plastico laminado</t>
  </si>
  <si>
    <t>Puerta de madera dura en el marco interior y forro liso de material laminar resistente, abatible de 2 hoja con 3 bisagras minimo,Mocheta, contramarco y tope integrado en una pieza metálica, brazo cierra puerta y tope de piso. Con cerradura de uso pesado tipo palanca, zócalo de pvc tipo herradura</t>
  </si>
  <si>
    <t>FCE009</t>
  </si>
  <si>
    <t>Centro Integral a Adherencia a Medicamentos.</t>
  </si>
  <si>
    <t>Entrega de medicamentos a pacientes con VIH.
Dar consejería</t>
  </si>
  <si>
    <t>Con consultorio de Infectología</t>
  </si>
  <si>
    <t>Ventilación natural e iluminación natural y artificial, con lavamanos, escritorio, computadora.</t>
  </si>
  <si>
    <t>FCE010</t>
  </si>
  <si>
    <t>Sala de espera para trabajo social/Dcho a la Salud</t>
  </si>
  <si>
    <t>Sala de espera general, Estación de enfermería</t>
  </si>
  <si>
    <t>sillas con asiento integral</t>
  </si>
  <si>
    <t>*Tomacorriente Sistema NormalGrado Hospitalario(UL 498)*TomacorrienteGrado Hospitalario SistemaEmergencia(UL 498)*Salidas para ventiladorSistema Normal
 *Iluminación del Área 300 LUX / M2 (ISO 8995), Sistema de Emergencia.</t>
  </si>
  <si>
    <t>*Sistema de Detección y Alarma de Incendio (NFPA 72)*Sistema de CCTV (ANSI/TIA/EIA - 568.b 2-10)
 *Sistema de Perifoneo y música ambiental(45 dBNMP-OMS), Sistema de sonido en pasillos</t>
  </si>
  <si>
    <t>FCE011</t>
  </si>
  <si>
    <t>Trabajo social/Área de derecho a la salud</t>
  </si>
  <si>
    <t>Resolver situaciones especiales que demanden los usuarios</t>
  </si>
  <si>
    <t>Escritorio, computadora, sillas, archivadores.
Considerar 2 espacios modulares independientes por cada ambiente para atención personalizada al paciente</t>
  </si>
  <si>
    <t>4  computadora de escritorio, 1 impresor</t>
  </si>
  <si>
    <t>2 Escritorio secretarial, 8 sillas con asiento integral, 4 archivadores de 4 gavetas,  1 basurero con tapa de balancín, bote campana dimensiones (34.5 x 34.5x 64) cm</t>
  </si>
  <si>
    <t>ÁREA DE UNIDADES MÉDICAS DE ESPECIALIDAD</t>
  </si>
  <si>
    <t>UNIDAD DE MEDICINA INTERNA</t>
  </si>
  <si>
    <t>Sera de igual o mejor calidad al tipo “Saturno”, equipado con grifo monomando cromado; debe incluir desagüe de no menos de 1 1/4 pulgadas (32 mm) de diámetro, tubo de abasto, con sus respectivos chapetones y válvula de control; todo esto para dejar en perfecto funcionamiento cada artefacto.</t>
  </si>
  <si>
    <t>MINT001</t>
  </si>
  <si>
    <t xml:space="preserve">Sala de espera clasificada </t>
  </si>
  <si>
    <t>Esperar pasar consulta</t>
  </si>
  <si>
    <t>Con sala de espera general</t>
  </si>
  <si>
    <t xml:space="preserve">Módulos fijos de sillas (la cantidad de sillas por módulo dependerá de la configuración final del ambiente) </t>
  </si>
  <si>
    <t>Esmalte (base agua) acrílico antibacterial mate lavable aplicada sobre pintura de imprimación sellante en pared, 2 manos mínimo. (franja h=1.40m); Pintura vinilica antibacterial semisatinada aplicada sobre pintura de imprimación sellante en pared. 
 Ademas, colocar patrones o formas coloridas que estimulen positivamente la visual de los pacientes</t>
  </si>
  <si>
    <t>Dentro del servicio pertinente y cercano a la circulación principal del edificio.</t>
  </si>
  <si>
    <t>MINT002</t>
  </si>
  <si>
    <t>Consultorio de Medicina Interna</t>
  </si>
  <si>
    <t>Atención a pacientes que requieren atención por especialistas médicos, en el área de Medicina Interna</t>
  </si>
  <si>
    <t>Con lavamanos,  escritorio, computadora, canapé, sillas, negatoscopio de 2 cuerpos, báscula con tallimetro, set de diagnóstico.</t>
  </si>
  <si>
    <t>5 computadora de escritorio, 
5 bascula con medidor de grasa corporal,
5 bascula adulto con tallímetro, 
5 estuche de diagnóstico completo, 
5 estetoscopio adulto aneroide rodable, 
5 glucómetro
5 lampara cuello de ganso, 
5 lampara de mano para examen, 
5 negatoscopio de 2 cuerpos
5 plicómetro
5 tensiómetro aneroide adulto de mano, 
5 tallímetro de pared
5 oxímetro de pulso portátil</t>
  </si>
  <si>
    <t xml:space="preserve">5 anaquel con puerta de vidrio y llave, 
5 basurero desechos comunes,
5 basurero de acero inoxidable de pedal con tapadera, 
5 carro de curaciones, 
5 canapé para examen universal, 
5 deposito para desechos bioinfecciosos, 
5 escritorio secretarial, 
5 gradilla de dos peldaños, 
5 mesa auxiliar
5 silla secretarial sin brazos, 
10 silla con asiento integral, 
5 banco rodable de acero inoxidable con asiento acolchonado, </t>
  </si>
  <si>
    <t>5 caja metálica de curaciones, de acero inoxidable, incluye el instrumental
5 caja metálica para pequeña cirugía, de acero inoxidable, incluye el instrumental
5 martillo de reflejos
5 recipiente metálico forma cilíndrica con tapa, para guardar torundas y gasas, de (10 - 15) cm
5 vasija arriñonada de acero inoxidable de 6”
5 vasija arriñonada de acero inoxidable de 8”</t>
  </si>
  <si>
    <t>MINT003</t>
  </si>
  <si>
    <t>Consultorio de Alergología</t>
  </si>
  <si>
    <t>Atención a pacientes que requieren atención por especialistas médicos, en el área de Alergología, pruebas cutaneas</t>
  </si>
  <si>
    <t>Con lavamanos,  escritorio, computadora, canapé, sillas, refrigeradora, mesa de trabajo, banco giratorio de acero inoxidable, silla tipo cajero, lampara cuello de ganzo, anaquel con puerta de vidrio.</t>
  </si>
  <si>
    <t>1 computadora de escritorio,
1 bascula de adulto con tallímetro, 
1 estuche de diagnóstico completo, 
1 estetoscopio adulto de doble campana, 1 lampara cuello de ganso, 
1 lampara de mano para examen, 
1 negatoscopio de 2 cuerpos
1 tensiómetro aneroide adulto de pedestal,
1 tallímetro de pared
1 oxímetro de pulso portátil</t>
  </si>
  <si>
    <t>1 anaquel con puerta de vidrio y llave, 
1 basurero desechos comunes,
1 basurero de acero inoxidable de pedal con tapadera, 
1 carro de curaciones, 
1 canapé para examen universal, 
1 deposito para desechos bioinfecciosos, 
1 escritorio secretarial, 
1 gradilla de dos peldaños,
1 mesa auxiliar
1 silla secretarial sin brazos, 
2 silla con asiento integral, 
1 banco rodable de acero inoxidable con asiento acolchonado</t>
  </si>
  <si>
    <t>1 caja metálica de curaciones, de acero inoxidable, incluye el instrumental
1 martillo de reflejos
1 recipiente metálico forma cilíndrica con tapa, para guardar torundas y gasas, de (10 - 15) cm
1 vasija arriñonada de acero inoxidable de 6”
1 vasija arriñonada de acero inoxidable de 8”</t>
  </si>
  <si>
    <t>MINT004</t>
  </si>
  <si>
    <t>Consultorio de Infectología</t>
  </si>
  <si>
    <t>Atención a pacientes que requieren atención de especialistas médicos, en el área de Infectología</t>
  </si>
  <si>
    <t>Con lavamanos, escritorio, computadora, canapé, lampara cuello de ganzo.
Procurar su ubicación en área estratégica de circulación con pacientes inmunodeprimidos</t>
  </si>
  <si>
    <t>2 computadora de escritorio,
2 bascula de adulto con tallímetro, 
2 estuche de diagnóstico completo, 
2 estetoscopio adulto de doble campana, 2 lampara cuello de ganso, 
2 lampara de mano para examen, 
2 negatoscopio de 2 cuerpos
2 tensiómetro aneroide adulto de pedestal,
2 tallímetro de pared
2 oxímetro de pulso portátil</t>
  </si>
  <si>
    <t>2 anaquel con puerta de vidrio y llave, 
2 basurero desechos comunes,
2 basurero de acero inoxidable de pedal con tapadera, 
2 carro de curaciones, 
2 canapé para examen universal, 
2 deposito para desechos bioinfecciosos, 
2 escritorio secretarial, 
2 gradilla de dos peldaños,
2 mesa auxiliar
2 silla secretarial sin brazos, 
4 silla con asiento integral, 
2 banco rodable de acero inoxidable con asiento acolchonado</t>
  </si>
  <si>
    <t>2 caja metálica de curaciones, de acero inoxidable, incluye el instrumental
2 martillo de reflejos
2 recipiente metálico forma cilíndrica con tapa, para guardar torundas y gasas, de (10 - 15) cm
2 vasija arriñonada de acero inoxidable de 6”
2 vasija arriñonada de acero inoxidable de 8”</t>
  </si>
  <si>
    <t>MINT005</t>
  </si>
  <si>
    <t>Consultorio de Reumatología</t>
  </si>
  <si>
    <t>Atención a pacientes que requieren atención por especialistas médicos, en el área de Reumatología</t>
  </si>
  <si>
    <t>Con lavamanos, escritorio, computadora, canapé hidraulico, sillas, ultrasonógrafo, mesa de procedimientos, anaquel con puertas de vidrio, set de diagnóstico, negatoscopio de 2 cuerpos, estación de visualización, báscula</t>
  </si>
  <si>
    <t>2 computadora de escritorio,
2 bascula de adulto con tallímetro, 
2 estuche de diagnóstico completo, 
2 estetoscopio adulto de doble campana, 
2 goniómetro,
2 lampara cuello de ganso, 
2 lampara de mano para examen, 
2 negatoscopio de 2 cuerpos
2 tensiómetro aneroide adulto de pedestal,
2 tallímetro de pared
2 oxímetro de pulso portátil</t>
  </si>
  <si>
    <t>2 martillo de reflejos</t>
  </si>
  <si>
    <t>MINT006</t>
  </si>
  <si>
    <t>1 computadora de escritorio,
1 impresor</t>
  </si>
  <si>
    <t>1 silla alta tipo cajero,  1 basurero con tapa de balancín, bote campana dimensiones (34.5 x 34.5x 64) cm, 2 sillas con asiento integral</t>
  </si>
  <si>
    <t>Puerta de madera dura en el marco interior y forro liso de material laminar resistente, abatible de 1 hoja con 3 bisagras minimo,Mocheta, contramarco y tope integrado en una pieza metálica, brazo cierra puerta y tope de piso. Con cerradura de uso pesado tipo palanca. Zócalo de pvc tipo herradura.</t>
  </si>
  <si>
    <t>UNIDAD DE ENDOCRINOLOGÍA</t>
  </si>
  <si>
    <t>END001</t>
  </si>
  <si>
    <t>solamente en exteriores y techo</t>
  </si>
  <si>
    <t>*Tomacorriente Sistema NormalGrado Hospitalario(UL 498)*TomacorrienteGrado Hospitalario SistemaEmergencia(UL 498)*Salidas para ventiladoresSistema Normal
 *Iluminación del Área 300 LUX / M2 (ISO 8995), Sistema de Emergencia.</t>
  </si>
  <si>
    <t>END002</t>
  </si>
  <si>
    <t>Consultorio de Endocrinología</t>
  </si>
  <si>
    <t>Atención a pacientes que requieren atención por especialistas médicos, en el área de endocrinología</t>
  </si>
  <si>
    <t>Con lavamanos, escritorio, computadora, canapé, sillas, baáscula, negatoscopio de 2 cuerpos, set de diagnóstico con glucómetro</t>
  </si>
  <si>
    <t>4 bascula de adulto con tallímetro, 
 4 bascula con medidor de grasa corporal,
 4 computadora de escritorio,
 4 cinta métrica flexible
 4 estuche de diagnóstico completo, 
 4 estetoscopio adulto de doble campana,
 4 glucómetro
 4 lampara cuello de ganso, 
 4 lampara de mano para examen,
 4 medidor de grasa corporal 
 4 negatoscopio de 2 cuerpos
 4 tensiómetro aneroide adulto de pedestal,
 4 tallímetro de pared
 4 oxímetro de pulso portátil</t>
  </si>
  <si>
    <t>4 anaquel con puerta de vidrio y llave, 
 4 basurero desechos comunes,
 4 basurero de acero inoxidable de pedal con tapadera, 
 4 carro de curaciones, 
 4 canapé para examen universal, 
 4 deposito para desechos bioinfecciosos, 
 4 escritorio secretarial, 
 4 gradilla de dos peldaños,
 4 mesa auxiliar
 4 silla secretarial sin brazos, 
 8 silla con asiento integral, 
 4 banco rodable de acero inoxidable con asiento acolchonado</t>
  </si>
  <si>
    <t>END003</t>
  </si>
  <si>
    <t>Consejería personalizada en educación diabetológica</t>
  </si>
  <si>
    <t>Actividades de educación al paciente visto de Endocrinología</t>
  </si>
  <si>
    <t>Escritorio, silla de medico y tres sillas para pacient/familiares</t>
  </si>
  <si>
    <t>1 computadora de escritorio,
 1 impresora</t>
  </si>
  <si>
    <t>1 basurero desechos comunes,
 1 escritorio secretarial, 
 1 silla secretarial sin brazos, 
 3 silla con asiento integral,</t>
  </si>
  <si>
    <t>END004</t>
  </si>
  <si>
    <t>Sala de educación diabetológica familiar</t>
  </si>
  <si>
    <t>Actividades de educación al paciente y su familia de endocrinología</t>
  </si>
  <si>
    <t>Escritorio, computadora, anaquel con puerta de vidrio, 1 silla tipo secretarial, 6 sillas con asiento integral, pizarra, 1 proyector y 1 pantalla</t>
  </si>
  <si>
    <t>1 anaquel con puerta de vidrio,
 1 escritorio secretarial
 1 silla tipo secretarial sin brazos, 6 sillas con asiento integral, 
 1 pizarra,</t>
  </si>
  <si>
    <t>END005</t>
  </si>
  <si>
    <t>Consultorio de Nutriología/ Nutrición</t>
  </si>
  <si>
    <t>Atención a pacientes que requieren atención por especialistas médicos, en el área de Nutrición</t>
  </si>
  <si>
    <t>Ventilación natural e iluminación natural y artificial, con lavamanos, escritorio, computadora, canapé</t>
  </si>
  <si>
    <t>1 bascula de adulto con tallímetro, 
 1 bascula con medidor de grasa corporal,
 1 computadora de escritorio,
 1 cinta métrica flexible
 1 estuche de diagnóstico completo, 
 1 estetoscopio adulto de doble campana,
 1 glucómetro
 1 lampara cuello de ganso, 
 1 lampara de mano para examen,
 1 medidor de grasa corporal 
 1 negatoscopio de 2 cuerpos
 1 tensiómetro aneroide adulto de pedestal,
 1 tallímetro de pared
 1 oxímetro de pulso portátil</t>
  </si>
  <si>
    <t>1 anaquel con puerta de vidrio y llave, 
 1 basurero desechos comunes,
 1 basurero de acero inoxidable de pedal con tapadera, 
 1 carro de curaciones, 
 1 canapé para examen universal, 
 1 deposito para desechos bioinfecciosos, 
 1 escritorio secretarial, 
 1 gradilla de dos peldaños,
 1 mesa auxiliar
 1 silla secretarial sin brazos, 
 2 silla con asiento integral, 
 1 banco rodable de acero inoxidable con asiento acolchonado</t>
  </si>
  <si>
    <t>1 martillo de reflejos</t>
  </si>
  <si>
    <t>END006</t>
  </si>
  <si>
    <t>1 silla alta tipo cajero,1 basurero con tapa de balancín, bote campana dimensiones (34.5 x 34.5x 64) cm, 2 sillas con asiento integral</t>
  </si>
  <si>
    <t>Puerta de madera dura en el marco interior y forro liso de material laminar resistente, abatible de 1 hoja con 3 bisagras minimo,Mocheta, contramarco y tope integrado en una pieza metálica, brazo cierra puerta y tope de piso. Con cerradura de uso pesado tipo palanca. Zocalo de pvc tipo heradura.</t>
  </si>
  <si>
    <t>UNIDAD DE GASTROENTEROLOGÍA Y COLOPROCTOLOGÍA</t>
  </si>
  <si>
    <t>GASC001</t>
  </si>
  <si>
    <t>GASC002</t>
  </si>
  <si>
    <t>Consultorio de Gastroenterología</t>
  </si>
  <si>
    <t>Atención a pacientes que requieren atención por especialistas médicos, en el área de Gastroenterología</t>
  </si>
  <si>
    <t>Con lavamanos,  escritorio, computadora, canapé, gradilla de 2 peldaños, set de diagnóstico (tensiometro, estetoscopio, lampara de mano), negatoscopio de 2 cuerpo, estación de visualización. 1 equipo de phmetría y manometría esofágica.</t>
  </si>
  <si>
    <t>3 bascula de adulto con tallímetro, 
3 computadora de escritorio,
3 estación de visualización 
3 estetoscopio adulto de doble campana, 
3 estuche de diagnóstico completo, 
3 equipo de phmetría y manometría esofágica.
3 lampara cuello de ganso, 
3 lampara de mano para examen, 
3 negatoscopio de 2 cuerpos
3 tensiómetro aneroide adulto de pedestal,
3 tallímetro de pared
3 oxímetro de pulso portátil</t>
  </si>
  <si>
    <t xml:space="preserve">3 anaquel de acero inoxidable con puerta de vidrio y llave,
3 atril doble de cuatro ganchos 
3 balde acero inoxidable de 12.5 lt con rodos tipo tortuga
3 banco rodable de acero inoxidable con asiento acolchonado 
3 basurero desechos comunes,
3 basurero de acero inoxidable de pedal con tapadera,
3 carro de curaciones, 
3 canapé para examen universal, 
3 deposito para desechos bioinfecciosos, 
3 escritorio secretarial, 
3 gradilla de dos peldaños,
3 mesa auxiliar
3 mesa mayo
3 mesa media luna, 
3 silla secretarial sin brazos, 
6 silla con asiento integral, </t>
  </si>
  <si>
    <t>GASC003</t>
  </si>
  <si>
    <t>Sala de Procedimientos de Gastroenterología (endoscopía)</t>
  </si>
  <si>
    <t>Realizar procedimiento de Gastroenterología.</t>
  </si>
  <si>
    <t>Con consultorio de gastroenterología
Con sala de procedimientos de coloproctología</t>
  </si>
  <si>
    <r>
      <t>Con lavamanos, 1 torre con 3 gastroscopio y 1 duodenoscopio, 1 equipo para paro, 1 monitor de signos vitales, 1 poceta doble profunda.(lavado de instrumental), 1 equipo de succión, 1 computadora, 1 carro-camilla, 1 gabinete de 2 puertas de vidrio con llave, 1 anaquel para colgar endoscopios, mesa de curaciones, mesa auxiliar, 1 gradilla de 2 peldaños, 1 atril de 4 ganchos con 5 ruedas, base abatible para reporte</t>
    </r>
    <r>
      <rPr>
        <b/>
        <sz val="11"/>
        <rFont val="Arial1"/>
      </rPr>
      <t>.INCLUIR SALIDA DE AIRE COMPRIMIDO CON PISTOLA  PARA LIMPIEZA DE TUBOS Y TYGONES.</t>
    </r>
  </si>
  <si>
    <t>2 aspirador de secreciones rodable
 2 computadora de escritorio, 
 2 carro de paro con desfibrilador,
 2 electrobisturí a gas argón para endoscopia
 2 equipo de succión torácica 
 2 estación de visualización
 2 estetoscopio adulto de doble campana, 
 2 flujómetro de oxigeno
 2 mesa de exploración para endoscopia o mesa quirúrgica electrohidráulica
 2 monitor de signos vitales 
 2 lampara de pequeña cirugía de 60,000 luxes y brazo para soporte de pantalla monitor de procedimientos 48-55 pulgadas con conexión a servidor y/o a sistema de imágenes 
 2 reprocesadores de endoscopios
 2 tensiómetro aneroide adulto de pedestal,
 2 torre aérea de gases médicos Ox, Vacío 
 2 torre de video-endoscopia con 3 gastroscopio y 1 duodenoscopio cada uno</t>
  </si>
  <si>
    <t xml:space="preserve">2 anaquel de acero inoxidable con puerta de vidrio y llave,
 2 anaquel para resguardo y secado de 4 endoscopios, 
 2 atril de 4 ganchos con 5 ruedas 
 2 balde 12.5 lt con rodos, tipo tortuga
 2 basurero de acero inoxidable de pedal con tapadera,
 2 basurero DBI 
 2 carro-camilla, 
 2 carro de curaciones,
 2 gradilla de 2 peldaños de acero inoxidable
 2 maletín de reanimación adulto
 2 mesa auxiliar
 2 mesa mayo
2 mesa media luna, 
</t>
  </si>
  <si>
    <t>2 set de instrumental para laparoscopia
 2 bandejas arriñonadas de 6”
 2 bandejas arriñonadas de 8”
 2 tambos torundero de 18 cm de alto</t>
  </si>
  <si>
    <t>GASC004</t>
  </si>
  <si>
    <t>Consultorio de Coloproctología</t>
  </si>
  <si>
    <t>Servicio Sanitario con vestidos y lavamanos para paciente</t>
  </si>
  <si>
    <t xml:space="preserve">Atención a pacientes que requieren  especialistas médicos, en el área de Coloproctología </t>
  </si>
  <si>
    <t>Con sala de espera  clasificada. Y consultorio de Gastroenterología, sala de procedimientos de coloproctología</t>
  </si>
  <si>
    <t>Climatización
Con lavamanos, poceta, anoscopio. mesa para coloproctología, escritorio, computadora, rectoscopio rígidos, lampara cielítica. Extractor de aire.</t>
  </si>
  <si>
    <t>2 bascula de adulto con tallímetro, 
 2 computadora de escritorio, 
 2 estación de visualización,
 2 estetoscopio doble campana adulto, 
 2 lampara de pequeña cirugía de 60,000 luxes y brazo para soporte de pantalla monitor de procedimientos 48-55 pulgadas con conexión a servidor y/o a sistema de imágenes 
 2 lampara cuello de ganso, 
 2 lampara de mano para examen, 
 2 negatoscopio dos cuerpos,
 2 oxímetro de pulso portátil
 2 set de diagnóstico completo, 
 2 tensiómetro aneroide adulto de pedestal, 
 2 tallímetro de pared
 2 torre de video-endoscopia con 2 anoscopios y 2 rectoscopios rígidos</t>
  </si>
  <si>
    <t>2 anaquel de acero inoxidable con puerta de vidrio y llave,
 2 atril doble de cuatro ganchos 
 2 balde acero inoxidable de 12.5 lt con rodos tipo tortuga
 2 banco rodable de acero inoxidable con asiento acolchonado 
 2 basurero desechos comunes,
 2 basurero de acero inoxidable de pedal con tapadera,
 2 carro de curaciones, 
 2 mesa para coloproctología electrohidráulica,
 2 deposito para desechos bioinfecciosos, 
 2 escritorio secretarial, 
 2 gradilla de dos peldaños,
 2 mesa auxiliar
 2 mesa mayo
 2 silla secretarial sin brazos, 
 4 silla con asiento integral,</t>
  </si>
  <si>
    <t>GASC005</t>
  </si>
  <si>
    <t>Sala de Procedimientos diagnóstico de Coloproctología.</t>
  </si>
  <si>
    <t>Servicio Sanitario con lavamanos para paciente</t>
  </si>
  <si>
    <t>Atención de  procedimientos como:  recto sigmoscopia, anoscopia, toma de biopsia.</t>
  </si>
  <si>
    <t>Con sala de espera  clasificada. Y consultorio de Coloproctología.
1 Sala será compartida con Gastroenterología</t>
  </si>
  <si>
    <t>2 aspirador de secreciones rodable
 2 computadora de escritorio, 
 2 carro de paro con desfibrilador,
 2 equipo de succión
 2 estación de visualización
 2 electrobisturí a gas argón para endoscopia
 2 flujómetro de oxigeno
 2 maquina de anestesia de 2 gases con capnografia
 2 mesa de procedimientos de coloproctología electrohidráulica 
 2 lampara de pequeña cirugía de 60,000 luxes y brazo para soporte de pantalla monitor de procedimientos 48-55 pulgadas con conexión a servidor y/o a sistema de imágenes 
 2 monitor de signos vitales 
 2 reprocesadores de endoscopios
 2 torre aérea de gases médicos Ox, Vacío y equipos 
 2 torre de video-colonoscopio con 2 colonoscopio, 1 proctosigmoidoscopio,</t>
  </si>
  <si>
    <t>2 anaquel de acero inoxidable con puerta de vidrio y llave,
2 anaquel para resguardo y secado de 4 colonoscopios 
2 atril doble de cuatro ganchos 
2 balde acero inoxidable de 12.5 lt con rodos tipo tortuga
2 banco rodable de acero inoxidable con asiento acolchonado 
2 basurero desechos comunes,
2 basurero de acero inoxidable de pedal con tapadera,
2 carro de curaciones, 
2 deposito para desechos bioinfecciosos, 
2 escritorio secretarial, 
2 gradilla de dos peldaños,
2 mesa auxiliar
2 mesa mayo
2 mesa media luna,
2 silla secretarial sin brazos, 
4 silla con asiento integral,</t>
  </si>
  <si>
    <t>2 set de instrumental para anoscopia
 2 bandejas arriñonadas de 6”
 2 bandejas arriñonadas de 8”
 2 tambos torundero de 18 cm de alto</t>
  </si>
  <si>
    <t>GASC006</t>
  </si>
  <si>
    <t>Sala de recuperación con SS</t>
  </si>
  <si>
    <t>Recuperación anestésica de procedimientos diagnósticos</t>
  </si>
  <si>
    <t>2 camillas de recuperación, 2 monitor de signos vitales</t>
  </si>
  <si>
    <t>2 monitor de signos vitales</t>
  </si>
  <si>
    <t>2 camillas de recuperación, 2 basureros</t>
  </si>
  <si>
    <t>*Tomacorriente Sistema NormalGrado Hospitalario(UL 498)*TomacorrienteGrado Hospitalario SistemaEmergencia(UL 498)*Tomacorriente Grado HospitalarioSistema UPS*Salidas para ventiladoresSistema Normaly extractor en baño
 *Iluminación del Área 300 LUX / M2 (ISO 8995), Sistema de Emergencia.</t>
  </si>
  <si>
    <t>GASC007</t>
  </si>
  <si>
    <t>Sala de procedimientos menores (anestesia local) coloproctología</t>
  </si>
  <si>
    <t>Realizar procedimientos minimamente invasivos</t>
  </si>
  <si>
    <t>Con sala de espera  clasificada. Y consultorio de Coloproctología</t>
  </si>
  <si>
    <r>
      <t xml:space="preserve">Con lavamanos, poceta, mesa para coloproctología electrohidraulica, </t>
    </r>
    <r>
      <rPr>
        <sz val="10"/>
        <rFont val="Arial1"/>
      </rPr>
      <t>1 electrocauterio,</t>
    </r>
    <r>
      <rPr>
        <sz val="10"/>
        <rFont val="Arial1"/>
      </rPr>
      <t xml:space="preserve"> 1 mesa auxiliar, lampara cielítica, 1 anaquel metálicon con llave, base abatible para reporte.
Extractor aire.</t>
    </r>
  </si>
  <si>
    <t>2 monitor de signos vitales con capnografia
 2 lámparas cuello de ganso
 2 flujómetro de oxígeno</t>
  </si>
  <si>
    <t>GASC008</t>
  </si>
  <si>
    <t xml:space="preserve"> 1 silla alta tipo cajero,1 basurero con tapa de balancín, bote campana dimensiones (34.5 x 34.5x 64) cm, 2 sillas con asiento integral</t>
  </si>
  <si>
    <t>NEUM001</t>
  </si>
  <si>
    <t>NEUM002</t>
  </si>
  <si>
    <t>Consultorio de Neumología</t>
  </si>
  <si>
    <t>Atención a pacientes que requieren atención por especialistas médicos, en el área de Neumología</t>
  </si>
  <si>
    <t>Con lavamanos, escritorio, computadora, canapé, negatoscopio de 2 cuerpos, estación de visualización.
Oxímetro.</t>
  </si>
  <si>
    <t>2 bascula de adulto con tallímetro, 
2 computadora de escritorio, 
2 estación de visualización,
2 estetoscopio doble campana adulto, 
2 lampara cuello de ganso, 
2 lampara de mano para examen, 
2 negatoscopio dos cuerpos,
2 oxímetro de pulso portátil
2 set de diagnóstico completo, 
2 tensiómetro aneroide adulto de pedestal, 
2 tallímetro de pared</t>
  </si>
  <si>
    <t>2 anaquel de acero inoxidable con puerta de vidrio y llave,
2 balde acero inoxidable de 12.5 lt con rodos tipo tortuga
2 banco rodable de acero inoxidable con asiento acolchonado 
2 basurero desechos comunes,
2 basurero de acero inoxidable de pedal con tapadera,
2 carro de curaciones, 
2 canapé para examen universal, 
2 deposito para desechos bioinfecciosos, 
2 escritorio secretarial, 
2 gradilla de dos peldaños,
2 mesa auxiliar
2 silla secretarial sin brazos, 
4 silla con asiento integral,</t>
  </si>
  <si>
    <t>NEUM003</t>
  </si>
  <si>
    <t>Sala de Procedimientos de Neumologia (Espirometría, pletismógrafo)</t>
  </si>
  <si>
    <t>Procedimientos Espirometría</t>
  </si>
  <si>
    <t>Estudiar el volumen y ritmo del flujo de aire dentro de los pulmones para el diagnóstico de enfermedades.</t>
  </si>
  <si>
    <t>Sala de espera clasificada
Consultorio de neumología</t>
  </si>
  <si>
    <t>Climatización y extracción, con lavamanos,. pletismógrafo, espirómetro, lavabo de 1 poceta, base abatible para reporte, escritorio, archivero de 4 g, silla secretarial ergonómetra sin brazos, gases arteriales</t>
  </si>
  <si>
    <t>1 cabina pletismográfica
 1 computadora de escritorio,
 1 espirómetro, 
 1 equipo de medición de gases arteriales
 1 estuche de diagnóstico completo, 
 1 estetoscopio adulto de doble campana,
 1 lampara cuello de ganso, 
 1 lampara de mano para examen,
 1 negatoscopio de 2 cuerpos
 1 tensiómetro aneroide adulto de pedestal,
 1 oxímetro de pulso portátil</t>
  </si>
  <si>
    <t>1 anaquel de acero inoxidable con puerta de vidrio y llave,
 1 archivero de 4 gavetas
 1 atril de 4 ganchos con 5 ruedas 
 1 balde 12.5 lt con rodos, tipo tortuga
 1 basurero de acero inoxidable de pedal con tapadera,
 1 basurero DBI 
 1 carro de curaciones,
 1 escritorio secretarial,
 1 gradilla de 2 peldaños de acero inoxidable
 1 maletín de reanimación adulto
 1 mesa auxiliar
 1 mesa mayo
 1 silla secretarial ergonómica sin brazos,</t>
  </si>
  <si>
    <t>NEUM004</t>
  </si>
  <si>
    <t>Sala de Rehabilitación pulmonar</t>
  </si>
  <si>
    <t>Vestidor, 1 para hombres y 1 mujeres</t>
  </si>
  <si>
    <t>Estudiar la funcionalidad pulmonar</t>
  </si>
  <si>
    <t>Con vestidor y lavamanos.
Se instalarán 4 caminadoras y 5 bicicletas, 1 canapé,
5 empotrado de Oxigeno (1 por cada 2 equipos), base abatible para reporte.</t>
  </si>
  <si>
    <t>4 caminadoras 
 5 bicicletas estacionarias,
 5 tomas de Oxigeno (1 por cada 2 equipos)</t>
  </si>
  <si>
    <t>NEUM005</t>
  </si>
  <si>
    <t>Área de evaluación de resistencia pulmonar</t>
  </si>
  <si>
    <t>Deberá configurar un área en forma alargada para caminar no menor a 15m de longitud</t>
  </si>
  <si>
    <t>NEUM006</t>
  </si>
  <si>
    <t>UNIDAD DE NEUROLOGÍA</t>
  </si>
  <si>
    <t>NEUR001</t>
  </si>
  <si>
    <t>NEUR002</t>
  </si>
  <si>
    <t>Consultorio de Neurología</t>
  </si>
  <si>
    <t>Realizar actividades para el diagnóstico de  las enfermedades del sistema nervioso</t>
  </si>
  <si>
    <t>Con lavamanos, escritorio, computadora, canapé, gradilla de 2 peldaño, negatoscopio de 2 cuerpos, estación de visualización, báscula con tallímetro, set de exploración</t>
  </si>
  <si>
    <t>3 bascula de adulto con tallímetro, 
3 computadora de escritorio,
3 estación de visualización 
3 estetoscopio adulto de doble campana, 
3 estuche de diagnóstico completo, 
3 lampara cuello de ganso, 
3 lampara de mano para examen, 
3 negatoscopio de 2 cuerpos
3 tensiómetro aneroide adulto de pedestal,
3 tallímetro de pared
3 oxímetro de pulso portátil</t>
  </si>
  <si>
    <t xml:space="preserve">3 anaquel de acero inoxidable con puerta de vidrio y llave,
3 atril doble de cuatro ganchos 
3 balde acero inoxidable de 12.5 lt con rodos tipo tortuga
3 banco rodable de acero inoxidable con asiento acolchonado 
3 basurero desechos comunes,
3 basurero de acero inoxidable de pedal con tapadera,
3 carro de curaciones, 
3 canapé para examen universal, 
3 deposito para desechos bioinfecciosos, 
3 escritorio secretarial, 
3 gradilla de dos peldaños,
3 mesa auxiliar
3 mesa mayo, 
3 mesa media luna, 
3 silla secretarial sin brazos, 
6 silla con asiento integral, </t>
  </si>
  <si>
    <t>3 martillo de reflejos, 3 martillos de wartenberg</t>
  </si>
  <si>
    <t>NEUR003</t>
  </si>
  <si>
    <t>Sala de procedimientos de Neurologia (para Pruebas Funcionales Neurológicas - Electro encefalografía)</t>
  </si>
  <si>
    <t>Electro encefalografía: Estudiar la actividad cerebral, estudio del sueño.</t>
  </si>
  <si>
    <t>Con sala de espera clasificada.
Independiente.</t>
  </si>
  <si>
    <t xml:space="preserve">Electroencefalógrafo, canape de madera, sillón reclinable para neurología, toma de gases médicos, base abatible para reporte. </t>
  </si>
  <si>
    <t>2 computadora de escritorio, 2 Electroencefalógrafo, toma de gases médicos</t>
  </si>
  <si>
    <t>*Tomacorriente Sistema NormalGrado Hospitalario(UL 498)
*TomacorrienteGrado Hospitalario SistemaEmergencia(UL 498)
*Tomacorriente Grado HospitalarioSistema UPS (salida - equipo informatico)*Salida para aire acondicionadoSistema Normal
 *Iluminación del Área 500 LUX / M2 (ISO 8995), Sistema de Emergencia.</t>
  </si>
  <si>
    <t>NEUR004</t>
  </si>
  <si>
    <t>Sala de procedimientos de Neurologia (para Pruebas Funcionales Neurológicas - Potenciales Evocados)</t>
  </si>
  <si>
    <t>Potenciales Evocados:   Utilizar técnicas que registran las respuestas cerebrales provocadas por estímulos sensitivos (visuales, auditivos o táctiles eléctricos)</t>
  </si>
  <si>
    <t xml:space="preserve">Con lavamanos, espacio para toma de electromiografía, potenciales evocados, velocidad de conducción nerviosa,  1 canapé de madera, sillón reclinable para neurología, base abatible para reporte. Electromiografo, toma de gases médicos </t>
  </si>
  <si>
    <t>NEUR005</t>
  </si>
  <si>
    <t>Sala de procedimientos de Neurologia (para polisognografía)</t>
  </si>
  <si>
    <t>estudios de sueño,</t>
  </si>
  <si>
    <t>Escritorio, computadora, Polisognógrafo, cama confortable, toma de gases médicos, base abatible para reporte.</t>
  </si>
  <si>
    <t>*Tomacorriente Sistema NormalGrado Hospitalario(UL 498)*TomacorrienteGrado Hospitalario SistemaEmergencia(UL 498)*Tomacorriente Grado HospitalarioSistema UPS (salida - equipo informatico)*Salida para aire acondicionadoSistema Normal
 *Iluminación principal del Área 400 LUX / M2 (ISO 8995), Sistema de Emergencia, incluir luminaraias al rededor con control de intensidad de luz (dimmer)</t>
  </si>
  <si>
    <t>NEUR006</t>
  </si>
  <si>
    <t>UNIDAD DE CIRUGÍA GENERAL</t>
  </si>
  <si>
    <t>Consultorio de Cirugía General</t>
  </si>
  <si>
    <t>Atención a pacientes que requieren atención por especialistas médicos, en el área de Cirugía General</t>
  </si>
  <si>
    <t>Con lavamanos, escritorio, computadora, canapé, sillas, negatoscopio de 2 cuerpos, báscula con tallímetro (1 consultorio llevará medidor de grasa corporal), set de diagnóstico. Carro de curaciones.</t>
  </si>
  <si>
    <t>3 martillo de reflejos</t>
  </si>
  <si>
    <t>CIGE003</t>
  </si>
  <si>
    <t>Consultorio de Neurocirugía</t>
  </si>
  <si>
    <t>Atención a pacientes que requieren atención por especialistas médicos, en el área de Neurocirugía</t>
  </si>
  <si>
    <t>Con lavamanos, escritorio, computadora, canapé, gradilla de 2 peldaño, negatoscopio de 2 cuerpos, carro de curaciones, anaquel con puerta de vidrio y llave, estación de visualización.</t>
  </si>
  <si>
    <t>CIGE004</t>
  </si>
  <si>
    <t>Asistente clínico (sera para atender la Unidad de Cirugia general y la de cuidados paliativos y dolor)</t>
  </si>
  <si>
    <t>UNIDAD DE CUIDADOS PALIATIVOS Y DOLOR</t>
  </si>
  <si>
    <t>CPAD001</t>
  </si>
  <si>
    <t>CPAD002</t>
  </si>
  <si>
    <t>Consultorio de algología (Clínica del Dolor)</t>
  </si>
  <si>
    <t>Atención a pacientes por especialistas médicos, en el área de Algología</t>
  </si>
  <si>
    <t>Con lavamanos, escritorio, computadora, canapé, set de diagnóstico, negatoscopio de 2 cuerpos</t>
  </si>
  <si>
    <t>2 bascula de adulto con tallímetro, 
 2 computadora de escritorio, 
 2 estación de visualización,
 2 estetoscopio doble campana adulto, 
 2 lampara cuello de ganso, 
 2 lampara de mano para examen, 
 2 negatoscopio dos cuerpos,
 2 oxímetro de pulso portátil
 2 set de diagnóstico completo, 
 2 tensiómetro aneroide adulto de pedestal, 
 2 tallímetro de pared</t>
  </si>
  <si>
    <t>2 anaquel de acero inoxidable con puerta de vidrio y llave,
2 balde acero inoxidable de 12.5 lt con rodos tipo tortuga
2 banco rodable de acero inoxidable con asiento acolchonado 
2 basurero desechos comunes,
2 basurero de acero inoxidable de pedal con tapadera,
2 carro de curaciones, 
2 camilla hidraulica
2 deposito para desechos bioinfecciosos, 
2 escritorio secretarial, 
2 gradilla de dos peldaños,
 2 mesa auxiliar
2 mesa media luna, 
2 silla secretarial sin brazos, 
4 silla con asiento integral,</t>
  </si>
  <si>
    <t>CPAD003</t>
  </si>
  <si>
    <t>Consultorio de Cuidados Paliativos</t>
  </si>
  <si>
    <t>Atención a pacientes por especialistas médicos, en el área de Cuidados paleativos</t>
  </si>
  <si>
    <t>Con lavamanos, escritorio, computadora, canapé hidráulico, sillas, negatoscopio de 2 cuerpos, set diagnóstico</t>
  </si>
  <si>
    <t>2 anaquel de acero inoxidable con puerta de vidrio y llave,
 2 balde acero inoxidable de 12.5 lt con rodos tipo tortuga
 2 banco rodable de acero inoxidable con asiento acolchonado 
 2 basurero desechos comunes,
 2 basurero de acero inoxidable de pedal con tapadera,
 2 carro de curaciones, 
 2 camilla hidraulica
 2 deposito para desechos bioinfecciosos, 
 2 escritorio secretarial, 
 2 gradilla de dos peldaños,
 2 mesa auxiliar
 2 silla secretarial sin brazos, 
 4 silla con asiento integral,</t>
  </si>
  <si>
    <t>CPAD004</t>
  </si>
  <si>
    <t>Sala de procedimientos para algología</t>
  </si>
  <si>
    <t>Procedimientos de bloqueos periféricos</t>
  </si>
  <si>
    <t>Clínica del Dolor</t>
  </si>
  <si>
    <t>Ultrasonido-doppler de alta definición, máquina de anestesia con capnógrafo, toma de gases médicos, monitor de signos vitales, aspirador quirúrgico, carro de paro con desfibrilador, mesa quirúrgica, lámpara cielítica de cirugía menor, 2 banco giratorio, mesa media luna, mesa mayo, base abatible para reporte.</t>
  </si>
  <si>
    <t>1 ultrasonido-doppler de alta definición, 
 1 máquina de anestesia con capnógrafo, 1 monitor de signos vitales, 
 1 aspirador quirúrgico, 
 1 carro de paro con desfibrilador, 
 1 mesa quirúrgica, 
 1 lámpara cielítico de cirugía menor, 
 Tomas de gases médicos,</t>
  </si>
  <si>
    <t>2 banco giratorio, 
 1 mesa media luna, 
 1 mesa mayo, 
 1 base abatible para reporte. 2 camillas hidraulicas</t>
  </si>
  <si>
    <t>UNIDAD DE MAXILOFACIAL</t>
  </si>
  <si>
    <t>MAXF001</t>
  </si>
  <si>
    <t>Sala de espera con recepción</t>
  </si>
  <si>
    <t>10 modulos de 5 sillas, 4 basureros, 6 ventilador de techo</t>
  </si>
  <si>
    <t>*Tomacorriente Sistema Normal Grado Hospitalario (UL 498) 
  *Tomacorriente Grado Hospitalario Sistema Emergencia (UL 498) *Tomacorriente Grado Hospitalario Sistema UPS ( salida - para Voz y Datos) *Salida para Ventilador Sistema Normal *Iluminación del Área 500 LUX / M2 (ISO 8995), Sistema de Emergencia.</t>
  </si>
  <si>
    <t>*Toma para Voz y Datos ( ANSI/TIA/EIA - 568.b 2-10) y (EIA-569B) *Sistema de Detección y Alarma de Incendio (NFPA 72) *Sistema de CCTV ( ANSI/TIA/EIA - 568.b 2-10) *Sistema de Perifoneo y música ambiental (45 dB NMP-CONACYT)</t>
  </si>
  <si>
    <t>MAXF002</t>
  </si>
  <si>
    <t>Consultorios y procedimientos de MáxiIo Facial</t>
  </si>
  <si>
    <t xml:space="preserve">2 amalgamador, 4 escariador, 4 lampara de fotocurado, 4 unidad dental completa, 4 negatoscopio, 4 computadora de escritorio, </t>
  </si>
  <si>
    <t>4 escritorio secretarial, 4 basurero DBI, 4 Basurero tapa de balancin, 4 anaquel acero inoxidable, 4 silla secretarial, 4 basurero desechos comunes</t>
  </si>
  <si>
    <t>4 set de instrumental para odontologia completo</t>
  </si>
  <si>
    <t>*Tomacorriente Sistema Normal Grado Hospitalario (UL 498) 
  *Tomacorriente Grado Hospitalario Sistema Emergencia (UL 498) *Tomacorriente Grado Hospitalario Sistema UPS ( salida - para Voz y Datos) *Salida para Aire Acondicionado Sistema Normal (según reqquerimientos) *Iluminación del Área 500 LUX / M2 (ISO 8995), Sistema de Emergencia.</t>
  </si>
  <si>
    <t>*Toma para Voz y Datos ( ANSI/TIA/EIA - 568.b 2-10) y (EIA-569B)  *Sistema de CCTV ( ANSI/TIA/EIA - 568.b 2-10)  en pasillos
  *Sistema de Detección y Alarma de Incendio (NFPA 72)</t>
  </si>
  <si>
    <t>MAXF003</t>
  </si>
  <si>
    <t>Sala Séptica para Consultorios y procedimientos de MáxiIo Facial</t>
  </si>
  <si>
    <t>1 unidad dental completa, 1 negatoscopio, 1 computadora.</t>
  </si>
  <si>
    <t>1 anaquel acero inoxidable, 1 escritorio secretarial, 1 silla secretarial, 1 basurero DBI, 1 Basurero tapa de pedal</t>
  </si>
  <si>
    <t>1 set de instrumental odontologia completo</t>
  </si>
  <si>
    <t>División ligera con paneles cementantes reforzado con malla de fibra de vidrio y recubrimiento de pasta cementante, proteccion con perfil metalico/pvc en interseccion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
Instalación de curva sanitaria sobre perfil asegurado (sistema de arista oculta provisto por el fabricante).</t>
  </si>
  <si>
    <t>Tableros de yeso con fibra de vidrio y acabado liso. (el plano de cielo falso deberá estar arriostrado sismicamente según la normativa de referencia). Altura de plano de cielo falso no menor a 3.0m. Instalación de curva sanitaria sobre perfil asegurado (sistemade arista oculta provisto por el fabricante).
Instalación de curva sanitaria sobre perfil asegurado (sistema de arista oculta provisto por el fabricante).</t>
  </si>
  <si>
    <t>*Toma para Voz y Datos ( ANSI/TIA/EIA - 568.b 2-10) y (EIA-569B) 
  *Sistema de Detección y Alarma de Incendio (NFPA 72)</t>
  </si>
  <si>
    <t>MAXF004</t>
  </si>
  <si>
    <t>Sala de Rayos X + cubículo de técnico separado para control de la maquina.</t>
  </si>
  <si>
    <t>1 Equipo de rayos X digital Conebeam 3D, 1 equipo de rayos x digital con radiovisiografo, 1 laptop, 1 impresora digital para placas radiograficas</t>
  </si>
  <si>
    <t>1 escritorio secretarial, 1 sillon odontologico, 1 basurero desechos comunes</t>
  </si>
  <si>
    <t>Pared de bloque de concreto reforzado, acabado de pasta de cemento (repello-afinado)/
 Pared de bloque de concreto acabado de pasta de cemento (repello-afinado)/ 
 División ligera con paneles cementantes reforzado con malla de fibra de vidrio y recubrimiento de pasta cementante, proteccion con perfil metalico/pvc en interseccion de pliegos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
 El tipo de pared a utilizar en el diseño, deberá garantizar la protección y seguridad radiológica, certificada mediante el organismo regulador local autorizado.</t>
  </si>
  <si>
    <t>Tableros de yeso con fibra de vidrio y acabado liso. (el plano de cielo falso deberá estar arriostrado sismicamente según la normativa de referencia). Altura de plano de cielo falso no menor a 3.0m.
 El cielo falso debera considerar la soporteria especial para rieles y anclajes del equipo utilizado en el ambiente. Ademas, considerar escotillas de inspección en el entrecielo del ambiente.</t>
  </si>
  <si>
    <t>Los visores y sus componentes requiere de certificación internacional, garantía, instalación y mantenimiento del fabricante. Diseño con incorporación de caracteristicas de proteccion radiológica certificada y hermeticidad en bordes.</t>
  </si>
  <si>
    <t>La puerta y sus componentes requiere de certificación internacional, garantía, instalación y mantenimiento del fabricante. diseño con incorporación de lámina de plomo interna para barrera de radiación y hermeticidad en bordes.
 Considerar el uso de hoja adicional (llevará protección radiologica) con ancho complementario, para el ingreso del equipo al momento de su instalación.</t>
  </si>
  <si>
    <t>Piso de grano integral de mármol para alto tráfico, con 75% de grano de mármol del No. 1 al No. 4, combinado con polvo de mármol y cemento blanco, capa de desgaste después del pulido de 1.2 cm.; de dimensiones 30 x 30 cm y 3 cm pulido y brillado.
 Considerar plataforma estructural como soporte del quipo de rayos X a instalar.</t>
  </si>
  <si>
    <t>Pinura epóxica en todas las superficies del ambiente, resistente a agentes químicos incluyendo aceites y grasas, a la abrasión, al agua, el tráfico pesado y detergentes</t>
  </si>
  <si>
    <t>Debera ubicarse de formA estratégica en la unidad, con el propósito de brindar los apoyos adecuados al servicio.
 Considerar la facilidad para el ingreso y puesta en marcha del equipo y su mantenimiento.</t>
  </si>
  <si>
    <t>MAXF005</t>
  </si>
  <si>
    <t>Sala de Laboratorio protésico</t>
  </si>
  <si>
    <t>1 Recortador de modelo de yeso, 1 máquina de vacío para realizar férulas quirúrgicas, 1 Micromotor de baja velocidad eléctrico,  1 computadora, 2 impresor 3D para protesis odontológicas</t>
  </si>
  <si>
    <t>1 Mesa con negatoscopio para planificación quirúrgica,2 mesas de trabajo de acero inoxidable de 230 x 100 x 80 cm, 2 sillas altas tipo cajero, 2 basurero tapa de balancin</t>
  </si>
  <si>
    <t>División ligera con paneles cementantes reforzado con malla de fibra de vidrio y recubrimiento de pasta cementante, proteccion con perfil metalico/pvc en interseccion de pliegos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 
 Instalación de curva sanitaria sobre perfil asegurado (sistema de arista oculta provisto por el fabricante).</t>
  </si>
  <si>
    <t>Tableros de yeso con fibra de vidrio y acabado liso. (el plano de cielo falso deberá estar arriostrado sismicamente según la normativa de referencia). Altura de plano de cielo falso no menor a 2.50m. Instalación de curva sanitaria sobre perfil asegurado (sistema de arista oculta provisto por el fabricante).</t>
  </si>
  <si>
    <t>Ventanas de cuerpos fijos (con mangueteria en aluminio y vidrio laminado 6mm espesor minimo) que permita el uso maximizado del vano para visualización de las áreas e iluminacion natural (si aplica).</t>
  </si>
  <si>
    <t>Puerta de madera, marco interior con madera macisa y forro liso de material laminar resistente a la humedad, abatible de 1 hoja con 3 bisagras minimo,Mocheta, contramarco y tope integrado en una pieza metálica, brazo cierra puerta y tope de piso. Con cerradura de uso pesado tipo palanca. Colocar rejilla baja para recirculación de aire, zocalo de acero inoxidable tipo herradura.</t>
  </si>
  <si>
    <t>Vinil conductivo flexible, espesor ≥ 2 mm. Junta termosoldada, adhesivo conductivo.
 Instalación de curva sanitaria sobre perfil asegurado al piso (sistema de arista oculta provisto por el fabricante).</t>
  </si>
  <si>
    <t>se requiere
Incluir trampa de yeso</t>
  </si>
  <si>
    <t>*Toma para Voz y Datos ( ANSI/TIA/EIA - 568.b 2-10) y (EIA-569B)
*Sistema de CCTV ( ANSI/TIA/EIA - 568.b 2-10), en pasillo 
  *Sistema de Detección y Alarma de Incendio (NFPA 72)</t>
  </si>
  <si>
    <t>MAXF006</t>
  </si>
  <si>
    <t>Área de Esterilización</t>
  </si>
  <si>
    <t xml:space="preserve">1 esterilizador de gabinete de 65-75 lts
</t>
  </si>
  <si>
    <t xml:space="preserve">1 mesa de acero inoxidable de 180 x 100 x 80 cm </t>
  </si>
  <si>
    <t>*Tomacorriente Sistema Normal Grado Hospitalario (UL 498 y NEC 517.20) 
  * Tomacorriente Sistema Emergencia Grado Hospitalario (UL 498 y NEC 517.20) 
  *Salida para autoclave en emergencia(NEC 517)
  * Salida para Extractor en Emergencia (según consideraciones Mecánicas) *Iluminación del Área 300 LUX / M2 (ISO 8995), Sistema Emergencia</t>
  </si>
  <si>
    <t>MAXF007</t>
  </si>
  <si>
    <t>Oficina de Jefatura</t>
  </si>
  <si>
    <t>1 escritorio semiejecutivo, 1 archivero 4 gavetas, 1 anaquel puerta de vidrio, 1 silla secretarial, 2 sillas con asiento integral, 1 basurero desechos comunes</t>
  </si>
  <si>
    <t xml:space="preserve">División ligera con paneles cementantes reforzado con malla de fibra de vidrio y recubrimiento de pasta cementante, proteccion con perfil metalico/pvc en interseccion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 </t>
  </si>
  <si>
    <t>Puerta de madera (tablero de MDF -fibra de densidad media- tipo RH -resistente a la humedad- termolaminado)
 abatible de 1 hoja con 3 bisagras minimo,Mocheta, contramarco y tope integrado en una pieza metálica, brazo cierra puerta y tope de piso. Con cerradura de uso pesado tipo palanca.</t>
  </si>
  <si>
    <t>*Tomacorriente Sistema Normal Grado Hospitalario (UL 498) 
  *Tomacorriente Grado Hospitalario Sistema Emergencia (UL 498) 
  *Tomacorriente Grado Hospitalario Sistema UPS ( salida - para Voz y Datos) 
  *Salida para Aire Acondicionados Sistema Normal (según consideraciones especialidad mecánica) *Iluminación del Área 500 LUX / M2 (ISO 8995), Sistema de Emergencia.</t>
  </si>
  <si>
    <t>MAXF008</t>
  </si>
  <si>
    <t>Bodega de insumos</t>
  </si>
  <si>
    <t xml:space="preserve">
</t>
  </si>
  <si>
    <t>6 Estantes tipo dexión mediano, 2 anaquel metálico con llave, 1 escalera de tres peldaños</t>
  </si>
  <si>
    <t>*Tomacorriente Sistema Normal Grado Hospitalario (UL 498) 
  *Iluminación del Área 300 LUX / M2 (ISO 8995), Sistema de Emergencia.</t>
  </si>
  <si>
    <t>*Sistema de Detección y Alarma de Incendio (NFPA 72) 
  *Sistema de Perifoneo y música ambiental (45 dB NMP-CONACYT)</t>
  </si>
  <si>
    <t>MAXF009</t>
  </si>
  <si>
    <t>Compresor Odontológico</t>
  </si>
  <si>
    <t>4 compresor odontologico con capacidad cada uno de 2 unidades dentales</t>
  </si>
  <si>
    <t>*Tomacorriente Sistema Emergencia Grado Hospitalario (UL 498) 
*Tomacorriente especial, Monofasico 240 Voltios Sistema Emergencia, polarizado (Certificado UL )
  *Iluminación del Área 300 LUX / M2 (ISO 8995), Sistema de Emergencia.</t>
  </si>
  <si>
    <t xml:space="preserve">*Sistema de Detección y Alarma de Incendio (NFPA 72) 
  </t>
  </si>
  <si>
    <t>MAXF010</t>
  </si>
  <si>
    <t>2 estantes dexion medianos, 1 basurero tapa de balancin</t>
  </si>
  <si>
    <t>*Tomacorriente Sistema Normal Grado Hospitalario (UL 498 y NEC 517.20) 
  *Tomacorriente Grado Hospitalario Sistema Emergencia (UL 498 y NEC 517.20) 
  *Salida para Extractor Sistema Emergencia 
  *Iluminación del Área 300 LUX / M2 (ISO 8995), Sistema de Emergencia.</t>
  </si>
  <si>
    <t>*Sistema de Detección y Alarma de Incendio (NFPA 72)</t>
  </si>
  <si>
    <t>MAXF011</t>
  </si>
  <si>
    <t>*Tomacorriente Sistema Normal Grado Hospitalario (UL 498)
  *Salida para Extractor Sistema Emergencia 
  *Iluminación del Área 200 LUX / M2 (ISO 8995), Sistema Normal.</t>
  </si>
  <si>
    <t>UNIDAD DE PREPARACIÓN PREOPERATORIA</t>
  </si>
  <si>
    <t>PREO001</t>
  </si>
  <si>
    <t>50 sillas</t>
  </si>
  <si>
    <t>PREO002</t>
  </si>
  <si>
    <t>Clínica de preparación preoperatoria (4 consultorios)</t>
  </si>
  <si>
    <t xml:space="preserve">Para atención integral del paciente para su evaluación preoperatoria, </t>
  </si>
  <si>
    <t>Cada consultorio con lavamanos, escritorio, sillas, computadora, negatoscopio</t>
  </si>
  <si>
    <t xml:space="preserve">4 bascula de adulto con tallímetro, 
4 computadora de escritorio, 
4 estación de visualización,
4 estetoscopio doble campana adulto, 
4 lampara cuello de ganso, 
4 lampara de mano para examen, 
4 negatoscopio dos cuerpos,
4 oxímetro de pulso portátil
4 set de diagnóstico completo, 
4 tensiómetro aneroide adulto de pedestal, 
</t>
  </si>
  <si>
    <t>4 atril portasuero doble de 4 ganchos
4 balde acero inoxidable de 12.5 lt con rodos tipo tortuga
4 basurero desechos comunes,
4 basurero de acero inoxidable de pedal con tapadera,
4 carro de curaciones, 
4 camilla hidraulica
4 deposito para desechos bioinfecciosos, 
4 escritorio secretarial, 
4 gradilla de dos peldaños,
4 mesa auxiliar
4 carro de inyectables
4 silla secretarial sin brazos, 
8 silla con asiento integral,</t>
  </si>
  <si>
    <t>PREO003</t>
  </si>
  <si>
    <t>Área de sangrado</t>
  </si>
  <si>
    <t>Tomar muestras sanguineas</t>
  </si>
  <si>
    <t>2 sillones para sangrado</t>
  </si>
  <si>
    <t>2 sillones para sangrado , 2 mesa para inyectables, 2 basureros para desecho bioinfeccioso</t>
  </si>
  <si>
    <t>PREO004</t>
  </si>
  <si>
    <t>Área de cita para imagenología</t>
  </si>
  <si>
    <t>Dar citas para rayos X, USG, TAC, RM, Doppler, estudios especiales contrastados</t>
  </si>
  <si>
    <t>Sala de espera general</t>
  </si>
  <si>
    <t>Una ventanilla de atención, Escritorio, computadora, silla
 Contar con sistema RIS, HIS</t>
  </si>
  <si>
    <t>1 Computadora de escritorio</t>
  </si>
  <si>
    <t>1 silla alta tipo cajero, 1 basurero desechos comunes</t>
  </si>
  <si>
    <t>mueble EPI 1 persona para atencion de citas</t>
  </si>
  <si>
    <t>*Tomacorriente Sistema Normal Grado Hospitalario (UL 498) *Tomacorriente Grado Hospitalario Sistema Emergencia (UL 498) * *Salidas para ventiladores (según requerimientos) Sistema Normal *Iluminación del Área 400 LUX / M2 (ISO 8995), Sistema de Emergencia.</t>
  </si>
  <si>
    <t>*Sistema de Detección y Alarma de Incendio (NFPA 72) *Sistema de CCTV ( ANSI/TIA/EIA - 568.b 2-10) *Sistema de Perifoneo y música ambiental (45 dB NMP-CONACYT)</t>
  </si>
  <si>
    <t>PREO005</t>
  </si>
  <si>
    <t>Área de electrocardiograma</t>
  </si>
  <si>
    <t>Tomar electrocardiograma</t>
  </si>
  <si>
    <t>canapé, equipo de electrocardiografo, mesa para equipo.</t>
  </si>
  <si>
    <t xml:space="preserve">1 electrocardiógrafo de tres canales con mesa rodable, </t>
  </si>
  <si>
    <t xml:space="preserve">1 canapé de examen universal, 
1 basurero para desechos comunes, </t>
  </si>
  <si>
    <t>PREO006</t>
  </si>
  <si>
    <t>Asistente clínico (1 asistente y 2 enfermeras)</t>
  </si>
  <si>
    <t>UNIDAD DE CIRUGÍA PLÁSTICA</t>
  </si>
  <si>
    <t>CPLA001</t>
  </si>
  <si>
    <t>Consultorio de Cirugía Plástica</t>
  </si>
  <si>
    <t>Atención a pacientes que requieren atención por especialistas médicos, en el área de Cirugía Plástica</t>
  </si>
  <si>
    <t>l</t>
  </si>
  <si>
    <t>1 computadora de escritorio,
1 bascula de adulto con tallímetro, 
1 estuche de diagnóstico completo, 
1 estetoscopio adulto de doble campana, 1 lampara quirúrgica rodable, 
1 lampara de mano para examen, 
1 negatoscopio de 2 cuerpos
1 tensiómetro aneroide adulto de pedestal,
1 tensiómetro aneroide adulto de mano,
1 tallímetro de pared
1 oxímetro de pulso portátil</t>
  </si>
  <si>
    <t>1 anaquel de acero inoxidable con puerta de vidrio y llave,
1 basurero desechos comunes,
1 basurero de acero inoxidable de pedal con tapadera, 
1 basurero DBI 
1 carro de curaciones, 
1 camilla hidráulica, 
1 deposito para desechos bioinfecciosos, 
1 escritorio secretarial, 
1 gradilla de 2 peldaños de acero inoxidable
1 mesa auxiliar
1 mesa media luna
1 silla secretarial sin brazos, 
2 silla con asiento integral, 
1 banco rodable de acero inoxidable con asiento acolchonado</t>
  </si>
  <si>
    <t>1 set de instrumental para retiro de puntos
1 set de instrumental para pequeña cirugía</t>
  </si>
  <si>
    <t>se no requiere</t>
  </si>
  <si>
    <t>CPLA002</t>
  </si>
  <si>
    <t>Sala de Procedimientos para cirugía plástica</t>
  </si>
  <si>
    <t>Procedimientos de cirugía menor, extirpasión de lunares, aplicación de esteroides, con anet local, reducciones de fracturas nasales</t>
  </si>
  <si>
    <t>Con consultorio de cirugía plástica</t>
  </si>
  <si>
    <t>Camilla hidraulica, lavamanos, lavabo de 1 poseta, lampara quirúrgica rodable, cauterio, anaquel metálico, base abatible para reporte, negatoscopio de 1 cuerpo, mueble tipo pantri para lavado instrumental, electrocauterio, mesa auxiliar, banco giratorio ajustable, maquina de anestesia</t>
  </si>
  <si>
    <t>1 computadora de escritorio,
 1 bascula de adulto con tallímetro, 
 1 electrobisturí
 1 estuche de diagnóstico completo, 
 1 estetoscopio adulto de doble campana, 1 lampara quirúrgica rodable, 
 1 lampara de mano para examen,
 1 máquina de anestesia de 2 gases 
 1 monitor signos vitales
 1 negatoscopio de 2 cuerpos
 1 tensiómetro aneroide adulto de pedestal,
 1 tensiómetro aneroide adulto de mano,
 1 tallímetro de pared
 1 oxímetro de pulso portátil</t>
  </si>
  <si>
    <t>1 anaquel de acero inoxidable con puerta de vidrio y llave,
 1 basurero desechos comunes,
 1 basurero de acero inoxidable de pedal con tapadera, 
 1 basurero DBI 
 1 carro de curaciones, 
 1 camilla hidráulica, 
 1 deposito para desechos bioinfecciosos, 
 1 escritorio secretarial, 
 1 gradilla de 2 peldaños de acero inoxidable
 1 mesa auxiliar
 1 mesa media luna
 1 silla secretarial sin brazos, 
 2 silla con asiento integral, 
 1 banco rodable de acero inoxidable con asiento acolchonado</t>
  </si>
  <si>
    <t>1 set de instrumental para retiro de puntos
 1 set de instrumental para pequeña cirugía</t>
  </si>
  <si>
    <t>UNIDAD DE ORTOPEDIA Y TRAUMATOLOGÍA</t>
  </si>
  <si>
    <t>OTRA001</t>
  </si>
  <si>
    <r>
      <t xml:space="preserve">Módulos fijos de sillas (la cantidad de sillas por módulo dependerá de la configuración final del ambiente.
</t>
    </r>
    <r>
      <rPr>
        <i/>
        <sz val="10"/>
        <rFont val="Arial1"/>
      </rPr>
      <t>La sala de espera se compartira con la unidad de cirugía plástica y dermatología</t>
    </r>
    <r>
      <rPr>
        <sz val="10"/>
        <rFont val="Arial1"/>
      </rPr>
      <t xml:space="preserve">. </t>
    </r>
  </si>
  <si>
    <t>OTRA002</t>
  </si>
  <si>
    <t>Consultorio de Ortopedia y trauma</t>
  </si>
  <si>
    <t>Atención a pacientes que requieren atención por especialistas médicos, en el área de Ortopedia-traumatología</t>
  </si>
  <si>
    <t>Con lavamanos.
1 negatosocopio de 2 cuerpos, 1 gabinete de 2 puertas acero, escritorio, computadora, camilla hidraulica, banco giratorio ajustable, carro de curaciones, mesa auxiliar. División a través de cortina antibacterial.
Estación de visualización.</t>
  </si>
  <si>
    <t>3 bascula de adulto con tallímetro, 
 3 computadora de escritorio,
 3 estación de visualización 
 3 estetoscopio adulto de doble campana, 
 3 estuche de diagnóstico completo, 
 3 lampara cuello de ganso, 
 3 lampara de mano para examen, 
 3 negatoscopio de 2 cuerpos
 3 tensiómetro aneroide adulto de pedestal,
 3 tallímetro de pared
 3 oxímetro de pulso portátil</t>
  </si>
  <si>
    <t>3 anaquel de acero inoxidable con puerta de vidrio y llave,
 3 atril doble de cuatro ganchos 
 3 balde acero inoxidable de 12.5 lt con rodos tipo tortuga
 3 banco rodable de acero inoxidable con asiento acolchonado 
 3 basurero desechos comunes,
 3 basurero de acero inoxidable de pedal con tapadera,
 3 carro de curaciones, 
 3 camilla hidráulica
 3 deposito para desechos bioinfecciosos, 
 3 escritorio secretarial, 
 3 gradilla de dos peldaños,
 3 mesa auxiliar
 3 mesa mayo
 3 silla secretarial sin brazos, 
 6 silla con asiento integral,</t>
  </si>
  <si>
    <t>OTRA003</t>
  </si>
  <si>
    <t>Sala de Procedimientos para ortopedia</t>
  </si>
  <si>
    <t>Procedimientos de retiro de yeso, infiltraciones, bloqueos articulares, retiro/ajuste de tutores externos</t>
  </si>
  <si>
    <t>Con consultorio de ortopedia</t>
  </si>
  <si>
    <t>Mesa ortopédica, lavamanos, lavabo de 1 poseta con trampa de yeso, sierra de cortar yeso con aspiración, anaquel metálico de 2 puertas, base abatible para reporte, negatoscopio de 2 cuerpo, mesa auxiliar, 2 banco giratorio ajustable, estación de visualización, lampara quirúrgica rodable.</t>
  </si>
  <si>
    <t>1 computadora de escritorio
 1 estación de visualización
 1 negatoscopio de 2 cuerpos
 1 lampara quirúrgica rodable
 1 mesa electrohidráulica con accesorios de ortopedia
 1 sierra de cortar yeso con aspiración de polvo.</t>
  </si>
  <si>
    <t>1 anaquel de acero inoxidable con puerta de vidrio y llave,
 1 basurero desechos comunes,
 1 basurero de acero inoxidable de pedal con tapadera, 
 1 basurero para desechos bioinfecciosos, 
 1 carro de curaciones, 
 1 escritorio secretarial, 
 1 gradilla de 2 peldaños de acero inoxidable
 1 mesa auxiliar
 1 mesa media luna
 1 silla secretarial sin brazos, 
 2 silla con asiento integral, 
 1 banco rodable de acero inoxidable con asiento acolchonado
 1 lavabo con trampa de yeso</t>
  </si>
  <si>
    <t>1 set de instrumental para cortar yeso</t>
  </si>
  <si>
    <t>OTRA004</t>
  </si>
  <si>
    <t>Asistente clínico (para cirugía plástica, ortopedia y dermatología)</t>
  </si>
  <si>
    <t>UNIDAD DE DERMATOLOGÍA</t>
  </si>
  <si>
    <t>DERM001</t>
  </si>
  <si>
    <t>Consultorio de Dermatología</t>
  </si>
  <si>
    <t>Atención a pacientes que requieren atención por especialistas médicos, en el área de Dermatología</t>
  </si>
  <si>
    <t xml:space="preserve">Con lavamanos, escritorio, computadora, canapé, sillas, lampara de magnificación con luz, lampara de luz de Wood, negatoscopio de 2 cuerpos, dermatoscopio, </t>
  </si>
  <si>
    <t>1 cámara fotográfica
 1 computadora de escritorio,
 1 bascula de adulto con tallímetro, 
 1 dermatoscopio
 1 estuche de diagnóstico completo, 
 1 estetoscopio adulto de doble campana,
 1 lampara cuello de ganso con lupa 20D, 
 1 lampara de mano para examen ,
 1 lámpara de Wood 
 1 negatoscopio de 2 cuerpos
 1 tensiómetro aneroide adulto de pedestal,
 1 termómetro clínico infrarrojo sin contacto con la piel
 1 tallímetro de pared
 1 oxímetro de pulso portátil</t>
  </si>
  <si>
    <t>1 anaquel de acero inoxidable con puerta de vidrio y llave,
 1 basurero desechos comunes,
 1 basurero de acero inoxidable de pedal con tapadera, 
 1 carro de curaciones, 
 1 canapé para examen universal, 
 1 deposito para desechos bioinfecciosos, 
 1 escritorio secretarial, 
 1 gradilla de dos peldaños,
 1 mesa auxiliar
 1 mesa ginecológica
 1 silla secretarial sin brazos, 
 2 silla con asiento integral, 
 1 banco rodable de acero inoxidable con asiento acolchonado</t>
  </si>
  <si>
    <t>1 bandejas arriñonadas de 6”
 1 bandejas arriñonadas de 8”
 1 tambos torundero de 18 cm de alto
 1 set de pequeña cirugía con caja</t>
  </si>
  <si>
    <t>DERM002</t>
  </si>
  <si>
    <t xml:space="preserve">Sala de procedimientos para Dermatología </t>
  </si>
  <si>
    <t>Electrocirugía, extirpación quirúrgica, infiltración, curetage, toma de bipsia, entre otras</t>
  </si>
  <si>
    <t>Con consultorio de dermatología</t>
  </si>
  <si>
    <t xml:space="preserve">Climatización, con lavamanos, base abatible para reporte, mesa de curaciones, canapé hidráulico, base abatible para reporte, mueble con poceta empotrado, banco giratorio de acero inoxidable, cauterio, lámpara quirúrgica para pequeña cirugía, equipo para criocirugía con nitrógeno líquido, lampara de magnificación con luz, negatoscopio de 2 cuerpos, dermatoscopio, monitor de signos vitales, anaquel acero inoxidable con puertas de vidrio. </t>
  </si>
  <si>
    <t>1 computadora de escritorio,
 1 dermatoscopio
 1 bisturí eléctrico
 1 estetoscopio adulto de doble campana,
 1 equipo de criocirugía con nitrógeno liquido
 1 lámpara quirúrgica de pequeña cirugía
 1 lampara cuello de ganso con lupa 20D, 
 1 lampara de mano para examen,
 1 lampara de magnificación con luz
 1 lámpara de Wood
 1 monitor de signos vitales 
 1 negatoscopio de 2 cuerpos
 1 tensiómetro aneroide adulto de pedestal,
 1 oxímetro de pulso portátil</t>
  </si>
  <si>
    <t>1 anaquel de acero inoxidable con puerta de vidrio y llave,
 1 atril doble de cuatro ganchos rodable
 1 banco rodable de acero inoxidable con asiento acolchonado 
 1 basurero desechos comunes,
 1 basurero de acero inoxidable de pedal con tapadera, 
 1 carro de curaciones, 
 1 canapé hidráulico para dermatología, 
 1 deposito para desechos bioinfecciosos, 
 1 escritorio secretarial, 
 1 gradilla de dos peldaños,
 1 mesa auxiliar
 1 mesa mayo
 1 silla secretarial sin brazos, 
 2 silla con asiento integral,</t>
  </si>
  <si>
    <t>2 bandejas arriñonadas de 6”
 2 bandejas arriñonadas de 8”
 2 tambos torundero de 18 cm de alto
 1 set de pequeña cirugía
 1 set de retiro de puntos
 1 set de sutura
 1 set de curaciones
 1 set de biopsia dermatológica</t>
  </si>
  <si>
    <t>DERM003</t>
  </si>
  <si>
    <t>Sala de procedimientos para Dermatología (fototerapia)</t>
  </si>
  <si>
    <t>fototerapia</t>
  </si>
  <si>
    <t xml:space="preserve">Climatización, división ligera, intercomunicador, circuito CCTV, </t>
  </si>
  <si>
    <t>1 equipo de fototerapia para vitíligo, cuerpo entero
 1 cámara de video tipo PTZ, HD, para poca luz con CCTV
 1 intercomunicador alámbrico dos vías</t>
  </si>
  <si>
    <t>1 escritorio secretarial
 1 basurero desechos comunes,
 1 silla secretarial sin brazos,</t>
  </si>
  <si>
    <t>DERM004</t>
  </si>
  <si>
    <t>banca, perchero</t>
  </si>
  <si>
    <t>1 banca para cambio de ropa dos asientos de madera,</t>
  </si>
  <si>
    <t>*Tomacorriente Sistema NormalGrado Hospitalario(UL 498)
*TomacorrienteGrado Hospitalario SistemaEmergencia(UL 498)
 *Iluminación del Área 200 LUX / M2 (ISO 8995), Sistema de Emergencia.</t>
  </si>
  <si>
    <t xml:space="preserve">
 *Sistema de Detección y Alarma de Incendio (NFPA 72)
*Sistema de CCTV (ANSI/TIA/EIA - 568.b 2-10), pasillos
 *Sistema de Perifoneo y música ambiental(40 dBNMP-OMS), pasillos</t>
  </si>
  <si>
    <t>DERM005</t>
  </si>
  <si>
    <t>Camara de fototerapia</t>
  </si>
  <si>
    <t xml:space="preserve">Cabina de cuerpo entero para fototerapia, (para futuro cámara para manos y pies), </t>
  </si>
  <si>
    <t>1 equipo de fototerapia para manos y pies
 1 cámara de video tipo PTZ, HD, para poca luz con CCTV
 1 intercomunicador alámbrico dos vías</t>
  </si>
  <si>
    <t>DERM006</t>
  </si>
  <si>
    <t>Evaluación</t>
  </si>
  <si>
    <t>Evaluación para fototerapia</t>
  </si>
  <si>
    <t xml:space="preserve">Escritorio, computadora, sillas, </t>
  </si>
  <si>
    <t>1 escritorio secretarial
 1 basurero desechos comunes,
 1 silla secretarial sin brazos,
 2 silla con asiento integral,</t>
  </si>
  <si>
    <t>UNIDAD DE OFTALMOLOGÍA</t>
  </si>
  <si>
    <t>OFTA001</t>
  </si>
  <si>
    <r>
      <t xml:space="preserve">Módulos fijos de sillas (la cantidad de sillas por módulo dependerá de la configuración final del ambiente.
</t>
    </r>
    <r>
      <rPr>
        <i/>
        <sz val="10"/>
        <rFont val="Arial1"/>
      </rPr>
      <t>La sala de espera se compartira con la unidad de cirugía plástica y dermatología</t>
    </r>
    <r>
      <rPr>
        <sz val="10"/>
        <rFont val="Arial1"/>
      </rPr>
      <t xml:space="preserve">. </t>
    </r>
  </si>
  <si>
    <t>solamente en techos y exeriores</t>
  </si>
  <si>
    <t>OFTA002</t>
  </si>
  <si>
    <t>Consultorio de Oftalmología</t>
  </si>
  <si>
    <t>Atención a pacientes que requieren atención por especialistas médicos, en el área de Oftalmología</t>
  </si>
  <si>
    <t>Con lavamanos, con lampara de hendidura, escritorio con computadora.</t>
  </si>
  <si>
    <t>7 unidad de oftalmológica con sillón
7 lampara de hendidura con tonómetro de aplanación.
7 computadoras de escritorio
7 lámparas de mano para examen
7 set de diagnóstico completo
7 tensiómetro aneroide rodable</t>
  </si>
  <si>
    <t>7 basurero desechos comunes
7 escritorios secretariales, 7 sillas secretariales, 7 bancos giratorio de acero inoxidable</t>
  </si>
  <si>
    <t>OFTA003</t>
  </si>
  <si>
    <t>Sala de Procedimientos de Oftalmologia (para preparación de pacientes y agudeza visual, autorefractómetro-queratómetro)</t>
  </si>
  <si>
    <t>Prepara al paciente y realización de agudeza visual</t>
  </si>
  <si>
    <t>Con sala de espera  clasificada y consultorio de oftalmología</t>
  </si>
  <si>
    <t>Con lavamanos
Una de las dimensiones de las salas deberá tener al menos 4 mt como mínimo de profundidad</t>
  </si>
  <si>
    <t>2 sillón oftalmológico 
2 computadoras de escritorio
2 unidad de oftalmológica con auto refractómetro – queratómetro
2 monitor de optotipos
2 caja de lunas con montura de pruebas adulto</t>
  </si>
  <si>
    <t>1 banco rodable de acero inoxidable con asiento acolchonado 
 2 basurero desechos comunes
 2 escritorios secretariales
 2 banco rodable de acero inoxidable con asiento</t>
  </si>
  <si>
    <t>OFTA004</t>
  </si>
  <si>
    <t>Espera clasificada</t>
  </si>
  <si>
    <t>Esperar pasar a la sala de agudeza visual</t>
  </si>
  <si>
    <t>8 sillas</t>
  </si>
  <si>
    <t>*Sistema de Detección y Alarma de Incendio (NFPA 72)*Sistema de CCTV (ANSI/TIA/EIA - 568.b 2-10)
 *Sistema de Perifoneo y música ambiental(40 dBNMP-OMS),</t>
  </si>
  <si>
    <t>OFTA005</t>
  </si>
  <si>
    <t>Sala de Procedimientos de Oftalmologia (para Diagnóstico de Angiografía)</t>
  </si>
  <si>
    <t>Realizar examen para diagnóstico de angiografía</t>
  </si>
  <si>
    <t>Con lavamanos, equipo de angiografo,  escritorio con computadora, anaquel con puerta de vidrio y llave</t>
  </si>
  <si>
    <t>1 equipo de angiografía para oftalmología
 1 sillón oftalmológico</t>
  </si>
  <si>
    <t>1 anaquel de acero inoxidable con puerta de vidrio y llave,
 1 banco giratorio de acero inoxidable 
 1 mesa auxiliar
 1 basurero desechos comunes
 2 sillas con asiento integral
 1 escritorio secretarial</t>
  </si>
  <si>
    <t xml:space="preserve">Esmalte (base agua) acrílico antibacterial mate lavable aplicada sobre pintura de imprimación sellante en pared, 2 manos mínimo. (franja h=1.40m); Pintura vinilica antibacterial semisatinada aplicada sobre pintura de imprimación sellante en pared. 
</t>
  </si>
  <si>
    <t>*Tomacorriente Sistema NormalGrado Hospitalario(UL 498)
*TomacorrienteGrado Hospitalario Sistema Emergencia(UL 498)
*Tomacorriente Grado HospitalarioSistema UPS (salida - equipo informatico)
*Salida para aire acondicionadoSistema Normal *Iluminación del Área 400 LUX / M2 (ISO 8995), Sistema de Emergencia.</t>
  </si>
  <si>
    <t>OFTA006</t>
  </si>
  <si>
    <t>Preparación, recuperación y curación para angiografía y laser</t>
  </si>
  <si>
    <t>Preparar al paciente, recuperarse posterior al procedimiento, realizar curaciones</t>
  </si>
  <si>
    <t>Sala de Procedimientos de Oftalmologia (para Diagnóstico de Angiografía y tratamiento con laser)</t>
  </si>
  <si>
    <t xml:space="preserve"> 2 sillones tipo quimio con posibilidad de RCP
Carro de curaciones, mesa auxiliar, carro de inyectable, poceta, lavamanos, anaquel con puerta de vidrio, , base abatible para reporte.</t>
  </si>
  <si>
    <t>2 sillón reclinable con reposapiés ajustable
 2 oxímetro de pulso portátil
 1 monitor de signos vitales</t>
  </si>
  <si>
    <t>1 anaquel de acero inoxidable con puerta de vidrio y llave,
 1 carro de inyectable
 1 mesa auxiliar
 1 carro de curaciones</t>
  </si>
  <si>
    <t>*Tomacorriente Sistema NormalGrado Hospitalario(UL 498)*TomacorrienteGrado Hospitalario SistemaEmergencia(UL 498)*Tomacorriente Grado HospitalarioSistema UPS (salida - equipo informatico)*Salida para aire acondicionado Sistema Normal
 *Iluminación del Área 400 LUX / M2 (ISO 8995), Sistema de Emergencia.</t>
  </si>
  <si>
    <t>OFTA007</t>
  </si>
  <si>
    <t>Sala de Oftalmologia (tratamiento laser)</t>
  </si>
  <si>
    <t>Realizar procedimiento para tratamiento de retinopatía diabética, glaucomo</t>
  </si>
  <si>
    <t>2 equipos de laser, lavamanos, base abatible para reporte.</t>
  </si>
  <si>
    <t>1 sillon oftalmologico, 1 equipo de laser oftalmico o fotocoagulacion laser</t>
  </si>
  <si>
    <t>OFTA008</t>
  </si>
  <si>
    <t>Sala de Procedimientos de Oftalmologia (para Examen de CampimetrÍa computarizada y Biometría ultrasónica y óptica)</t>
  </si>
  <si>
    <t>Realizar Examen de Campimetría y Biometría.</t>
  </si>
  <si>
    <t>Con lavamanos, equipo de Campimetría y Biometría ultrasónica y óptica,  escritorio con computadora.</t>
  </si>
  <si>
    <t xml:space="preserve">1 sillon oftalmologico, 1 equipo de campimetria y biomteria ultrasonica y optica , </t>
  </si>
  <si>
    <t>OFTA009</t>
  </si>
  <si>
    <t>Sala de Procedimientos de Oftalmologia (para Examen de Ultrasonografía)</t>
  </si>
  <si>
    <t>Realizar Examen de Ultrasonografía</t>
  </si>
  <si>
    <t>Con lavamanos, equipo  Ultrasonografo,  escritorio con computadora, canapé, grada, mueble para insumos</t>
  </si>
  <si>
    <t>1 sillon oftalmologico, 1 equipo de ultrasonido oftalmico</t>
  </si>
  <si>
    <t>OFTA010</t>
  </si>
  <si>
    <t>Sala de Procedimientos de Oftalmologia (OCT- Tomografía de coherencia oftálmica, Microscopía especular, topógrafo corneal)</t>
  </si>
  <si>
    <t>Realizar Examen de Tomografía</t>
  </si>
  <si>
    <t>Con lavamanos, equipo  OCT,  Microscopía especular, topógrafo corneal, escritorio con computadora.</t>
  </si>
  <si>
    <t xml:space="preserve">1 equipo de tomografia computarizada oftalmica, 1 equipo de microscopia especular, 1 topografo corneal, 1 computadora de escritorio, 1 impresora. </t>
  </si>
  <si>
    <t>OFTA011</t>
  </si>
  <si>
    <t>UNIDAD DE OTORRINOLARINGOLOGÍA</t>
  </si>
  <si>
    <t>OTOR001</t>
  </si>
  <si>
    <r>
      <t xml:space="preserve">Módulos fijos de sillas (la cantidad de sillas por módulo dependerá de la configuración final del ambiente.
</t>
    </r>
    <r>
      <rPr>
        <i/>
        <sz val="10"/>
        <rFont val="Arial1"/>
      </rPr>
      <t>La sala de espera se compartira con la unidad de cirugía plástica y dermatología</t>
    </r>
    <r>
      <rPr>
        <sz val="10"/>
        <rFont val="Arial1"/>
      </rPr>
      <t xml:space="preserve">. </t>
    </r>
  </si>
  <si>
    <t>OTOR002</t>
  </si>
  <si>
    <t>Consultorio de Otorrinolaringología</t>
  </si>
  <si>
    <t>Realizar actividades para el diagnóstico de las enfermedades de oídos, nariz o garganta.</t>
  </si>
  <si>
    <t>Con lavamanos, escritorio, computadora, sillón y unidad de otorrinolaringología</t>
  </si>
  <si>
    <t>OTOR003</t>
  </si>
  <si>
    <t>Sala de procedimientos de Otorrinolaringologia (para Cámara Silente - Audiómetría)</t>
  </si>
  <si>
    <t>Realizar actividades para el diagnóstico y tratamiento de las enfermedades de oídos.</t>
  </si>
  <si>
    <t>Con Consultorio de Otorrinolaringología</t>
  </si>
  <si>
    <t xml:space="preserve">1 cámara silente con audiómetro,1 escritorio, 1 computadora. Aislamiento acústico. Timpanógrafo.
Ubicarlo en lugar con aislamiento acústico. </t>
  </si>
  <si>
    <t>División ligera con paneles cementantes reforzado con malla de fibra de vidrio y recubrimiento de pasta cementante, proteccion con perfil metalico/pvc en interseccion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
Las paredes deberan considerar un forro adicional para aislar el sonido de los ambientes exteriores.</t>
  </si>
  <si>
    <t>OTOR004</t>
  </si>
  <si>
    <t>Sala de procedimientos de Otorrinolaringologia (electronistagmografía)</t>
  </si>
  <si>
    <t xml:space="preserve">Realizar actividades diagnósticas de otorrino </t>
  </si>
  <si>
    <r>
      <t xml:space="preserve">Silla para realizar la electronistagmografía, 1 escritorio, 1 silla, </t>
    </r>
    <r>
      <rPr>
        <b/>
        <sz val="11"/>
        <rFont val="Arial1"/>
      </rPr>
      <t>INCLUIR SALIDA DE AIRE COMPRIMIDO CON PISTOLA  PARA LIMPIEZA DE TUBOS Y TYGONES.</t>
    </r>
  </si>
  <si>
    <t>OTOR005</t>
  </si>
  <si>
    <t>Sala de Procedimientos de  Otorrinolaringologia (Nasofibroendoscopía y toma de bipsia)</t>
  </si>
  <si>
    <t>Realizar actividades diagnostica de enfermedades de oidos, nariz y garganta.</t>
  </si>
  <si>
    <r>
      <t xml:space="preserve">Con lavamanos, 1 sillón para otorrinolaringología, 1 torre de naso, 1 printer color, 2 anaquel metálico con llave para guardar equipo e insumos, 1 unidad de otorrinolaringología, boble poceta ,1  computadora, dividir ambiente con cortina antibacterial para realizar en un área endoscopía y en otra toma de biopsia, 1 canapé, 1 carro de curaciones, mesa mayo e instrumental de pequeña cirugía. </t>
    </r>
    <r>
      <rPr>
        <b/>
        <sz val="11"/>
        <rFont val="Arial1"/>
      </rPr>
      <t>INCLUIR SALIDA DE AIRE COMPRIMIDO CON PISTOLA  PARA LIMPIEZA DE TUBOS Y TYGONES.</t>
    </r>
  </si>
  <si>
    <t>1 sillón para otorrinolaringología, 1 torre de nasofibrobroncoscopia, con 2 fibrobroncoscopios, 1 impresor a color, 1 unidad de otorrinolaringología, 1computadora,</t>
  </si>
  <si>
    <t>1 escritorio, 2 sillas con asiento integral, 1 silla secretarial, 1 banco giratorio ajustable ss, 1 basurero, 2 anaquel metálico con llave para guardar equipo e insumos,  1 canapé, 1 carro de curaciones, 1 mesa mayo</t>
  </si>
  <si>
    <t>1 caja de instrumental de pequeña cirugía</t>
  </si>
  <si>
    <t>1 Mueble para estación de enfermería con doble poceta de acero inoxidable y griferia de uso pesado; cubierta con materiales resistente a la humedad.
 A todos los muebles deben incluir zocalo.</t>
  </si>
  <si>
    <t>OTOR006</t>
  </si>
  <si>
    <t>Asistente clínico (para Unidad de otorrinolaringología y urología)</t>
  </si>
  <si>
    <t>no reqiere</t>
  </si>
  <si>
    <t>UNIDAD DE UROLOGÍA</t>
  </si>
  <si>
    <t xml:space="preserve"> </t>
  </si>
  <si>
    <t>UROL001</t>
  </si>
  <si>
    <t>Sala de espera clasificada (de salas de procedimiento de urología), y preparación.</t>
  </si>
  <si>
    <t>SS con lavamanos para paciente</t>
  </si>
  <si>
    <t>Esperar pasar atención en los consultorios y salas de procedimientos de urología</t>
  </si>
  <si>
    <t>Sala de procedimientos diagnóstico de urología, urodinamia y litotricia</t>
  </si>
  <si>
    <t>25 sillas con asiento integral</t>
  </si>
  <si>
    <t>UROL002</t>
  </si>
  <si>
    <t>Consultorio de Urología</t>
  </si>
  <si>
    <t>Servicio Sanitario con vestidos con lavamanos para paciente</t>
  </si>
  <si>
    <t>Atención a pacientes que requieren  especialistas médicos, en el área de Urología</t>
  </si>
  <si>
    <t>Con lavamanos, servicio sanitario, negatoscopio de 4 cuerpos, escritorio computadora, mesa urológica (con sistema de drenaje), lampara quirúrgica rodable, cortina antibacterial para delimitar ambiente. Extractor de aire.</t>
  </si>
  <si>
    <t>3 mesa para urologia con bandeja de desechos, 3 bascula de adulto con tallímetro, 
3 computadora de escritorio,
3 estación de visualización 
3 estetoscopio adulto de doble campana, 
3 estuche de diagnóstico completo, 
3 lampara quirurgica rodable, 
3 lampara de mano para examen, 
3 negatoscopio de 4 cuerpos,
3 tensiómetro aneroide adulto de pedestal,
3 tallímetro de pared
3 oxímetro de pulso portátil</t>
  </si>
  <si>
    <t>UROL003</t>
  </si>
  <si>
    <t>Sala de Procedimientos diagnóstico de Urología</t>
  </si>
  <si>
    <t>SS con lavamanos para paciente.</t>
  </si>
  <si>
    <t>Realizar procedimientos diagnósticos de Urología: calibración uretral, cistoscopía, toma de biopsia, entre otros</t>
  </si>
  <si>
    <t>Con consultorio de Urología</t>
  </si>
  <si>
    <r>
      <t>Con lavamanos, 1 poceta profunda, mesa quirúrgica con aditamentos de urología (sistema de drenaje adaptado a la mesa), equipo fuente de luz, cistoscopio (idealmente 2), torre de video, 1 maquina de anestesia, 1 equipo de paro, 1 monitor de signos vitales, 2 anaquel metálico para guardar materiales y equipo, mueble para guardar ropa limpia, negatoscopio de 4 cuerpos, escritorio, silla  mas computadora, mesa mayo, mesa auxiliar, lampara cielítica, mueble para secado de instrumental. Necesita toma de agua desmineralizada, toma de gases (Ox, A, V). Instrumental e insumos.Electrocauterio monopolar.
Extractor aire.</t>
    </r>
    <r>
      <rPr>
        <b/>
        <sz val="11"/>
        <rFont val="Arial1"/>
      </rPr>
      <t>INCLUIR SALIDA DE AIRE COMPRIMIDO CON PISTOLA  PARA LIMPIEZA DE TUBOS Y TYGONES.</t>
    </r>
  </si>
  <si>
    <t>1 aspirador de secreciones torácico rodable
1 computadora de escritorio, 
1 carro de paro con desfibrilador,
1 electrobisturí a gas argón para endoscopia, 
1 estación de visualización
1 estetoscopio adulto de doble campana, 
1 flujómetro de oxígeno, 
1 máquina de anestesia
1 mesa quirúrgica electrohidráulica para urología
1 monitor de signos vitales 
1 negatoscopio de 4 cuerpos
1 lampara de pequeña cirugía de 60,000 luxes y brazo para soporte de pantalla monitor de procedimientos 48-55 pulgadas con conexión a servidor y/o a sistema de imágenes 
1 reprocesadores de endoscopios
1 tensiómetro aneroide adulto de pedestal,
1 torre aérea de gases médicos Ox, Vacío 
1 torre de video-endoscopia con 2 cistoscopios</t>
  </si>
  <si>
    <t xml:space="preserve">2 anaquel de acero inoxidable con puerta de vidrio y llave,
1 anaquel para resguardo y secado de endoscopios, 
1 atril de 4 ganchos con 5 ruedas 
1 balde 12.5 lt con rodos, tipo tortuga
1 basurero de acero inoxidable de pedal con tapadera,
1 basurero Desechos bioinfecciosos 
1 carro-camilla, 
1 carro de curaciones,
1 gradilla de 2 peldaños de acero inoxidable
1 mesa auxiliar
1 mesa mayo
1 mesa media luna, </t>
  </si>
  <si>
    <t xml:space="preserve">1 set de instrumental para urologia, 1 caja de pequeña cirugia, 1 caja de sutura, </t>
  </si>
  <si>
    <t>UROL004</t>
  </si>
  <si>
    <t>Sala de Procedimientos de Urologia (Urodinamia)</t>
  </si>
  <si>
    <t>Realizar procedimientos de uro dinamia</t>
  </si>
  <si>
    <r>
      <t>Sillón para relajar y preparar paciente, servicio sanitario de paciente con lavamanos. 
Sillón y equipo para urodinamia, fuente de luz, negatoscopio de 4 cuerpos, anaquel metálico con llave para guardar materiales y equipo, mueble para guardar ropa limpia, escritorio, computadora, silla, mesa auxiliar, lavamanos, poceta profunda, manguera de desagüe. Con cortina antibacterial para aislar al paciente. 
Extractor aire.</t>
    </r>
    <r>
      <rPr>
        <b/>
        <sz val="11"/>
        <rFont val="Arial1"/>
      </rPr>
      <t>INCLUIR SALIDA DE AIRE COMPRIMIDO CON PISTOLA  PARA LIMPIEZA DE TUBOS Y TYGONES.</t>
    </r>
  </si>
  <si>
    <t xml:space="preserve">1 sillón para relajar y preparar paciente
1 sillón y equipo para urodinamia con fuente de luz,
1 negatoscopio de 4 cuerpos, 
1 computadora
</t>
  </si>
  <si>
    <t xml:space="preserve">2   anaquel de acero inoxidable con puerta de vidrio y llave,
1 anaquel para ropa limpia
1 anaquel para resguardo y secado de endoscopios, 
1 atril de 4 ganchos con 5 ruedas 
1 balde 12.5 lt con rodos, tipo tortuga
1 basurero de acero inoxidable de pedal con tapadera,
1 basurero Desechos bioinfecciosos 
1 carro-camilla, 
1 carro de curaciones,
1 gradilla de 2 peldaños de acero inoxidable
1 mesa auxiliar
1 mesa mayo
1 mesa media luna,
</t>
  </si>
  <si>
    <t>UROL005</t>
  </si>
  <si>
    <t>Sala de Procedimientos de Urologia (Litotricia extracorporea)</t>
  </si>
  <si>
    <t>Realizar procedimientos de litotricia (pielograma retrógrado, colocación de cateter doble J, nefrostomía percutanea, mapeo diagnóstico, ultrasonografía, toma de biopsia prostática, entre otros).</t>
  </si>
  <si>
    <r>
      <t xml:space="preserve">Con lavamanos, 1 servicio sanitario de paciente con lavamanos, poceta profunda, equipo litotriptor (con sistema de drenaje), intensificador de imágenes (fluoroscopio), maquina de anestesia, ultrasonido, negatoscopio de 4 cuerpos, mampara plomada, cistoscopio (idealmente 2), torre para citoscopio, escritorio, mueble para guardar insumos y equipo, mesa mayo de instrumental, mesa auxiliar, mueble para guardar ropa limpia, lavamanos, manguera de desagüe. toda la superficie plomada (norma UNRA), identificador de radiación, plancha de acero para delantal plomado, lampara cielítica de pequeña cirugía, instrumental e insumos. Equipo para paro. </t>
    </r>
    <r>
      <rPr>
        <b/>
        <sz val="11"/>
        <rFont val="Arial1"/>
      </rPr>
      <t>INCLUIR SALIDA DE AIRE COMPRIMIDO CON PISTOLA  PARA LIMPIEZA DE TUBOS Y TYGONES.</t>
    </r>
  </si>
  <si>
    <t>1 aspirador de secreciones torácico rodable
1 computadora de escritorio, 
1 carro de paro con desfibrilador,
1 electrobisturí a gas argón para endoscopia, 
1 estación de visualización
1 estetoscopio adulto de doble campana, 
1 equipo de ultrasonografía con doppler color 3 transductores
1 flujómetro de oxígeno, 
1 lampara de pequeña cirugía de 60,000 luxes y brazo para soporte de pantalla monitor de procedimientos 48-55 pulgadas con conexión a 
 servidor y/o a sistema de imágenes 
1 litotriptor extracorpóreo de un cabezal con fluoroscopia 
1 máquina de anestesia
1 mesa quirúrgica electrohidráulica para urología
1 monitor de signos vitales 
1 negatoscopio de 4 cuerpos
1 reprocesadores de endoscopios
1 tensiómetro aneroide adulto de pedestal,
1 torre aérea de gases médicos Ox, Vacío 
1 torre de video-endoscopia con 2 cistoscopios</t>
  </si>
  <si>
    <t xml:space="preserve">2   anaquel de acero inoxidable con puerta de vidrio y llave,
1 anaquel para ropa limpia
1 anaquel para resguardo y secado de endoscopios, 
1 atril de 4 ganchos con 5 ruedas 
1 balde 12.5 lt con rodos, tipo tortuga
1 basurero de acero inoxidable de pedal con tapadera,
1 basurero desechos bioinfecciosos 
1 carro-camilla, 
1 carro de curaciones,
1 gradilla de 2 peldaños de acero inoxidable
1 mesa auxiliar
1 mesa mayo
1 mesa media luna,
</t>
  </si>
  <si>
    <t>UROL006</t>
  </si>
  <si>
    <t xml:space="preserve">Sala de recuperación </t>
  </si>
  <si>
    <t>Recuperación anestésica de procedimientos diagnósticos de urología</t>
  </si>
  <si>
    <t>COMU001</t>
  </si>
  <si>
    <t>Área de resguardo de material esteril</t>
  </si>
  <si>
    <t>Guardar los paquetes estériles que se utilizarán cada día</t>
  </si>
  <si>
    <t>Estantes de acero inoxidable</t>
  </si>
  <si>
    <t xml:space="preserve"> 20 Estantes de acero inoxidable</t>
  </si>
  <si>
    <t>División ligera con paneles cementantes reforzado con malla de fibra de vidrio y recubrimiento de pasta cementante, proteccion con perfil metalico/pvc en interseccion de pliegos de paneles (en caso de necesitar colocacion de equipo o, elementos de ambientacion, se deberá reforzar la estructura metalica de la pared con elementos adicionales que garanticen la estabilidad de la misma como de los objetos a instalar). Se debera considerar el refuerzo estructural adecuado para garantizar la estabilidad de puertas y ventanas en los marcos. 
 Instalación de curva sanitaria sobre perfil asegurado (sistemade arista oculta provisto por el fabricante).</t>
  </si>
  <si>
    <t>Tableros de yeso con fibra de vidrio y acabado liso. (el plano de cielo falso deberá estar arriostrado sismicamente según la normativa de referencia). Altura de plano de cielo falso no menor a 2.50m. Instalación de curva sanitaria sobre perfil asegurado (sistemade arista oculta provisto por el fabricante).</t>
  </si>
  <si>
    <t>*Tomacorriente Sistema NormalGrado Hospitalario(UL 498)*Iluminación del Área 200 LUX / M2 (ISO 8995), Sistema Normal.</t>
  </si>
  <si>
    <t>*Sistema de Detección y Alarma de Incendio (NFPA 72)*Sistema de CCTV (ANSI/TIA/EIA - 568.b 2-10), pasillos
 *Sistema de Perifoneo y música ambiental(40 dBNMP-OMS), pasillos</t>
  </si>
  <si>
    <t>COMU002</t>
  </si>
  <si>
    <t>Área de resguardo de material contaminado</t>
  </si>
  <si>
    <t>Guardar los paquetes contaminados que se utilizaron cada día</t>
  </si>
  <si>
    <t>COMU003</t>
  </si>
  <si>
    <t>COMU004</t>
  </si>
  <si>
    <t>Acopio de ropa sucia  de salas de procedimientos</t>
  </si>
  <si>
    <t>Con salas de procedimientos</t>
  </si>
  <si>
    <t>COMU005</t>
  </si>
  <si>
    <t>pasillos</t>
  </si>
  <si>
    <t>COMU006</t>
  </si>
  <si>
    <t>*Tomacorriente Sistema NormalGrado Hospitalario(UL 498 y NEC 517.20)*Salida para ExtractorSistema Emergencia*Iluminación del Área 200 LUX / M2 (ISO 8995), Sistema de Emergencia.</t>
  </si>
  <si>
    <t>COMU007</t>
  </si>
  <si>
    <t>Acopio de desechos bioinfecciosos (temporal)</t>
  </si>
  <si>
    <t>Acopio de desechos bioinfecciosos</t>
  </si>
  <si>
    <t>Caseta para resguardo de desechos bioinfecciosos. 
Ubicación externa al edificio y con acceso vehicular.</t>
  </si>
  <si>
    <t>Division de pared de bloque de concreto reforzado, acabado de pasta de cemento (repello-afinado)
 Instalación de curva sanitaria sobre perfil asegurado (sistemade arista oculta provisto por el fabricante).</t>
  </si>
  <si>
    <t>Losa de concreto acabada con pasta de cemento (repello-afinado)
 Instalación de curva sanitaria sobre perfil asegurado (sistemade arista oculta provisto por el fabricante).</t>
  </si>
  <si>
    <t>Ventanas tipo louver, con cortasoles de aluminio y malla metalica para protección del ingreso de vectores contaminantes.
 Preferentemente ubicadas en la parte superior del ambiente.</t>
  </si>
  <si>
    <t>Puerta metalica con estructura principal tubular pesada y forro de lámina lisa cal 16 mínimo, 3 bisagra de capsula, pintada con 2 manos de anticorrosivo mas 2 manos de pintura final aplicada con compresor.</t>
  </si>
  <si>
    <t>Concreto pulido con helicoptero de llanas y acabado final con felpa.</t>
  </si>
  <si>
    <t>Esmalte (base agua) acrílico antibacterial mate lavable aplicada sobre pintura de imprimación sellante en pared.</t>
  </si>
  <si>
    <t>De ubicacion discreta y cercano a la calle de circulacion de mantenimiento.</t>
  </si>
  <si>
    <t>*Tomacorriente Sistema NormalGrado Hospitalario(UL 498 y NEC 517.20)*Iluminación del Área 200 LUX / M2 (ISO 8995), Sistema de Emergencia.
 *Iluminacion exterior</t>
  </si>
  <si>
    <t>*Sistema de CCTV (ANSI/TIA/EIA - 568.b 2-10), exterior
 *Sistema de Perifoneo y música ambiental(40 dBNMP-OMS), exterior</t>
  </si>
  <si>
    <t>COMU008</t>
  </si>
  <si>
    <t>Acopio de desechos comunes (temporal)</t>
  </si>
  <si>
    <t>Acopio de desechos comunes</t>
  </si>
  <si>
    <t>Caseta para resguardo de desechos comunes. 
Ubicación externa al edificio y con acceso vehicular.</t>
  </si>
  <si>
    <t>Caseta para resguardo de desechos comunes. 
 Ubicación externa al edificio y con acceso vehicular.</t>
  </si>
  <si>
    <t>solamente en esteriores y techos</t>
  </si>
  <si>
    <t>*Tomacorriente Sistema NormalGrado Hospitalario(UL 498 y NEC 517.20)*Iluminación del Área 200 LUX / M2 (ISO 8995), Sistema de Emergencia.</t>
  </si>
  <si>
    <t>COMU009</t>
  </si>
  <si>
    <t>Microondas, cafetera, refrigeradora, con lavamanos.
Una sala de alimentación para personal por cada nivel</t>
  </si>
  <si>
    <t>*Tomacorriente Sistema NormalGrado Hospitalario(UL 498)*TomacorrienteGrado Hospitalario SistemaEmergencia(UL 498)*Tomacorriente Grado HospitalarioSistema UPS (salida - equipo informatico)*Salida para ventiladoresSistema Normal
 *Iluminación del Área 300 LUX / M2 (ISO 8995), Sistema de Emergencia.</t>
  </si>
  <si>
    <t>COMU010</t>
  </si>
  <si>
    <t>Lactario para personal de salud</t>
  </si>
  <si>
    <t>Extracción de leche materna.</t>
  </si>
  <si>
    <t>Refrigeradora, 3 sillas con asiento integral, lavamanos, mueble con poceta integrado.</t>
  </si>
  <si>
    <t xml:space="preserve">1 Refrigeradora de 11 pc, </t>
  </si>
  <si>
    <t>*Tomacorriente Sistema NormalGrado Hospitalario(UL 498)*TomacorrienteGrado Hospitalario SistemaEmergencia(UL 498)*Salida para aire acondicionadoSistema Normal
 *Iluminación del Área 300 LUX / M2 (ISO 8995), Sistema de Emergencia.</t>
  </si>
  <si>
    <t>COMU011</t>
  </si>
  <si>
    <t>Cuarto eléctrico.</t>
  </si>
  <si>
    <t xml:space="preserve">*Considerar los espacios minimos para proporcionar mantenimiento a los tableros electricos y los transformadores de potencia tipo seco, asi como incluir una vemtilacion natural. Dependiendo del diseño a desarrollar conciderar un cuarto eléctrico por nivel.
</t>
  </si>
  <si>
    <t>*Tomacorriente Sistema NormalGrado Hospitalario(UL 498)*TomacorrienteGrado Hospitalario SistemaEmergencia(UL 498)*Salida para extractor de aireSistema Emergencia*
 *Iluminación del Área 300 LUX / M2 (ISO 8995), Sistema de Emergencia.
* Distribucion e instalacion de subtableros eléctricos y transformadores tipo seco, cumpliendo con la NFPA 70.</t>
  </si>
  <si>
    <t>COMU012</t>
  </si>
  <si>
    <t>Cuarto UPS</t>
  </si>
  <si>
    <t>Considerar un área para cada piso, para centralizar la red</t>
  </si>
  <si>
    <t>*Tomacorriente Sistema NormalGrado Hospitalario(UL 498)*TomacorrienteGrado Hospitalario SistemaEmergencia(UL 498)*Salida para aire acondicionadoSistema Normal
 *Iluminación del Área 300 LUX / M2 (ISO 8995), Sistema de Emergencia. 
 * Distribucion e instalacion de subtableros eléctricos, cumpliendo con la NFPA 70.</t>
  </si>
  <si>
    <t>COMU013</t>
  </si>
  <si>
    <t>Cuarto de servidores</t>
  </si>
  <si>
    <t xml:space="preserve">1 computadora </t>
  </si>
  <si>
    <t>1 Mesa de trabajo, 2 estante dexion mediano, 1 silla secretarial</t>
  </si>
  <si>
    <t>*Tomacorriente Sistema NormalGrado Hospitalario(UL 498)*TomacorrienteGrado Hospitalario SistemaEmergencia(UL 498)*Tomacorriente Grado HospitalarioSistema UPS (salida - equipo informatico)*Salida para aire acondicionadoSistema Emergencial
 *Iluminación del Área 300 LUX / M2 (ISO 8995), Sistema de Emergencia.</t>
  </si>
  <si>
    <t>COMU014</t>
  </si>
  <si>
    <t xml:space="preserve">Conservación y matenimiento
</t>
  </si>
  <si>
    <t>Recurso polivalente para mantenimieno de la planta</t>
  </si>
  <si>
    <t>Cuarto eléctrico/UPS</t>
  </si>
  <si>
    <t xml:space="preserve">Mesa de trabajo, estante dexiom, computadora, silla  </t>
  </si>
  <si>
    <t>2 escritorios secretariales, 2 estante dexion mediano, 1 gradilla de 3 peldaños</t>
  </si>
  <si>
    <t>COMU015</t>
  </si>
  <si>
    <t>Bodega</t>
  </si>
  <si>
    <t>Almacenar material para toda la torre, incluye insumos para servico de nefrología y artículos generales de la consulta externa.</t>
  </si>
  <si>
    <t>Estantes tipo dexión, tarimas.</t>
  </si>
  <si>
    <t>200 estantes dexion medianos , 1 escritorio secretarial, 1 papelera, 1 basurero, 1 gradilla de 3 peldaños</t>
  </si>
  <si>
    <t>*Tomacorriente Sistema NormalGrado Hospitalario(UL 498)
*TomacorrienteGrado Hospitalario SistemaEmergencia(UL 498)
 *Iluminación del Área 400 LUX / M2 (ISO 8995), Sistema de Emergencia
 *Iluminacion exterior 200lux/m2</t>
  </si>
  <si>
    <t>*Toma para Voz y Datos (ANSI/TIA/EIA - 568.b 2-10)y(EIA-569B)
 *Sistema de Detección y Alarma de Incendio (NFPA 72)*Sistema de CCTV (ANSI/TIA/EIA - 568.b 2-10), interiory exterior
 *Sistema de Perifoneo y música ambiental(40 dBNMP-OMS), exterior</t>
  </si>
  <si>
    <t>COMU016</t>
  </si>
  <si>
    <t>Vestidores mujeres</t>
  </si>
  <si>
    <t>Locker</t>
  </si>
  <si>
    <t>Cambiarse de ropa y guardar pertenencias</t>
  </si>
  <si>
    <t>Sanitrios de personal</t>
  </si>
  <si>
    <t>2 basurero tapa de balancin de 20-30 lt, 2 banca de 80 x 50 x 30 cm, 3 locker de 2 espacios</t>
  </si>
  <si>
    <t>*Tomacorriente Sistema NormalGrado Hospitalario(UL 498)
*TomacorrienteGrado Hospitalario SistemaEmergencia(UL 498)
*Salida para Extractor (según consideraciones especialidad mecánica.) Sistema Normal*Iluminación del Área 200 LUX / M2 (ISO 8995), Sistema de Emergencia.</t>
  </si>
  <si>
    <t>*Sistema de Detección y Alarma de Incendio (NFPA 72) en pasillos
*Sistema de Perifoneo y música ambiental(40 dBNMP-OMS), en pasillos</t>
  </si>
  <si>
    <t>COMU017</t>
  </si>
  <si>
    <t>Vestidores Hombres</t>
  </si>
  <si>
    <t>COMU018</t>
  </si>
  <si>
    <t>Area de mesas</t>
  </si>
  <si>
    <t>Cerca de áreas verdes y oficinas administrativas</t>
  </si>
  <si>
    <t>*Tomacorriente Sistema NormalGrado Hospitalario(UL 498)*TomacorrienteGrado Hospitalario Sistema Emergencia(UL 498)
*Tomacorriente Grado HospitalarioSistema UPS
*Salidas para aire acondicionadoSistema Normal
 *Iluminación del Área 300 LUX / M2 (ISO 8995), Sistema de Emergencia.</t>
  </si>
  <si>
    <t>*Toma para Voz y Datos (ANSI/TIA/EIA - 568.b 2-10)y(EIA-569B)
 *Sistema de Detección y Alarma de Incendio (NFPA 72)*Sistema de CCTV (ANSI/TIA/EIA - 568.b 2-10),
 *Sistema de Perifoneo y música ambiental(40 dBNMP-OMS), pasillos</t>
  </si>
  <si>
    <t>COMU019</t>
  </si>
  <si>
    <t>Preparación de alimentos y despachos</t>
  </si>
  <si>
    <t>Aréa de mesas</t>
  </si>
  <si>
    <t>2 vitrinas de entrega de alimentos</t>
  </si>
  <si>
    <t>*Tomacorriente Sistema Normal Grado Hospitalario (UL 498) y (EIA-569B) 
  * Sistema de Emergencia 
  *Iluminación del Área 200 LUX / M2 (ISO 8995), Sistema de Emergencia.</t>
  </si>
  <si>
    <t>*Sistema de Detección y Alarma de Incendio (NFPA 72) 
*Sistema de CCTV (ANSI/TIA/EIA - 568.b 2-10)
 *Sistema de Perifoneo y música ambiental(40 dBNMP-OMS), pasillos</t>
  </si>
  <si>
    <t>COMU020</t>
  </si>
  <si>
    <t>Areá de lavamanos</t>
  </si>
  <si>
    <t>2 basureros tapa de balancin 40-60 lt</t>
  </si>
  <si>
    <t>*Tomacorriente Sistema Normal Grado Hospitalario (UL 498) y (EIA-569B) 
  *Iluminación del Área 200 LUX / M2 (ISO 8995), Sistema de Emergencia.</t>
  </si>
  <si>
    <t>COMU021</t>
  </si>
  <si>
    <t>Guarderia</t>
  </si>
  <si>
    <t xml:space="preserve">Guarderia 20 niños </t>
  </si>
  <si>
    <t>*Tomacorriente Sistema NormalGrado Hospitalario(UL 498)
*TomacorrienteGrado Hospitalario SistemaEmergencia(UL 498)
*Tomacorriente Grado HospitalarioSistema UPS (salida - para TV)
*Salidas para ventiladoresSistema Normal
 *Iluminación del Área 300 LUX / M2 (ISO 8995), Sistema de Emergencia.</t>
  </si>
  <si>
    <t>TOTAL DE AMBIENTES =</t>
  </si>
  <si>
    <t>MUROS Y CIRCULACIÓN 60% =</t>
  </si>
  <si>
    <t>TOTAL DE CONSULTA EXTERNA =</t>
  </si>
  <si>
    <t>Control Centralizado BMS y Vigilancia</t>
  </si>
  <si>
    <t>AC01</t>
  </si>
  <si>
    <t>AC02</t>
  </si>
  <si>
    <t>AC03</t>
  </si>
  <si>
    <t>Planta Generadora de Oxígeno Médico</t>
  </si>
  <si>
    <t>SMAQ05</t>
  </si>
  <si>
    <t>SMAQ06</t>
  </si>
  <si>
    <t>Produccion de  oxigeno medico</t>
  </si>
  <si>
    <t>ADM01</t>
  </si>
  <si>
    <t>ADM02</t>
  </si>
  <si>
    <t>ADM03</t>
  </si>
  <si>
    <t>ADM04</t>
  </si>
  <si>
    <t>ADM05</t>
  </si>
  <si>
    <t>ADM06</t>
  </si>
  <si>
    <t>ADM08</t>
  </si>
  <si>
    <r>
      <t>Aire acondicionado e iluminación artificial.
Con lavamanos, poceta, servicio sanitario, mesa para coloproctología electrohidraulica, maquina de anestesia, negatoscopio de 1 cuerpo, 1 mesa auxiliar, 1 monitor de signos vitales,</t>
    </r>
    <r>
      <rPr>
        <sz val="10"/>
        <rFont val="Arial1"/>
      </rPr>
      <t xml:space="preserve"> 2 colonoscopio con mueble, 1 torre de video de colonoscopía, 1 electrocauterio para procedimientos endoscópicos,, base abatible para reporte, 1 lampara cielítica, 1 anaquel metálico con llave. Necesita toma de agua desmineralizada.
Extractor de aire</t>
    </r>
  </si>
  <si>
    <t>TOTAL SALA DE MÁQUINAS</t>
  </si>
  <si>
    <t>Cuarto de monitoreo de sistema CCTV</t>
  </si>
  <si>
    <t>2 escritorios secretariales, 2 estante dexion mediano.</t>
  </si>
  <si>
    <t>Con servicios sanitarios</t>
  </si>
  <si>
    <t>COMU022</t>
  </si>
  <si>
    <t>1 computadora de escritorio,   1 tensiómetro aneroide rodable,                                      1 oxímetro de pulso portátil.</t>
  </si>
  <si>
    <t xml:space="preserve">1 computadora de escritorio, 
1 carro de paro con desfibrilador, 
1 glucómetro, 
1 estetoscopio biauricular adulto, 
1 oxímetro de pulso portátil, 
1 tensiómetro aneroide de mano
</t>
  </si>
  <si>
    <t xml:space="preserve">1 archivador metálico de 4 gavetas
1 basurero desechos comunes, 
1 papelera, 
2 sillas ergonómicas con brazos, </t>
  </si>
  <si>
    <t xml:space="preserve">1 archivador metálico de 4 gavetas
1 basurero desechos comunes, 
1 papelera, 
2 sillas ergonómicas con brazos, 
</t>
  </si>
  <si>
    <t xml:space="preserve">2 silla alta tipo cajero, 1 archivero de   cuatro gavetas,  2 basurero desechos comunes, 2 papeleras, 
</t>
  </si>
  <si>
    <t>20 estante tipo Dexión mediano, 1 escalera de 3 peldaños, recalcular con amoblamiento de area para ajustar cantidad</t>
  </si>
  <si>
    <t>6 sillas altas tipo cajero, 
2 basurero con tapa de balancín, bote campana dimensiones (34.5 x34.5x 64) cm</t>
  </si>
  <si>
    <t>12 Estantes dexion mediano ,    3 mesas de trabajo de 1x2 mt,  6 sillas ergonómicas altas tipo cajero,                                        1 escalera de 3 peldaños</t>
  </si>
  <si>
    <t>2 archiveros de 4 gavetas,      20 estante dexion grande doble, 10 estante dexion mediano,       1 escalera de 3 peldaños</t>
  </si>
  <si>
    <t>1 basurero con tapa de balancín, bote campana dimensiones (34.5 x 34.5x 64) cm,                                             5 locker de 2 espacios</t>
  </si>
  <si>
    <t>2 Estantes dexion mediano ,      1 escalera de 3 peldaños</t>
  </si>
  <si>
    <t xml:space="preserve">1 computadora de escritorio,  
1 bascula de adulto con tallímetro, 
1 estetoscopio doble campana adulto, 
1 lampara cuello de ganso, 
1 lampara de mano para examen, 
1 oxímetro de pulso portátil.
1 set de diagnóstico completo, 
1 tensiómetro aneroide adulto de pedestal, 
1 tallímetro de pared, 
1 tensiómetro aneroide adulto de mano, </t>
  </si>
  <si>
    <t>1 anaquel con puerta de vidrio y llave, 
1 banco giratorio ajustable 
1 basurero con tapa de balancín, bote campana dimensiones (34.5 x 34.5x 64) cm, 
1 bascula adulto con tallímetro, 
1 basurero desechos comunes, 
1 biombo de dos cuerpos, 
1 carro de curaciones, 
1 cesto para desechos comunes, 
1 canapé para examen universal, 
1 escritorio secretarial, 
1 gradilla de dos peldaños, 
2 sillas con asiento integral,  
1 silla secretarial sin brazos,</t>
  </si>
  <si>
    <t xml:space="preserve">2 atril portasuero doble 4 ganchos
2 camillas de recuperación
2 gradillas de 2 peldaños acero inoxidable
2 basurero de acero inoxidable de pedal con tapadera,
2 mesa auxiliar, 
2 mesa media luna, </t>
  </si>
  <si>
    <t xml:space="preserve">2 basurero desechos comunes, 
2 canapé de madera, 
4 gradillas de 2 peldaños de acero inoxidable, 
1 mesa media luna, 
2 sillón reclinable para neurología, 
2 escritorio secretarial, 
</t>
  </si>
  <si>
    <t xml:space="preserve">1 basurero de pedal con tapadera,  
1 basurero desechos comunes, 
1 cama hospitalaria, 
1 escritorio secretarial, 
2 gradillas de 2 peldaños de acero inoxidable, 
1 mesa media luna, 
2 silla ergonómica sin brazos, 
1 sillón reclinable para neurología, </t>
  </si>
  <si>
    <t xml:space="preserve">1 computadora de escritorio,              1 equipo de Polisognografía,  
</t>
  </si>
  <si>
    <t>1 computadora de escritorio,                1 equipo de potenciales evocados,   1 equipo de velocidad de conducción nerviosa, toma de gases médicos O2</t>
  </si>
  <si>
    <t>1 anaquel puertas metálicas con llave, 
1 escritorio, 
1 silla secretarial, 
1 banco giratorio de acero inoxidable, 
1 basurero desechos comunes</t>
  </si>
  <si>
    <t>1 anaquel puertas metálicas con llave, 
1 banco giratorio de acero inoxidable, 
1 escritorio secretarial, 
1 canapé examen universal, 
1 gradilla de dos peldaños, 
1 basurero desechos comunes</t>
  </si>
  <si>
    <t>1 silla alta tipo cajero,
1 basurero con tapa de balancín, bote campana dimensiones (34.5 x 34.5x 64) cm, 
2 sillas con asiento integral</t>
  </si>
  <si>
    <t>3 sillón para otorrinolaringología, 3 unidad de ORL completa, 
3 computadora de escritorio, 
3 set de diagnóstico, 
3 oxímetro de pulso</t>
  </si>
  <si>
    <t>3 anaquel acero inoxidable con puerta y llave, 
3 basurero de pedal acero inoxidable, 
2 silla secretarial sin brazos, 
6 sillas con asiento integral, 
3 banco giratorio de acero inoxidable,</t>
  </si>
  <si>
    <t xml:space="preserve">1 cámara silente con audiómetro,
1 computadora. 
1 Timpanógrafo.
 </t>
  </si>
  <si>
    <t>1 escritorio secretarial, 
2 sillas con asiento integral, 
1 silla secretarial sin brazos, 
1 basurero desechos comunes, 
1 banco giratorio de acero inoxidable,</t>
  </si>
  <si>
    <t>1 sillon electrohidraulico para nistagmografía,                                        1 computadora,                                               1 equipo de nistagmografia</t>
  </si>
  <si>
    <t>10 estantes dexion medianos,                 1 gradilla de 3 peldaños</t>
  </si>
  <si>
    <t>2 estantes dexion medianos,                   1 gradilla de 3 peldaños</t>
  </si>
  <si>
    <t>2 estantes dexion medianos,                1 gradilla de 3 peldaños</t>
  </si>
  <si>
    <t>1 set de juegos de mesa infantiles, 
10 mesas infantiles, 
1 piscina de pelotas de colores, 
5 cunas para infantes, 
5 cunas para prescolares, 
4 camas individuales, 
10 colchonetas,</t>
  </si>
  <si>
    <t>1 Televisor a color de 32", pantalla led,1 laptop</t>
  </si>
  <si>
    <t>4 televisor a color de 32", pantalla led, incluye soporte a la pared, DVD o BLUE RAY y cable coaxial para mensajes de MINSAL</t>
  </si>
  <si>
    <t>1 televisor a color de 32", pantalla led, incluye soporte a la pared, DVD o BLUE RAY y cable coaxial para mensajes de MINSAL</t>
  </si>
  <si>
    <t>1 computadora de escritorio,
 1 televisor a color de 32", pantalla led, incluye soporte a la pared, DVD o BLUE RAY</t>
  </si>
  <si>
    <t>1 televisor a color de 32", pantalla led, incluye soporte a la pared, DVD o BLUE RAY y cable coaxial para mensajes de MINSAL, 2 ventilador de techo</t>
  </si>
  <si>
    <t xml:space="preserve">2 televisor a color de 32", pantalla led, incluye soporte a la pared,  DVD o BLUE RAY,                                                  1 microondas,                                                        1 oasis, </t>
  </si>
  <si>
    <t xml:space="preserve">2 microonda,                                                     2 oasis, </t>
  </si>
  <si>
    <t>2 pantallas de 32", 6 ventilador de techo</t>
  </si>
  <si>
    <t xml:space="preserve">2 computadora,                                               1 impresor,
</t>
  </si>
  <si>
    <t>2 computadora,                                                1 impresor,
Sistema de Monitores centralizados</t>
  </si>
  <si>
    <t>1 Microondas,                                               1 cafetera,                                                            1 refrigeradora,                                                   1 oasis</t>
  </si>
  <si>
    <t xml:space="preserve">2 Pantalla de visualización para video conferencia,                                  2 proyector.
2 televisor a color de 32", pantalla led, incluye soporte a la pared, 
 DVD o BLUE RAY </t>
  </si>
  <si>
    <t>Caseta para resguardo de desechos bioinfecciosos. Ubicación externa al edificio y con acceso vehicular.</t>
  </si>
  <si>
    <t>1 mesa de trabajo de 1 x 2 m                 3 sillas con asiento integral</t>
  </si>
  <si>
    <t>1 computadora de escritorio,
1 estetoscopio biauricular de doble campana para adulto,
1 tensiómetro aneroide rodable, 
1 oxímetro de pulso portátil.</t>
  </si>
  <si>
    <t>1 escritorio semiejecutivo
1 silla ergonómica sin brazos,
1 archivero de cuatro gavetas,
2 sillas con asiento integral,
1 basurero desechos comunes,</t>
  </si>
  <si>
    <t>1 escritorio secretarial,                           1 silla ergonómica sin brazos,
1 archivero de cuatro gavetas,
2 sillas con asiento integral,
1 basurero desechos comunes,</t>
  </si>
  <si>
    <t xml:space="preserve">1 archivero de cuatro gavetas,                                 4 basurero desechos comunes,                                 3 escritorios secretarial,                        4 papeleras,                                                 3 silla ergonómica sin brazos,                 2 silla alta tipo cajero,                                                                            </t>
  </si>
  <si>
    <t>3 computadora de escritorio,               1 Impresora multifunción</t>
  </si>
  <si>
    <t>12 Sillas con asiento integral,                  1 basurero 20-30 lt</t>
  </si>
  <si>
    <t>2 Equipos de videoconferencia,                      2 amplificadores de audio de 4 canales cada uno,incluye 2 microfonos direccionales y bocinas para cada unidad,                         2 proyector de multimedia con soporte al techo, sala se dividira en dos si fuese necesario.</t>
  </si>
  <si>
    <t xml:space="preserve">1 archivero 4 gavetas                                  12 estantes tipo Dexion mediano,                                    1 escritorio secretarial,                                   1 escalera de tres peldaños                  1 silla secretarial sin brazos,                        1 basurero con tapa de balancín, bote campana dimensiones (34.5 x 34.5x 64) cm,                                                 1 papelera, </t>
  </si>
  <si>
    <t xml:space="preserve">2 basurero con tapa de balancín, bote campana dimensiones (34.5 x 34.5x 64) cm,                                                   1 escalera de tres peldaños                      2 estantes tipo Dexion mediano, </t>
  </si>
  <si>
    <t>UNIDAD DE NEUMOLOGÍA</t>
  </si>
  <si>
    <t xml:space="preserve">1 archivero 4 gavetas, 
1 basurero desechos comunes, 
1 credenza
1 escritorio secretarial, 
1 silla secretarial sin brazos, 
2 sillas con asiento integral, </t>
  </si>
  <si>
    <t>2 estantes tipo dexion medianos,                                                 1 escalera de tres peldaños</t>
  </si>
  <si>
    <t>10 estentes dexion medianos,      1 escalera de tres peldaños</t>
  </si>
  <si>
    <t>2 estantes dexion medianos,             1 escalera de tres peldaños</t>
  </si>
  <si>
    <t xml:space="preserve">1 aspirador quirúrgico, 
1 carro de paro con desfibrilador, 
1 lampara cielítica de cirugía menor, 
1 monitor de signos vitales, 
1 negatoscopio de 2 cuerpos, 
1 torre de gases y equipo cielítico, 
1 ultrasonido doppler, 
1 unidad de electrocirugía
</t>
  </si>
  <si>
    <t xml:space="preserve">1 anaquel acero inoxidable con puerta de vidrio y llave, 
1 basurero acero inoxidable con pedal, 
1 camilla hidráulica, 
1 carro de curaciones, 
1 gradilla de dos peldaños, 
1 mesa auxiliar, 
1 mesa media luna, </t>
  </si>
  <si>
    <t>1 caja de instrumental para pequeña cirugía, 
1 caja para sutura, 
1 caja para Nefrostomía</t>
  </si>
  <si>
    <t xml:space="preserve">2 Atril portasuero de 4 ganchos
2 carro de Inyectables/parenteral, 
2 mesas auxiliares
2 mesa mayo, 
3 silla fija con asiento integral, </t>
  </si>
  <si>
    <t xml:space="preserve">1 archivero de cuatro gavetas, 
2 basurero desechos comunes, 
2 papeleras,
2 silla alta tipo cajero, </t>
  </si>
  <si>
    <t xml:space="preserve">2 archivero de cuatro gavetas, 
2 basurero desechos comunes, 
2 papeleras,
2 silla alta tipo cajero, </t>
  </si>
  <si>
    <t>6 estante tipo dexion mediano,                                                      1 escalera de tres peldaños</t>
  </si>
  <si>
    <t>4 Basurero con tapa de balancín, bote campana dimensiones (34.5 x 34.5x 64 ) cm                                                          10 Módulos dúplex, 
4 ventiladores de techo</t>
  </si>
  <si>
    <t>100 butacas para auditorio,      
8 basurero de 40-50 LT,
1 cafetera 100 tazas,
1 mesa de trabajo mediana,
2 pulpito,
20 ventiladores de techo</t>
  </si>
  <si>
    <t xml:space="preserve">1 televisor a color de 32", pantalla led, incluye soporte a la pared, DVD o BLUE RAY y cable coaxial para mensajes de MINSAL,                              </t>
  </si>
  <si>
    <t xml:space="preserve">2 televisor a color de 32", pantalla led, incluye soporte a la pared, DVD o BLUE RAY y cable coaxial para mensajes de MINSAL, </t>
  </si>
  <si>
    <t>1 televisor a color de 32", pantalla led, incluye soporte a la pared, DVD o BLUE RAY y cable coaxial para mensajes de MINSAL,</t>
  </si>
  <si>
    <t>6 modulos de 5 sillas,  1 basurero con tapa de balancín, bote campana dimensiones (34.5 x 34.5x 64) cm
 2 ventiladores de techo</t>
  </si>
  <si>
    <t>6 modulos de 5 sillas, 3 modulos de 5 sillas,2 basurero con tapa de balancín, bote campana dimensiones (34.5 x 34.5x 64) cm,    3 ventilador de techo</t>
  </si>
  <si>
    <t xml:space="preserve">1 televisor a color de 32", pantalla led, incluye soporte a la pared, DVD o BLUE RAY y cable coaxial para mensajes de MINSAL,                         </t>
  </si>
  <si>
    <t>6 modulos de 5 sillas,1 basurero con tapa de balancín, bote campana dimensiones (34.5 x 34.5x 64) cm,                                                                  2 ventilador de techo</t>
  </si>
  <si>
    <t>6 modulos de 5 sillas,1 basurero con tapa de balancín, bote campana dimensiones (34.5 x 34.5x 64) cm,                                                                            2 ventilador de techo</t>
  </si>
  <si>
    <t xml:space="preserve">1 televisor a color de 32", pantalla led, incluye soporte a la pared, DVD o BLUE RAY y cable coaxial para mensajes de MINSAL, </t>
  </si>
  <si>
    <t>6 modulos de 6 sillas,2 basurero con tapa de balancín, bote campana dimensiones (34.5 x 34.5x 64) cm,                                                                       4 ventilador de techo</t>
  </si>
  <si>
    <t xml:space="preserve">6 modulos de 6 sillas, 2 basurero con tapa de balancín, bote campana dimensiones (34.5 x 34.5x 64) cm                                                              4 ventilador de techo </t>
  </si>
  <si>
    <t>1 televisor a color de 32", pantalla led, incluye soporte a la pared, 
DVD o BLUE RAY y cable coaxial para mensajes de MINSAL,</t>
  </si>
  <si>
    <t>50 sillas con asiento integral,  2 basurero con tapa de balancín, bote campana dimensiones (34.5 x 34.5x 64) cm,                                                                   4 ventilador de techo</t>
  </si>
  <si>
    <t>1 televisor a color de 32", pantalla led, incluye soporte a la pared, 
 DVD o BLUE RAY y cable coaxial para mensajes de MINSAL,</t>
  </si>
  <si>
    <t>40 sillas con asiento integral, 2 basurero con tapa de balancín, bote campana dimensiones (34.5 x 34.5x 64) cm,                                                                  4 ventilador de techo</t>
  </si>
  <si>
    <t>12 módulos de 5 sillas, 4 basurero con tapa de balancín, bote campana dimensiones (34.5 x 34.5x 64) cm,                                                                                  6 ventilador de techo</t>
  </si>
  <si>
    <t>8 sillas con asiento integral
1 basurero con tapa de balancín, bote campana dimensiones (34.5 x 34.5x 64) cm",                                                   2 ventilador de techo</t>
  </si>
  <si>
    <t>6 módulos de 5 sillas, 4 basurero con tapa de balancín, bote campana dimensiones (34.5 x 34.5x 64) cm,                                                                 4 ventilador de techo</t>
  </si>
  <si>
    <t>5 módulos de 5 sillas, 4 basurero con tapa de balancín, bote campana dimensiones (34.5 x 34.5x 64) cm,                                                                                 4 ventilador de techo</t>
  </si>
  <si>
    <t>16 Mesas duplex,                                           34 sillas secretariales,
2 basureros tapa de balancin,                      4 ventilador de techo</t>
  </si>
  <si>
    <t>7 mesa para 4 personas con sillas,     4 basureros tapa de balancin,                                                                     4 ventilador de techo</t>
  </si>
  <si>
    <t>25 mesa de 4 personas con sillas, 6 basureros de tapa balancin de 40-60 lt,                                                                               10 ventilador de techo</t>
  </si>
  <si>
    <t>16 mesas dúplex para conferencias
 34 sillas secretariales
 2 basurero con tapa de balancín, bote campana dimensiones (34.5 x 34.5x 64) cm,    4 ventilador de techo</t>
  </si>
  <si>
    <t>10 módulos de 5 sillas,, 4 basurero con tapa de balancín, bote campana dimensiones (34.5 x 34.5x 64) cm,                                                                    8 ventiladores de techo</t>
  </si>
  <si>
    <t>16 módulos de 5 sillas,  4 basurero con tapa de balancín, bote campana dimensiones (34.5 x 34.5x 64) cm,                                                          10 ventiladores de techo</t>
  </si>
  <si>
    <t xml:space="preserve">2 Lavabo   longitudinal para 8 personas para limpieza de brazos por los pacientes con pedal o detector optico, 4 basureros de tapa de pedal acero inoxidable
</t>
  </si>
  <si>
    <t xml:space="preserve">20 módulos de 5 sillas,                                                     4 basurero con tapa de balancín, bote campana dimensiones (34.5 x 34.5x 64) cm,                                                     20 ventiladores de techo,     </t>
  </si>
  <si>
    <t xml:space="preserve">20 módulos de 5 sillas,                                                                4 basurero con tapa de balancín, bote campana dimensiones (34.5 x 34.5x 64) cm,                                                   20 ventiladores de techo,     </t>
  </si>
  <si>
    <t>10 módulos de 5 sillas, 4 basurero con tapa de balancín, bote campana dimensiones (34.5 x 34.5x 64) cm,                                                          5 ventiladores de techo</t>
  </si>
  <si>
    <t>15 sillas con asiento integral,     1 basurero con tapa de balancín, bote campana dimensiones (34.5 x 34.5x 64) cm,                                                                      2 ventiladores de techo</t>
  </si>
  <si>
    <t>12 modulos de 5 sillas, 4 basurero con tapa de balancín, bote campana dimensiones (34.5 x 34.5x 64) cm,                                                                                        6 ventiladores de techo</t>
  </si>
  <si>
    <t>70 modulos de 4 sillas, 10 basurero con tapa de balancín, bote campana dimensiones (34.5 x34.5x 64) cm,                                                                                           20 ventiladores   de techo</t>
  </si>
  <si>
    <t>Consultoar y realización de procedimientos de maxilofacial</t>
  </si>
  <si>
    <t>Consultoar y realización de procedimientos de maxilofacial paciente séptico</t>
  </si>
  <si>
    <t>Unidad dental y equipamiento odontologico</t>
  </si>
  <si>
    <t>Realizar esterilizacion de instrumental</t>
  </si>
  <si>
    <t>Con Consultorios y procedimientos de MáxiIo Facial</t>
  </si>
  <si>
    <t>*Considerar los espacios minimos para proporcionar mantenimiento a los  UPS, asi como incluir equipo de aire acondicionado en sistema emergencia.</t>
  </si>
  <si>
    <t>Sistema BMS</t>
  </si>
  <si>
    <t xml:space="preserve">2 pantalla LED de 55”
 2 computadora escritorio
</t>
  </si>
  <si>
    <t>2 sillas secretarial, 2 escritorios secretarial, 1 basurero, 1 estante Dexion mediano</t>
  </si>
  <si>
    <t>FARMACIA DE CONSULTA EXTERNA</t>
  </si>
  <si>
    <t>CAFETERIA</t>
  </si>
  <si>
    <t>GUARDERIA</t>
  </si>
  <si>
    <t>CGE001</t>
  </si>
  <si>
    <t>CGE002</t>
  </si>
  <si>
    <t>HON018</t>
  </si>
  <si>
    <t>Depósito temporal de desechos</t>
  </si>
  <si>
    <t>Procedimientos de limpieza</t>
  </si>
  <si>
    <t xml:space="preserve">se requiere GRIFERÍA PARA ÁREAS SÉPTICAS. 
•        Accionamiento hidromecánico 
•        Cierre automático 
•        Asiento Cambiable de Porcelana
•        Acabado en acero satinado 
•        Llave de paso incorporada 
</t>
  </si>
  <si>
    <t xml:space="preserve">Pasillo
</t>
  </si>
  <si>
    <t>* Considerar en cada piso un área de 12 m2 para atender emergencias médicas (como 'código azul', convulsiones, otros) con toma de oxígeno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</si>
</sst>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
    <numFmt numFmtId="167" formatCode="#,000"/>
    <numFmt numFmtId="168" formatCode="0.000000"/>
  </numFmts>
  <fonts count="27">
    <font>
      <sz val="11"/>
      <color rgb="FF000000"/>
      <name val="Arial1"/>
    </font>
    <font>
      <sz val="12"/>
      <color rgb="FF000000"/>
      <name val="Arial Narrow"/>
      <family val="2"/>
    </font>
    <font>
      <b/>
      <sz val="12"/>
      <color theme="1"/>
      <name val="Arial Narrow"/>
      <family val="2"/>
    </font>
    <font>
      <sz val="12"/>
      <color theme="1"/>
      <name val="Arial Narrow"/>
      <family val="2"/>
    </font>
    <font>
      <sz val="10"/>
      <color rgb="FF000000"/>
      <name val="Arial Narrow"/>
      <family val="2"/>
    </font>
    <font>
      <b/>
      <sz val="10"/>
      <color rgb="FF000000"/>
      <name val="Arial Narrow"/>
      <family val="2"/>
    </font>
    <font>
      <b/>
      <sz val="10"/>
      <color theme="1"/>
      <name val="Arial Narrow"/>
      <family val="2"/>
    </font>
    <font>
      <sz val="11"/>
      <name val="Arial1"/>
    </font>
    <font>
      <sz val="10"/>
      <color theme="1"/>
      <name val="Arial Narrow"/>
      <family val="2"/>
    </font>
    <font>
      <sz val="10"/>
      <color theme="1"/>
      <name val="Arial"/>
      <family val="2"/>
    </font>
    <font>
      <sz val="10"/>
      <name val="Arial Narrow"/>
      <family val="2"/>
    </font>
    <font>
      <b/>
      <sz val="11"/>
      <color theme="1"/>
      <name val="Arial Narrow"/>
      <family val="2"/>
    </font>
    <font>
      <sz val="10"/>
      <color rgb="FF000000"/>
      <name val="Arial"/>
      <family val="2"/>
    </font>
    <font>
      <b/>
      <sz val="12"/>
      <color rgb="FF000000"/>
      <name val="Arial"/>
      <family val="2"/>
    </font>
    <font>
      <b/>
      <sz val="10"/>
      <color rgb="FF000000"/>
      <name val="Arial"/>
      <family val="2"/>
    </font>
    <font>
      <b/>
      <sz val="10"/>
      <color theme="1"/>
      <name val="Arial"/>
      <family val="2"/>
    </font>
    <font>
      <sz val="11"/>
      <color theme="1"/>
      <name val="Arial"/>
      <family val="2"/>
    </font>
    <font>
      <sz val="12"/>
      <color rgb="FF000000"/>
      <name val="Arial"/>
      <family val="2"/>
    </font>
    <font>
      <sz val="9"/>
      <color rgb="FF000000"/>
      <name val="Arial"/>
      <family val="2"/>
    </font>
    <font>
      <b/>
      <sz val="11"/>
      <name val="Arial1"/>
    </font>
    <font>
      <sz val="10"/>
      <name val="Arial1"/>
    </font>
    <font>
      <i/>
      <sz val="10"/>
      <name val="Arial1"/>
    </font>
    <font>
      <b/>
      <sz val="10"/>
      <color rgb="FF000000"/>
      <name val="Arial"/>
      <family val="2"/>
    </font>
    <font>
      <b/>
      <sz val="10"/>
      <color theme="1"/>
      <name val="Arial"/>
      <family val="2"/>
    </font>
    <font>
      <b/>
      <sz val="12"/>
      <color rgb="FF000000"/>
      <name val="Arial"/>
      <family val="2"/>
    </font>
    <font>
      <b/>
      <sz val="11"/>
      <color rgb="FF000000"/>
      <name val="Arial1"/>
    </font>
    <font>
      <sz val="10"/>
      <color theme="1"/>
      <name val="Arial"/>
      <family val="2"/>
    </font>
  </fonts>
  <fills count="13">
    <fill>
      <patternFill patternType="none"/>
    </fill>
    <fill>
      <patternFill patternType="gray125"/>
    </fill>
    <fill>
      <patternFill patternType="solid">
        <fgColor rgb="FFC6D9F0"/>
        <bgColor rgb="FFC6D9F0"/>
      </patternFill>
    </fill>
    <fill>
      <patternFill patternType="solid">
        <fgColor rgb="FF9CC2E5"/>
        <bgColor rgb="FF9CC2E5"/>
      </patternFill>
    </fill>
    <fill>
      <patternFill patternType="solid">
        <fgColor rgb="FFDEEAF6"/>
        <bgColor rgb="FFDEEAF6"/>
      </patternFill>
    </fill>
    <fill>
      <patternFill patternType="solid">
        <fgColor theme="0"/>
        <bgColor theme="0"/>
      </patternFill>
    </fill>
    <fill>
      <patternFill patternType="solid">
        <fgColor rgb="FFFFFFFF"/>
        <bgColor rgb="FFFFFFFF"/>
      </patternFill>
    </fill>
    <fill>
      <patternFill patternType="solid">
        <fgColor theme="0"/>
        <bgColor rgb="FFFF9900"/>
      </patternFill>
    </fill>
    <fill>
      <patternFill patternType="solid">
        <fgColor theme="0"/>
        <bgColor rgb="FFFF0000"/>
      </patternFill>
    </fill>
    <fill>
      <patternFill patternType="solid">
        <fgColor theme="0"/>
        <bgColor rgb="FF00FF00"/>
      </patternFill>
    </fill>
    <fill>
      <patternFill patternType="solid">
        <fgColor theme="0" tint="-0.14999847407452621"/>
        <bgColor indexed="64"/>
      </patternFill>
    </fill>
    <fill>
      <patternFill patternType="solid">
        <fgColor theme="0" tint="-0.14999847407452621"/>
        <bgColor theme="0"/>
      </patternFill>
    </fill>
    <fill>
      <patternFill patternType="solid">
        <fgColor theme="0" tint="-0.14999847407452621"/>
        <bgColor rgb="FFFFFFFF"/>
      </patternFill>
    </fill>
  </fills>
  <borders count="75">
    <border>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1F1C1B"/>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medium">
        <color rgb="FF000000"/>
      </right>
      <top style="medium">
        <color rgb="FF000000"/>
      </top>
      <bottom/>
      <diagonal/>
    </border>
    <border>
      <left/>
      <right style="medium">
        <color rgb="FF000000"/>
      </right>
      <top/>
      <bottom/>
      <diagonal/>
    </border>
    <border>
      <left/>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bottom style="thin">
        <color indexed="64"/>
      </bottom>
      <diagonal/>
    </border>
    <border>
      <left style="thin">
        <color rgb="FF000000"/>
      </left>
      <right style="thin">
        <color rgb="FF000000"/>
      </right>
      <top/>
      <bottom style="thin">
        <color indexed="64"/>
      </bottom>
      <diagonal/>
    </border>
    <border>
      <left style="medium">
        <color rgb="FF000000"/>
      </left>
      <right style="thin">
        <color rgb="FF000000"/>
      </right>
      <top/>
      <bottom style="thin">
        <color indexed="64"/>
      </bottom>
      <diagonal/>
    </border>
    <border>
      <left/>
      <right style="medium">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s>
  <cellStyleXfs count="1">
    <xf numFmtId="0" fontId="0" fillId="0" borderId="0"/>
  </cellStyleXfs>
  <cellXfs count="311">
    <xf numFmtId="0" fontId="0" fillId="0" borderId="0" xfId="0" applyFont="1" applyAlignment="1"/>
    <xf numFmtId="0" fontId="1" fillId="0" borderId="0" xfId="0" applyFont="1"/>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center" wrapText="1"/>
    </xf>
    <xf numFmtId="0" fontId="4" fillId="0" borderId="0" xfId="0" applyFont="1"/>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42" xfId="0" applyFont="1" applyFill="1" applyBorder="1" applyAlignment="1">
      <alignment horizontal="center" vertical="center" wrapText="1"/>
    </xf>
    <xf numFmtId="0" fontId="8" fillId="6" borderId="42" xfId="0" applyFont="1" applyFill="1" applyBorder="1" applyAlignment="1">
      <alignment wrapText="1"/>
    </xf>
    <xf numFmtId="0" fontId="9" fillId="0" borderId="43" xfId="0" applyFont="1" applyBorder="1" applyAlignment="1">
      <alignment horizontal="left" vertical="center" wrapText="1"/>
    </xf>
    <xf numFmtId="0" fontId="8" fillId="6" borderId="42" xfId="0" applyFont="1" applyFill="1" applyBorder="1" applyAlignment="1">
      <alignment horizontal="center" vertical="center" wrapText="1"/>
    </xf>
    <xf numFmtId="0" fontId="8" fillId="0" borderId="42" xfId="0" applyFont="1" applyBorder="1" applyAlignment="1">
      <alignment horizontal="center" vertical="center" wrapText="1"/>
    </xf>
    <xf numFmtId="0" fontId="10" fillId="6" borderId="42" xfId="0" applyFont="1" applyFill="1" applyBorder="1" applyAlignment="1">
      <alignment horizontal="center" vertical="center" wrapText="1"/>
    </xf>
    <xf numFmtId="0" fontId="8" fillId="6" borderId="42" xfId="0" applyFont="1" applyFill="1" applyBorder="1" applyAlignment="1">
      <alignment horizontal="left" vertical="center" wrapText="1"/>
    </xf>
    <xf numFmtId="0" fontId="6" fillId="6" borderId="43" xfId="0" applyFont="1" applyFill="1" applyBorder="1" applyAlignment="1">
      <alignment horizontal="left" vertical="center" wrapText="1"/>
    </xf>
    <xf numFmtId="0" fontId="8" fillId="6" borderId="43" xfId="0" applyFont="1" applyFill="1" applyBorder="1" applyAlignment="1">
      <alignment horizontal="left" vertical="center" wrapText="1"/>
    </xf>
    <xf numFmtId="0" fontId="8" fillId="6" borderId="43" xfId="0" applyFont="1" applyFill="1" applyBorder="1" applyAlignment="1">
      <alignment horizontal="center" vertical="center" wrapText="1"/>
    </xf>
    <xf numFmtId="0" fontId="8" fillId="6" borderId="43" xfId="0" applyFont="1" applyFill="1" applyBorder="1" applyAlignment="1">
      <alignment wrapText="1"/>
    </xf>
    <xf numFmtId="0" fontId="11" fillId="6" borderId="43" xfId="0" applyFont="1" applyFill="1" applyBorder="1" applyAlignment="1">
      <alignment horizontal="center" vertical="center" wrapText="1"/>
    </xf>
    <xf numFmtId="0" fontId="8" fillId="6" borderId="43" xfId="0" applyFont="1" applyFill="1" applyBorder="1" applyAlignment="1">
      <alignment wrapText="1"/>
    </xf>
    <xf numFmtId="0" fontId="6" fillId="6" borderId="44" xfId="0" applyFont="1" applyFill="1" applyBorder="1" applyAlignment="1">
      <alignment horizontal="center" vertical="center" wrapText="1"/>
    </xf>
    <xf numFmtId="0" fontId="11" fillId="6" borderId="43"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6" fillId="0" borderId="40" xfId="0" applyFont="1" applyBorder="1" applyAlignment="1">
      <alignment horizontal="center" wrapText="1"/>
    </xf>
    <xf numFmtId="0" fontId="6" fillId="6" borderId="46" xfId="0" applyFont="1" applyFill="1" applyBorder="1" applyAlignment="1">
      <alignment horizontal="center" wrapText="1"/>
    </xf>
    <xf numFmtId="0" fontId="8" fillId="6" borderId="46" xfId="0" applyFont="1" applyFill="1" applyBorder="1" applyAlignment="1">
      <alignment wrapText="1"/>
    </xf>
    <xf numFmtId="0" fontId="6" fillId="0" borderId="43" xfId="0" applyFont="1" applyBorder="1" applyAlignment="1">
      <alignment horizontal="center" wrapText="1"/>
    </xf>
    <xf numFmtId="0" fontId="6" fillId="6" borderId="43" xfId="0" applyFont="1" applyFill="1" applyBorder="1" applyAlignment="1">
      <alignment horizontal="center" wrapText="1"/>
    </xf>
    <xf numFmtId="0" fontId="8" fillId="0" borderId="0" xfId="0" applyFont="1" applyAlignment="1">
      <alignment vertical="center" wrapText="1"/>
    </xf>
    <xf numFmtId="0" fontId="6" fillId="0" borderId="0" xfId="0" applyFont="1" applyAlignment="1">
      <alignment wrapText="1"/>
    </xf>
    <xf numFmtId="0" fontId="8" fillId="0" borderId="0" xfId="0" applyFont="1" applyAlignment="1">
      <alignment horizontal="left" wrapText="1"/>
    </xf>
    <xf numFmtId="0" fontId="8" fillId="6" borderId="47" xfId="0" applyFont="1" applyFill="1" applyBorder="1" applyAlignment="1">
      <alignment horizontal="center" wrapText="1"/>
    </xf>
    <xf numFmtId="0" fontId="6" fillId="6" borderId="47" xfId="0" applyFont="1" applyFill="1" applyBorder="1" applyAlignment="1">
      <alignment horizontal="center" wrapText="1"/>
    </xf>
    <xf numFmtId="0" fontId="8" fillId="6" borderId="47" xfId="0" applyFont="1" applyFill="1" applyBorder="1" applyAlignment="1">
      <alignment wrapText="1"/>
    </xf>
    <xf numFmtId="0" fontId="8" fillId="0" borderId="0" xfId="0" applyFont="1" applyAlignment="1">
      <alignment wrapText="1"/>
    </xf>
    <xf numFmtId="0" fontId="8" fillId="0" borderId="0" xfId="0" applyFont="1" applyAlignment="1">
      <alignment horizontal="center"/>
    </xf>
    <xf numFmtId="0" fontId="4" fillId="0" borderId="0" xfId="0" applyFont="1" applyAlignment="1">
      <alignment horizontal="center"/>
    </xf>
    <xf numFmtId="0" fontId="8" fillId="0" borderId="0" xfId="0" applyFont="1" applyAlignment="1">
      <alignment vertical="center"/>
    </xf>
    <xf numFmtId="0" fontId="5" fillId="0" borderId="0" xfId="0" applyFont="1"/>
    <xf numFmtId="0" fontId="12" fillId="0" borderId="0" xfId="0" applyFont="1"/>
    <xf numFmtId="0" fontId="12" fillId="0" borderId="0" xfId="0" applyFont="1" applyAlignment="1">
      <alignment horizontal="center"/>
    </xf>
    <xf numFmtId="0" fontId="12" fillId="0" borderId="0" xfId="0" applyFont="1" applyAlignment="1">
      <alignment wrapText="1"/>
    </xf>
    <xf numFmtId="0" fontId="12" fillId="0" borderId="0" xfId="0" applyFont="1" applyAlignment="1">
      <alignment horizontal="left"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43" xfId="0" applyFont="1" applyBorder="1" applyAlignment="1">
      <alignment horizontal="left" vertical="center" wrapText="1"/>
    </xf>
    <xf numFmtId="164" fontId="9" fillId="0" borderId="43" xfId="0" applyNumberFormat="1" applyFont="1" applyBorder="1" applyAlignment="1">
      <alignment horizontal="center" vertical="center" wrapText="1"/>
    </xf>
    <xf numFmtId="0" fontId="9" fillId="0" borderId="57" xfId="0" applyFont="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9" fillId="0" borderId="58" xfId="0" applyFont="1" applyBorder="1" applyAlignment="1">
      <alignment horizontal="left" vertical="center" wrapText="1"/>
    </xf>
    <xf numFmtId="164" fontId="9" fillId="0" borderId="1" xfId="0" applyNumberFormat="1" applyFont="1" applyBorder="1" applyAlignment="1">
      <alignment horizontal="center" vertical="center" wrapText="1"/>
    </xf>
    <xf numFmtId="0" fontId="9" fillId="0" borderId="26" xfId="0" applyFont="1" applyBorder="1" applyAlignment="1">
      <alignment horizontal="left" vertical="center" wrapText="1"/>
    </xf>
    <xf numFmtId="0" fontId="12" fillId="0" borderId="0" xfId="0" applyFont="1" applyAlignment="1">
      <alignment vertical="center"/>
    </xf>
    <xf numFmtId="0" fontId="12" fillId="0" borderId="43" xfId="0" applyFont="1" applyBorder="1" applyAlignment="1">
      <alignment horizontal="left" vertical="center" wrapText="1"/>
    </xf>
    <xf numFmtId="0" fontId="12" fillId="6" borderId="59" xfId="0" applyFont="1" applyFill="1" applyBorder="1" applyAlignment="1">
      <alignment horizontal="center" vertical="center" wrapText="1"/>
    </xf>
    <xf numFmtId="164" fontId="9" fillId="0" borderId="26" xfId="0" applyNumberFormat="1" applyFont="1" applyBorder="1" applyAlignment="1">
      <alignment horizontal="center" vertical="center" wrapText="1"/>
    </xf>
    <xf numFmtId="0" fontId="9" fillId="0" borderId="0" xfId="0" applyFont="1" applyAlignment="1">
      <alignment vertical="center" wrapText="1"/>
    </xf>
    <xf numFmtId="0" fontId="9" fillId="0" borderId="26"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26" xfId="0" applyFont="1" applyBorder="1" applyAlignment="1">
      <alignment horizontal="left" vertical="center" wrapText="1"/>
    </xf>
    <xf numFmtId="0" fontId="14" fillId="0" borderId="0" xfId="0" applyFont="1" applyAlignment="1">
      <alignment horizontal="left" vertical="center" wrapText="1"/>
    </xf>
    <xf numFmtId="0" fontId="12" fillId="0" borderId="0" xfId="0" applyFont="1" applyAlignment="1">
      <alignment vertical="center" wrapText="1"/>
    </xf>
    <xf numFmtId="0" fontId="18" fillId="0" borderId="0" xfId="0" applyFont="1" applyAlignment="1">
      <alignment horizontal="center"/>
    </xf>
    <xf numFmtId="0" fontId="15" fillId="0" borderId="3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6"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0" xfId="0" applyFont="1" applyAlignment="1">
      <alignment horizontal="center" vertical="center" wrapText="1"/>
    </xf>
    <xf numFmtId="0" fontId="14" fillId="5" borderId="0" xfId="0" applyFont="1" applyFill="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164" fontId="9" fillId="5" borderId="26" xfId="0" applyNumberFormat="1" applyFont="1" applyFill="1" applyBorder="1" applyAlignment="1">
      <alignment horizontal="center" vertical="center" wrapText="1"/>
    </xf>
    <xf numFmtId="0" fontId="12" fillId="6" borderId="43" xfId="0" applyFont="1" applyFill="1" applyBorder="1" applyAlignment="1">
      <alignment horizontal="left" vertical="center" wrapText="1"/>
    </xf>
    <xf numFmtId="0" fontId="9" fillId="0" borderId="43" xfId="0" applyFont="1" applyBorder="1" applyAlignment="1">
      <alignment horizontal="center" vertical="center" wrapText="1"/>
    </xf>
    <xf numFmtId="0" fontId="9" fillId="0" borderId="43" xfId="0" applyFont="1" applyBorder="1" applyAlignment="1">
      <alignment horizontal="left" vertical="center" wrapText="1"/>
    </xf>
    <xf numFmtId="0" fontId="9" fillId="6" borderId="43" xfId="0" applyFont="1" applyFill="1" applyBorder="1" applyAlignment="1">
      <alignment horizontal="left" vertical="center" wrapText="1"/>
    </xf>
    <xf numFmtId="0" fontId="9" fillId="0" borderId="43" xfId="0" applyFont="1" applyBorder="1" applyAlignment="1">
      <alignment horizontal="left" wrapText="1"/>
    </xf>
    <xf numFmtId="167" fontId="15" fillId="0" borderId="43" xfId="0" applyNumberFormat="1" applyFont="1" applyBorder="1" applyAlignment="1">
      <alignment horizontal="left" vertical="center" wrapText="1"/>
    </xf>
    <xf numFmtId="0" fontId="9" fillId="0" borderId="42" xfId="0" applyFont="1" applyBorder="1" applyAlignment="1">
      <alignment horizontal="left" vertical="center" wrapText="1"/>
    </xf>
    <xf numFmtId="0" fontId="0" fillId="0" borderId="47" xfId="0" applyFont="1" applyBorder="1" applyAlignment="1"/>
    <xf numFmtId="0" fontId="8" fillId="7" borderId="42" xfId="0" applyFont="1" applyFill="1" applyBorder="1" applyAlignment="1">
      <alignment horizontal="center" vertical="center" wrapText="1"/>
    </xf>
    <xf numFmtId="0" fontId="8" fillId="8" borderId="43" xfId="0" applyFont="1" applyFill="1" applyBorder="1" applyAlignment="1">
      <alignment horizontal="center" vertical="center" wrapText="1"/>
    </xf>
    <xf numFmtId="0" fontId="11" fillId="9" borderId="43" xfId="0" applyFont="1" applyFill="1" applyBorder="1" applyAlignment="1">
      <alignment horizontal="center" vertical="center" wrapText="1"/>
    </xf>
    <xf numFmtId="0" fontId="6" fillId="0" borderId="59"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6" xfId="0" applyFont="1" applyBorder="1"/>
    <xf numFmtId="0" fontId="6" fillId="0" borderId="66" xfId="0" applyFont="1" applyBorder="1" applyAlignment="1">
      <alignment wrapText="1"/>
    </xf>
    <xf numFmtId="0" fontId="6" fillId="0" borderId="66" xfId="0" applyFont="1" applyBorder="1" applyAlignment="1">
      <alignment horizontal="center" wrapText="1"/>
    </xf>
    <xf numFmtId="0" fontId="8" fillId="0" borderId="66" xfId="0" applyFont="1" applyBorder="1" applyAlignment="1">
      <alignment horizontal="center" wrapText="1"/>
    </xf>
    <xf numFmtId="0" fontId="4" fillId="0" borderId="66" xfId="0" applyFont="1" applyBorder="1"/>
    <xf numFmtId="168" fontId="4" fillId="0" borderId="0" xfId="0" applyNumberFormat="1" applyFont="1" applyAlignment="1">
      <alignment horizontal="center"/>
    </xf>
    <xf numFmtId="0" fontId="4" fillId="0" borderId="0" xfId="0" applyFont="1" applyFill="1"/>
    <xf numFmtId="0" fontId="0" fillId="0" borderId="0" xfId="0" applyFont="1" applyFill="1" applyAlignment="1"/>
    <xf numFmtId="0" fontId="9" fillId="0" borderId="43" xfId="0" applyFont="1" applyFill="1" applyBorder="1" applyAlignment="1">
      <alignment horizontal="left" vertical="center" wrapText="1"/>
    </xf>
    <xf numFmtId="165" fontId="14" fillId="0" borderId="59" xfId="0" applyNumberFormat="1" applyFont="1" applyFill="1" applyBorder="1" applyAlignment="1">
      <alignment horizontal="center" vertical="center" wrapText="1"/>
    </xf>
    <xf numFmtId="165" fontId="12" fillId="0" borderId="59" xfId="0" applyNumberFormat="1" applyFont="1" applyFill="1" applyBorder="1" applyAlignment="1">
      <alignment horizontal="center" vertical="center" wrapText="1"/>
    </xf>
    <xf numFmtId="0" fontId="12" fillId="0" borderId="43" xfId="0" applyFont="1" applyFill="1" applyBorder="1" applyAlignment="1">
      <alignment vertical="center" wrapText="1"/>
    </xf>
    <xf numFmtId="164" fontId="14" fillId="0" borderId="43" xfId="0" applyNumberFormat="1" applyFont="1" applyFill="1" applyBorder="1" applyAlignment="1">
      <alignment horizontal="center" vertical="center" wrapText="1"/>
    </xf>
    <xf numFmtId="164" fontId="12" fillId="0" borderId="43" xfId="0" applyNumberFormat="1" applyFont="1" applyFill="1" applyBorder="1" applyAlignment="1">
      <alignment horizontal="center" vertical="center" wrapText="1"/>
    </xf>
    <xf numFmtId="165" fontId="14" fillId="0" borderId="43" xfId="0" applyNumberFormat="1"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3"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8" fillId="0" borderId="43" xfId="0" applyFont="1" applyFill="1" applyBorder="1" applyAlignment="1">
      <alignment wrapText="1"/>
    </xf>
    <xf numFmtId="0" fontId="10" fillId="0" borderId="43" xfId="0" applyFont="1" applyFill="1" applyBorder="1" applyAlignment="1">
      <alignment horizontal="center" vertical="center" wrapText="1"/>
    </xf>
    <xf numFmtId="0" fontId="8" fillId="0" borderId="42" xfId="0" applyFont="1" applyFill="1" applyBorder="1" applyAlignment="1">
      <alignment horizontal="left" vertical="center" wrapText="1"/>
    </xf>
    <xf numFmtId="0" fontId="4" fillId="0" borderId="47" xfId="0" applyFont="1" applyBorder="1"/>
    <xf numFmtId="0" fontId="8" fillId="0" borderId="47" xfId="0" applyFont="1" applyFill="1" applyBorder="1" applyAlignment="1">
      <alignment horizontal="center" vertical="center" wrapText="1"/>
    </xf>
    <xf numFmtId="0" fontId="5" fillId="0" borderId="47" xfId="0" applyFont="1" applyFill="1" applyBorder="1" applyAlignment="1"/>
    <xf numFmtId="0" fontId="8" fillId="0" borderId="47" xfId="0" applyFont="1" applyFill="1" applyBorder="1"/>
    <xf numFmtId="0" fontId="8" fillId="0" borderId="47" xfId="0" applyFont="1" applyBorder="1" applyAlignment="1">
      <alignment horizontal="center"/>
    </xf>
    <xf numFmtId="0" fontId="4" fillId="0" borderId="47" xfId="0" applyFont="1" applyBorder="1" applyAlignment="1">
      <alignment horizontal="center"/>
    </xf>
    <xf numFmtId="0" fontId="4" fillId="0" borderId="47" xfId="0" applyFont="1" applyFill="1" applyBorder="1"/>
    <xf numFmtId="0" fontId="6" fillId="0" borderId="47" xfId="0" applyFont="1" applyBorder="1" applyAlignment="1">
      <alignment horizontal="center"/>
    </xf>
    <xf numFmtId="0" fontId="8" fillId="0" borderId="47" xfId="0" applyFont="1" applyFill="1" applyBorder="1" applyAlignment="1">
      <alignment horizontal="center" vertical="center"/>
    </xf>
    <xf numFmtId="0" fontId="12" fillId="10" borderId="0" xfId="0" applyFont="1" applyFill="1"/>
    <xf numFmtId="0" fontId="0" fillId="10" borderId="0" xfId="0" applyFont="1" applyFill="1" applyAlignment="1"/>
    <xf numFmtId="0" fontId="14" fillId="10" borderId="37" xfId="0" applyFont="1" applyFill="1" applyBorder="1" applyAlignment="1">
      <alignment horizontal="center" vertical="center" wrapText="1"/>
    </xf>
    <xf numFmtId="0" fontId="14" fillId="10" borderId="62" xfId="0" applyFont="1" applyFill="1" applyBorder="1" applyAlignment="1">
      <alignment horizontal="center" vertical="center" wrapText="1"/>
    </xf>
    <xf numFmtId="0" fontId="14" fillId="11" borderId="62" xfId="0" applyFont="1" applyFill="1" applyBorder="1" applyAlignment="1">
      <alignment horizontal="center" vertical="center" wrapText="1"/>
    </xf>
    <xf numFmtId="0" fontId="14" fillId="10" borderId="39" xfId="0" applyFont="1" applyFill="1" applyBorder="1" applyAlignment="1">
      <alignment horizontal="left" vertical="center" wrapText="1"/>
    </xf>
    <xf numFmtId="0" fontId="14" fillId="10" borderId="39" xfId="0" applyFont="1" applyFill="1" applyBorder="1" applyAlignment="1">
      <alignment horizontal="center" vertical="center" wrapText="1"/>
    </xf>
    <xf numFmtId="0" fontId="14" fillId="10" borderId="40"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0" fillId="0" borderId="0" xfId="0" applyFont="1" applyAlignment="1"/>
    <xf numFmtId="0" fontId="0" fillId="0" borderId="0" xfId="0" applyFont="1" applyAlignment="1"/>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wrapText="1"/>
    </xf>
    <xf numFmtId="0" fontId="13" fillId="0" borderId="0" xfId="0" applyFont="1" applyAlignment="1">
      <alignment wrapText="1"/>
    </xf>
    <xf numFmtId="0" fontId="12" fillId="0" borderId="0" xfId="0" applyFont="1" applyAlignment="1">
      <alignment horizontal="center" wrapText="1"/>
    </xf>
    <xf numFmtId="0" fontId="9" fillId="0" borderId="0" xfId="0" applyFont="1" applyAlignment="1">
      <alignment horizontal="center" wrapText="1"/>
    </xf>
    <xf numFmtId="0" fontId="14" fillId="6" borderId="45" xfId="0" applyFont="1" applyFill="1" applyBorder="1" applyAlignment="1">
      <alignment vertical="center" wrapText="1"/>
    </xf>
    <xf numFmtId="0" fontId="12" fillId="6" borderId="59" xfId="0" applyFont="1" applyFill="1" applyBorder="1" applyAlignment="1">
      <alignment horizontal="left" vertical="center" wrapText="1"/>
    </xf>
    <xf numFmtId="0" fontId="14" fillId="6" borderId="59" xfId="0" applyFont="1" applyFill="1" applyBorder="1" applyAlignment="1">
      <alignment vertical="center" wrapText="1"/>
    </xf>
    <xf numFmtId="0" fontId="14"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4" fillId="0" borderId="43" xfId="0" applyFont="1" applyFill="1" applyBorder="1" applyAlignment="1">
      <alignment vertical="center" wrapText="1"/>
    </xf>
    <xf numFmtId="0" fontId="12" fillId="0" borderId="43" xfId="0" applyFont="1" applyFill="1" applyBorder="1" applyAlignment="1">
      <alignment horizontal="left" wrapText="1"/>
    </xf>
    <xf numFmtId="2" fontId="12" fillId="0" borderId="0" xfId="0" applyNumberFormat="1" applyFont="1" applyAlignment="1">
      <alignment wrapText="1"/>
    </xf>
    <xf numFmtId="0" fontId="12" fillId="0" borderId="0" xfId="0" applyFont="1" applyAlignment="1">
      <alignment horizontal="left" vertical="center" wrapText="1"/>
    </xf>
    <xf numFmtId="0" fontId="0" fillId="0" borderId="0" xfId="0" applyFont="1" applyAlignment="1"/>
    <xf numFmtId="0" fontId="12" fillId="5" borderId="0" xfId="0" applyFont="1" applyFill="1" applyAlignment="1">
      <alignment wrapText="1"/>
    </xf>
    <xf numFmtId="0" fontId="17" fillId="0" borderId="0" xfId="0" applyFont="1" applyAlignment="1">
      <alignment wrapText="1"/>
    </xf>
    <xf numFmtId="0" fontId="17" fillId="0" borderId="0" xfId="0" applyFont="1" applyAlignment="1">
      <alignment horizontal="center" wrapText="1"/>
    </xf>
    <xf numFmtId="0" fontId="16" fillId="0" borderId="43" xfId="0" applyFont="1" applyBorder="1" applyAlignment="1">
      <alignment wrapText="1"/>
    </xf>
    <xf numFmtId="0" fontId="16" fillId="0" borderId="40" xfId="0" applyFont="1" applyBorder="1" applyAlignment="1">
      <alignment wrapText="1"/>
    </xf>
    <xf numFmtId="166" fontId="15" fillId="5" borderId="43" xfId="0" applyNumberFormat="1" applyFont="1" applyFill="1" applyBorder="1" applyAlignment="1">
      <alignment horizontal="center" wrapText="1"/>
    </xf>
    <xf numFmtId="0" fontId="22" fillId="0" borderId="0" xfId="0" applyFont="1" applyAlignment="1">
      <alignment wrapText="1"/>
    </xf>
    <xf numFmtId="0" fontId="24" fillId="0" borderId="0" xfId="0" applyFont="1" applyAlignment="1">
      <alignment wrapText="1"/>
    </xf>
    <xf numFmtId="0" fontId="22" fillId="0" borderId="0" xfId="0" applyFont="1" applyAlignment="1">
      <alignment horizontal="center" vertical="center" wrapText="1"/>
    </xf>
    <xf numFmtId="0" fontId="23" fillId="6" borderId="42" xfId="0" applyFont="1" applyFill="1" applyBorder="1" applyAlignment="1">
      <alignment horizontal="left" vertical="center" wrapText="1"/>
    </xf>
    <xf numFmtId="0" fontId="25" fillId="0" borderId="0" xfId="0" applyFont="1" applyAlignment="1">
      <alignment wrapText="1"/>
    </xf>
    <xf numFmtId="0" fontId="26" fillId="0" borderId="43" xfId="0" applyFont="1" applyBorder="1" applyAlignment="1">
      <alignment horizontal="left" vertical="center" wrapText="1"/>
    </xf>
    <xf numFmtId="0" fontId="0" fillId="0" borderId="0" xfId="0" applyFont="1" applyAlignment="1"/>
    <xf numFmtId="0" fontId="15" fillId="6" borderId="42" xfId="0" applyFont="1" applyFill="1" applyBorder="1" applyAlignment="1">
      <alignment horizontal="left" vertical="center" wrapText="1"/>
    </xf>
    <xf numFmtId="0" fontId="0" fillId="0" borderId="0" xfId="0" applyFont="1" applyAlignment="1"/>
    <xf numFmtId="0" fontId="9" fillId="0" borderId="0" xfId="0" applyFont="1" applyAlignment="1">
      <alignment horizontal="left" wrapText="1"/>
    </xf>
    <xf numFmtId="0" fontId="9" fillId="0" borderId="1" xfId="0" applyFont="1" applyBorder="1" applyAlignment="1">
      <alignment horizontal="left" vertical="center" wrapText="1"/>
    </xf>
    <xf numFmtId="0" fontId="0" fillId="0" borderId="0" xfId="0" applyFont="1" applyAlignment="1">
      <alignment horizontal="left" wrapText="1"/>
    </xf>
    <xf numFmtId="0" fontId="15" fillId="0" borderId="42" xfId="0" applyFont="1" applyBorder="1" applyAlignment="1">
      <alignment horizontal="left" vertical="center" wrapText="1"/>
    </xf>
    <xf numFmtId="0" fontId="9" fillId="0" borderId="42" xfId="0" applyFont="1" applyBorder="1" applyAlignment="1">
      <alignment horizontal="center" vertical="center" wrapText="1"/>
    </xf>
    <xf numFmtId="164" fontId="9" fillId="0" borderId="42" xfId="0" applyNumberFormat="1" applyFont="1" applyBorder="1" applyAlignment="1">
      <alignment horizontal="center" vertical="center" wrapText="1"/>
    </xf>
    <xf numFmtId="164" fontId="9" fillId="5" borderId="42" xfId="0" applyNumberFormat="1" applyFont="1" applyFill="1" applyBorder="1" applyAlignment="1">
      <alignment horizontal="center" vertical="center" wrapText="1"/>
    </xf>
    <xf numFmtId="0" fontId="12" fillId="0" borderId="42" xfId="0" applyFont="1" applyBorder="1" applyAlignment="1">
      <alignment horizontal="left" vertical="center" wrapText="1"/>
    </xf>
    <xf numFmtId="0" fontId="14" fillId="10" borderId="71" xfId="0" applyFont="1" applyFill="1" applyBorder="1" applyAlignment="1">
      <alignment horizontal="center" vertical="center" wrapText="1"/>
    </xf>
    <xf numFmtId="0" fontId="0" fillId="10" borderId="72" xfId="0" applyFont="1" applyFill="1" applyBorder="1" applyAlignment="1"/>
    <xf numFmtId="0" fontId="14" fillId="0" borderId="0" xfId="0" applyFont="1" applyAlignment="1">
      <alignment wrapText="1"/>
    </xf>
    <xf numFmtId="0" fontId="14" fillId="0" borderId="43" xfId="0" applyFont="1" applyBorder="1" applyAlignment="1">
      <alignment horizontal="center"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0" fillId="0" borderId="0" xfId="0" applyFont="1" applyAlignment="1"/>
    <xf numFmtId="0" fontId="6" fillId="0" borderId="0" xfId="0" applyFont="1" applyAlignment="1">
      <alignment horizontal="left" vertical="center" wrapText="1"/>
    </xf>
    <xf numFmtId="0" fontId="0" fillId="0" borderId="0" xfId="0" applyFont="1" applyAlignment="1"/>
    <xf numFmtId="0" fontId="6" fillId="0" borderId="13" xfId="0" applyFont="1" applyBorder="1" applyAlignment="1">
      <alignment horizontal="center" vertical="center" wrapText="1"/>
    </xf>
    <xf numFmtId="0" fontId="7" fillId="0" borderId="45" xfId="0" applyFont="1" applyBorder="1"/>
    <xf numFmtId="0" fontId="6" fillId="0" borderId="19" xfId="0" applyFont="1" applyBorder="1" applyAlignment="1">
      <alignment horizontal="center" vertical="center"/>
    </xf>
    <xf numFmtId="0" fontId="7" fillId="0" borderId="29" xfId="0" applyFont="1" applyBorder="1"/>
    <xf numFmtId="0" fontId="6" fillId="0" borderId="20" xfId="0" applyFont="1" applyBorder="1" applyAlignment="1">
      <alignment horizontal="center" vertical="center" wrapText="1"/>
    </xf>
    <xf numFmtId="0" fontId="7" fillId="0" borderId="57" xfId="0" applyFont="1" applyBorder="1"/>
    <xf numFmtId="0" fontId="6" fillId="4" borderId="5" xfId="0" applyFont="1" applyFill="1" applyBorder="1" applyAlignment="1">
      <alignment horizontal="center" vertical="center" wrapText="1"/>
    </xf>
    <xf numFmtId="0" fontId="7" fillId="0" borderId="17" xfId="0" applyFont="1" applyBorder="1"/>
    <xf numFmtId="0" fontId="7" fillId="0" borderId="30" xfId="0" applyFont="1" applyBorder="1"/>
    <xf numFmtId="0" fontId="6" fillId="0" borderId="18" xfId="0" applyFont="1" applyBorder="1" applyAlignment="1">
      <alignment horizontal="center" vertical="center"/>
    </xf>
    <xf numFmtId="0" fontId="7" fillId="0" borderId="28" xfId="0" applyFont="1" applyBorder="1"/>
    <xf numFmtId="0" fontId="6" fillId="6" borderId="38" xfId="0" applyFont="1" applyFill="1" applyBorder="1" applyAlignment="1">
      <alignment horizontal="right" wrapText="1"/>
    </xf>
    <xf numFmtId="0" fontId="6" fillId="6" borderId="65" xfId="0" applyFont="1" applyFill="1" applyBorder="1" applyAlignment="1">
      <alignment horizontal="right" wrapText="1"/>
    </xf>
    <xf numFmtId="0" fontId="6" fillId="6" borderId="46" xfId="0" applyFont="1" applyFill="1" applyBorder="1" applyAlignment="1">
      <alignment horizontal="right" wrapText="1"/>
    </xf>
    <xf numFmtId="0" fontId="14" fillId="0" borderId="38" xfId="0" applyFont="1" applyBorder="1" applyAlignment="1">
      <alignment horizontal="right" vertical="center"/>
    </xf>
    <xf numFmtId="0" fontId="14" fillId="0" borderId="65" xfId="0" applyFont="1" applyBorder="1" applyAlignment="1">
      <alignment horizontal="right" vertical="center"/>
    </xf>
    <xf numFmtId="0" fontId="14" fillId="0" borderId="46" xfId="0" applyFont="1" applyBorder="1" applyAlignment="1">
      <alignment horizontal="right" vertical="center"/>
    </xf>
    <xf numFmtId="0" fontId="22" fillId="0" borderId="38" xfId="0" applyFont="1" applyBorder="1" applyAlignment="1">
      <alignment horizontal="right" vertical="center" wrapText="1"/>
    </xf>
    <xf numFmtId="0" fontId="14" fillId="0" borderId="65" xfId="0" applyFont="1" applyBorder="1" applyAlignment="1">
      <alignment horizontal="right" vertical="center" wrapText="1"/>
    </xf>
    <xf numFmtId="0" fontId="14" fillId="0" borderId="46" xfId="0" applyFont="1" applyBorder="1" applyAlignment="1">
      <alignment horizontal="right" vertical="center" wrapText="1"/>
    </xf>
    <xf numFmtId="0" fontId="6" fillId="0" borderId="9" xfId="0" applyFont="1" applyBorder="1" applyAlignment="1">
      <alignment horizontal="center" vertical="center" wrapText="1"/>
    </xf>
    <xf numFmtId="0" fontId="6" fillId="0" borderId="21" xfId="0" applyFont="1" applyBorder="1" applyAlignment="1">
      <alignment horizontal="center" vertical="center" wrapText="1"/>
    </xf>
    <xf numFmtId="0" fontId="5" fillId="2" borderId="1" xfId="0" applyFont="1" applyFill="1" applyBorder="1" applyAlignment="1">
      <alignment horizontal="center" vertical="center" wrapText="1"/>
    </xf>
    <xf numFmtId="0" fontId="7" fillId="0" borderId="13" xfId="0" applyFont="1" applyBorder="1"/>
    <xf numFmtId="0" fontId="6" fillId="3" borderId="2" xfId="0" applyFont="1" applyFill="1" applyBorder="1" applyAlignment="1">
      <alignment horizontal="center" vertical="center" wrapText="1"/>
    </xf>
    <xf numFmtId="0" fontId="7" fillId="0" borderId="3" xfId="0" applyFont="1" applyBorder="1"/>
    <xf numFmtId="0" fontId="7" fillId="0" borderId="4" xfId="0" applyFont="1" applyBorder="1"/>
    <xf numFmtId="0" fontId="2" fillId="0" borderId="0" xfId="0" applyFont="1" applyAlignment="1">
      <alignment horizontal="left" vertical="center" wrapText="1"/>
    </xf>
    <xf numFmtId="0" fontId="2" fillId="0" borderId="0" xfId="0" applyFont="1" applyAlignment="1">
      <alignment vertical="center" wrapText="1"/>
    </xf>
    <xf numFmtId="0" fontId="6" fillId="3" borderId="11" xfId="0" applyFont="1" applyFill="1" applyBorder="1" applyAlignment="1">
      <alignment horizontal="center" vertical="center" wrapText="1"/>
    </xf>
    <xf numFmtId="0" fontId="7" fillId="0" borderId="7" xfId="0" applyFont="1" applyBorder="1"/>
    <xf numFmtId="0" fontId="7" fillId="0" borderId="12" xfId="0" applyFont="1" applyBorder="1"/>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23" xfId="0" applyFont="1" applyBorder="1" applyAlignment="1">
      <alignment horizontal="center" vertical="center" wrapText="1"/>
    </xf>
    <xf numFmtId="0" fontId="7" fillId="0" borderId="24" xfId="0" applyFont="1" applyBorder="1"/>
    <xf numFmtId="0" fontId="7" fillId="0" borderId="25" xfId="0" applyFont="1" applyBorder="1"/>
    <xf numFmtId="0" fontId="6" fillId="3"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7" fillId="0" borderId="22" xfId="0" applyFont="1" applyBorder="1"/>
    <xf numFmtId="0" fontId="7" fillId="0" borderId="58" xfId="0" applyFont="1" applyBorder="1"/>
    <xf numFmtId="0" fontId="6" fillId="5" borderId="1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0" borderId="8" xfId="0" applyFont="1" applyBorder="1"/>
    <xf numFmtId="0" fontId="14" fillId="2" borderId="1" xfId="0" applyFont="1" applyFill="1" applyBorder="1" applyAlignment="1">
      <alignment horizontal="center" vertical="center" wrapText="1"/>
    </xf>
    <xf numFmtId="0" fontId="7" fillId="0" borderId="13" xfId="0" applyFont="1" applyBorder="1" applyAlignment="1">
      <alignment wrapText="1"/>
    </xf>
    <xf numFmtId="0" fontId="7" fillId="0" borderId="26" xfId="0" applyFont="1" applyBorder="1" applyAlignment="1">
      <alignment wrapText="1"/>
    </xf>
    <xf numFmtId="0" fontId="15" fillId="3" borderId="11" xfId="0" applyFont="1" applyFill="1" applyBorder="1" applyAlignment="1">
      <alignment horizontal="center" vertical="center" wrapText="1"/>
    </xf>
    <xf numFmtId="0" fontId="7" fillId="0" borderId="7" xfId="0" applyFont="1" applyBorder="1" applyAlignment="1">
      <alignment wrapText="1"/>
    </xf>
    <xf numFmtId="0" fontId="7" fillId="0" borderId="12" xfId="0" applyFont="1" applyBorder="1" applyAlignment="1">
      <alignment wrapText="1"/>
    </xf>
    <xf numFmtId="0" fontId="15" fillId="0" borderId="23" xfId="0" applyFont="1" applyBorder="1" applyAlignment="1">
      <alignment horizontal="center" vertical="center" wrapText="1"/>
    </xf>
    <xf numFmtId="0" fontId="7" fillId="0" borderId="24" xfId="0" applyFont="1" applyBorder="1" applyAlignment="1">
      <alignment wrapText="1"/>
    </xf>
    <xf numFmtId="0" fontId="7" fillId="0" borderId="25" xfId="0" applyFont="1" applyBorder="1" applyAlignment="1">
      <alignment wrapText="1"/>
    </xf>
    <xf numFmtId="0" fontId="15" fillId="4" borderId="10" xfId="0" applyFont="1" applyFill="1" applyBorder="1" applyAlignment="1">
      <alignment horizontal="center" vertical="center" wrapText="1"/>
    </xf>
    <xf numFmtId="0" fontId="7" fillId="0" borderId="22" xfId="0" applyFont="1" applyBorder="1" applyAlignment="1">
      <alignment wrapText="1"/>
    </xf>
    <xf numFmtId="0" fontId="7" fillId="0" borderId="53" xfId="0" applyFont="1" applyBorder="1" applyAlignment="1">
      <alignment wrapText="1"/>
    </xf>
    <xf numFmtId="0" fontId="15" fillId="0" borderId="9" xfId="0" applyFont="1" applyBorder="1" applyAlignment="1">
      <alignment horizontal="center" vertical="center" wrapText="1"/>
    </xf>
    <xf numFmtId="0" fontId="7" fillId="0" borderId="49" xfId="0" applyFont="1" applyBorder="1" applyAlignment="1">
      <alignment wrapText="1"/>
    </xf>
    <xf numFmtId="0" fontId="15" fillId="0" borderId="21" xfId="0" applyFont="1" applyBorder="1" applyAlignment="1">
      <alignment horizontal="center" vertical="center" wrapText="1"/>
    </xf>
    <xf numFmtId="0" fontId="7" fillId="0" borderId="50" xfId="0" applyFont="1" applyBorder="1" applyAlignment="1">
      <alignment wrapText="1"/>
    </xf>
    <xf numFmtId="0" fontId="15" fillId="4" borderId="6" xfId="0" applyFont="1" applyFill="1" applyBorder="1" applyAlignment="1">
      <alignment horizontal="center" vertical="center" wrapText="1"/>
    </xf>
    <xf numFmtId="0" fontId="7" fillId="0" borderId="8" xfId="0" applyFont="1" applyBorder="1" applyAlignment="1">
      <alignment wrapText="1"/>
    </xf>
    <xf numFmtId="0" fontId="19" fillId="0" borderId="13" xfId="0" applyFont="1" applyBorder="1" applyAlignment="1">
      <alignment wrapText="1"/>
    </xf>
    <xf numFmtId="0" fontId="19" fillId="0" borderId="26" xfId="0" applyFont="1" applyBorder="1" applyAlignment="1">
      <alignment wrapText="1"/>
    </xf>
    <xf numFmtId="0" fontId="15" fillId="3" borderId="2" xfId="0" applyFont="1" applyFill="1" applyBorder="1" applyAlignment="1">
      <alignment horizontal="center" vertical="center" wrapText="1"/>
    </xf>
    <xf numFmtId="0" fontId="7" fillId="0" borderId="3" xfId="0" applyFont="1" applyBorder="1" applyAlignment="1">
      <alignment wrapText="1"/>
    </xf>
    <xf numFmtId="0" fontId="7" fillId="0" borderId="4" xfId="0" applyFont="1" applyBorder="1" applyAlignment="1">
      <alignment wrapText="1"/>
    </xf>
    <xf numFmtId="0" fontId="15" fillId="5" borderId="19" xfId="0" applyFont="1" applyFill="1" applyBorder="1" applyAlignment="1">
      <alignment horizontal="center" vertical="center" wrapText="1"/>
    </xf>
    <xf numFmtId="0" fontId="7" fillId="0" borderId="50" xfId="0" applyFont="1" applyBorder="1" applyAlignment="1">
      <alignment horizontal="center" wrapText="1"/>
    </xf>
    <xf numFmtId="0" fontId="15" fillId="5" borderId="18" xfId="0" applyFont="1" applyFill="1" applyBorder="1" applyAlignment="1">
      <alignment horizontal="center" vertical="center" wrapText="1"/>
    </xf>
    <xf numFmtId="0" fontId="7" fillId="0" borderId="48" xfId="0" applyFont="1" applyBorder="1" applyAlignment="1">
      <alignment horizontal="center" wrapText="1"/>
    </xf>
    <xf numFmtId="0" fontId="15" fillId="0" borderId="13" xfId="0" applyFont="1" applyBorder="1" applyAlignment="1">
      <alignment horizontal="center" vertical="center" wrapText="1"/>
    </xf>
    <xf numFmtId="0" fontId="15" fillId="4" borderId="5" xfId="0" applyFont="1" applyFill="1" applyBorder="1" applyAlignment="1">
      <alignment horizontal="center" vertical="center" wrapText="1"/>
    </xf>
    <xf numFmtId="0" fontId="7" fillId="0" borderId="17" xfId="0" applyFont="1" applyBorder="1" applyAlignment="1">
      <alignment wrapText="1"/>
    </xf>
    <xf numFmtId="0" fontId="7" fillId="0" borderId="51" xfId="0" applyFont="1" applyBorder="1" applyAlignment="1">
      <alignment wrapText="1"/>
    </xf>
    <xf numFmtId="0" fontId="15" fillId="0" borderId="18" xfId="0" applyFont="1" applyBorder="1" applyAlignment="1">
      <alignment horizontal="center" vertical="center" wrapText="1"/>
    </xf>
    <xf numFmtId="0" fontId="7" fillId="0" borderId="48" xfId="0" applyFont="1" applyBorder="1" applyAlignment="1">
      <alignment wrapText="1"/>
    </xf>
    <xf numFmtId="0" fontId="12" fillId="0" borderId="0" xfId="0" applyFont="1" applyAlignment="1">
      <alignment horizontal="center" vertical="center" wrapText="1"/>
    </xf>
    <xf numFmtId="0" fontId="14" fillId="0" borderId="38" xfId="0" applyFont="1" applyBorder="1" applyAlignment="1">
      <alignment horizontal="right" vertical="center" wrapText="1"/>
    </xf>
    <xf numFmtId="0" fontId="15" fillId="0" borderId="20" xfId="0" applyFont="1" applyBorder="1" applyAlignment="1">
      <alignment horizontal="center" vertical="center" wrapText="1"/>
    </xf>
    <xf numFmtId="0" fontId="7" fillId="0" borderId="52" xfId="0" applyFont="1" applyBorder="1" applyAlignment="1">
      <alignment wrapText="1"/>
    </xf>
    <xf numFmtId="0" fontId="15" fillId="3" borderId="9"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3" borderId="2" xfId="0" applyFont="1" applyFill="1" applyBorder="1" applyAlignment="1">
      <alignment horizontal="left" vertical="center" wrapText="1"/>
    </xf>
    <xf numFmtId="0" fontId="7" fillId="0" borderId="3" xfId="0" applyFont="1" applyBorder="1" applyAlignment="1">
      <alignment horizontal="left" wrapText="1"/>
    </xf>
    <xf numFmtId="0" fontId="7" fillId="0" borderId="4" xfId="0" applyFont="1" applyBorder="1" applyAlignment="1">
      <alignment horizontal="left" wrapText="1"/>
    </xf>
    <xf numFmtId="0" fontId="15" fillId="5" borderId="13" xfId="0" applyFont="1" applyFill="1" applyBorder="1" applyAlignment="1">
      <alignment horizontal="center" vertical="center" wrapText="1"/>
    </xf>
    <xf numFmtId="0" fontId="7" fillId="0" borderId="49" xfId="0" applyFont="1" applyBorder="1" applyAlignment="1">
      <alignment horizontal="center" wrapText="1"/>
    </xf>
    <xf numFmtId="0" fontId="14" fillId="2" borderId="59"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5" fillId="0" borderId="29" xfId="0" applyFont="1" applyBorder="1" applyAlignment="1">
      <alignment horizontal="center" vertical="center" wrapText="1"/>
    </xf>
    <xf numFmtId="0" fontId="7" fillId="0" borderId="67" xfId="0" applyFont="1" applyBorder="1" applyAlignment="1">
      <alignment wrapText="1"/>
    </xf>
    <xf numFmtId="0" fontId="15" fillId="4" borderId="60" xfId="0" applyFont="1" applyFill="1" applyBorder="1" applyAlignment="1">
      <alignment horizontal="center" vertical="center" wrapText="1"/>
    </xf>
    <xf numFmtId="0" fontId="7" fillId="0" borderId="61" xfId="0" applyFont="1" applyBorder="1" applyAlignment="1">
      <alignment wrapText="1"/>
    </xf>
    <xf numFmtId="0" fontId="7" fillId="0" borderId="70" xfId="0" applyFont="1" applyBorder="1" applyAlignment="1">
      <alignment wrapText="1"/>
    </xf>
    <xf numFmtId="0" fontId="7" fillId="0" borderId="31" xfId="0" applyFont="1" applyBorder="1" applyAlignment="1">
      <alignment wrapText="1"/>
    </xf>
    <xf numFmtId="0" fontId="15" fillId="4" borderId="38" xfId="0" applyFont="1" applyFill="1" applyBorder="1" applyAlignment="1">
      <alignment horizontal="center" vertical="center" wrapText="1"/>
    </xf>
    <xf numFmtId="0" fontId="7" fillId="0" borderId="65" xfId="0" applyFont="1" applyBorder="1" applyAlignment="1">
      <alignment wrapText="1"/>
    </xf>
    <xf numFmtId="0" fontId="7" fillId="0" borderId="46" xfId="0" applyFont="1" applyBorder="1" applyAlignment="1">
      <alignment wrapText="1"/>
    </xf>
    <xf numFmtId="0" fontId="7" fillId="0" borderId="27" xfId="0" applyFont="1" applyBorder="1" applyAlignment="1">
      <alignment wrapText="1"/>
    </xf>
    <xf numFmtId="0" fontId="7" fillId="0" borderId="34" xfId="0" applyFont="1" applyBorder="1" applyAlignment="1">
      <alignment wrapText="1"/>
    </xf>
    <xf numFmtId="0" fontId="7" fillId="0" borderId="32" xfId="0" applyFont="1" applyBorder="1" applyAlignment="1">
      <alignment wrapText="1"/>
    </xf>
    <xf numFmtId="0" fontId="15" fillId="0" borderId="45" xfId="0" applyFont="1" applyBorder="1" applyAlignment="1">
      <alignment horizontal="center" vertical="center" wrapText="1"/>
    </xf>
    <xf numFmtId="0" fontId="7" fillId="0" borderId="68" xfId="0" applyFont="1" applyBorder="1" applyAlignment="1">
      <alignment wrapText="1"/>
    </xf>
    <xf numFmtId="0" fontId="15" fillId="0" borderId="38" xfId="0" applyFont="1" applyBorder="1" applyAlignment="1">
      <alignment horizontal="right" wrapText="1"/>
    </xf>
    <xf numFmtId="0" fontId="7" fillId="0" borderId="39" xfId="0" applyFont="1" applyBorder="1" applyAlignment="1">
      <alignment horizontal="right" wrapText="1"/>
    </xf>
    <xf numFmtId="0" fontId="7" fillId="0" borderId="40" xfId="0" applyFont="1" applyBorder="1" applyAlignment="1">
      <alignment horizontal="right" wrapText="1"/>
    </xf>
    <xf numFmtId="0" fontId="7" fillId="0" borderId="33" xfId="0" applyFont="1" applyBorder="1" applyAlignment="1">
      <alignment wrapText="1"/>
    </xf>
    <xf numFmtId="0" fontId="15" fillId="0" borderId="28" xfId="0" applyFont="1" applyBorder="1" applyAlignment="1">
      <alignment horizontal="center" vertical="center" wrapText="1"/>
    </xf>
    <xf numFmtId="0" fontId="7" fillId="0" borderId="69" xfId="0" applyFont="1" applyBorder="1" applyAlignment="1">
      <alignment wrapText="1"/>
    </xf>
    <xf numFmtId="0" fontId="14" fillId="10" borderId="64" xfId="0" applyFont="1" applyFill="1" applyBorder="1" applyAlignment="1">
      <alignment horizontal="left" vertical="center" wrapText="1"/>
    </xf>
    <xf numFmtId="0" fontId="14" fillId="10" borderId="73" xfId="0" applyFont="1" applyFill="1" applyBorder="1" applyAlignment="1">
      <alignment horizontal="center" vertical="center" wrapText="1"/>
    </xf>
    <xf numFmtId="0" fontId="14" fillId="10" borderId="74" xfId="0" applyFont="1" applyFill="1" applyBorder="1" applyAlignment="1">
      <alignment horizontal="left" vertical="center" wrapText="1"/>
    </xf>
    <xf numFmtId="0" fontId="14" fillId="10" borderId="74" xfId="0" applyFont="1" applyFill="1" applyBorder="1" applyAlignment="1">
      <alignment horizontal="center" vertical="center" wrapText="1"/>
    </xf>
    <xf numFmtId="0" fontId="14" fillId="11" borderId="74" xfId="0" applyFont="1" applyFill="1" applyBorder="1" applyAlignment="1">
      <alignment horizontal="center" vertical="center" wrapText="1"/>
    </xf>
    <xf numFmtId="0" fontId="14" fillId="10" borderId="72" xfId="0" applyFont="1" applyFill="1" applyBorder="1" applyAlignment="1">
      <alignment horizontal="left" vertical="center" wrapText="1"/>
    </xf>
    <xf numFmtId="0" fontId="14" fillId="10" borderId="43" xfId="0" applyFont="1" applyFill="1" applyBorder="1" applyAlignment="1">
      <alignment horizontal="center" vertical="center" wrapText="1"/>
    </xf>
    <xf numFmtId="0" fontId="15" fillId="10" borderId="38" xfId="0" applyFont="1" applyFill="1" applyBorder="1" applyAlignment="1">
      <alignment horizontal="left" vertical="center" wrapText="1"/>
    </xf>
    <xf numFmtId="0" fontId="15" fillId="10" borderId="65" xfId="0" applyFont="1" applyFill="1" applyBorder="1" applyAlignment="1">
      <alignment horizontal="left" vertical="center" wrapText="1"/>
    </xf>
    <xf numFmtId="0" fontId="15" fillId="10" borderId="46" xfId="0" applyFont="1" applyFill="1" applyBorder="1" applyAlignment="1">
      <alignment horizontal="left" vertical="center" wrapText="1"/>
    </xf>
    <xf numFmtId="0" fontId="9" fillId="10" borderId="43" xfId="0" applyFont="1" applyFill="1" applyBorder="1" applyAlignment="1">
      <alignment horizontal="left" vertical="center" wrapText="1"/>
    </xf>
    <xf numFmtId="0" fontId="9" fillId="12" borderId="43" xfId="0" applyFont="1" applyFill="1" applyBorder="1" applyAlignment="1">
      <alignment horizontal="left" vertical="center" wrapText="1"/>
    </xf>
    <xf numFmtId="0" fontId="9" fillId="10" borderId="26" xfId="0" applyFont="1" applyFill="1" applyBorder="1" applyAlignment="1">
      <alignment horizontal="left" vertical="center" wrapText="1"/>
    </xf>
    <xf numFmtId="0" fontId="9" fillId="10" borderId="26"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093"/>
  <sheetViews>
    <sheetView showGridLines="0" tabSelected="1" view="pageBreakPreview" topLeftCell="A4" zoomScale="70" zoomScaleNormal="80" zoomScaleSheetLayoutView="70" workbookViewId="0">
      <selection activeCell="C178" sqref="C178:F178"/>
    </sheetView>
  </sheetViews>
  <sheetFormatPr baseColWidth="10" defaultColWidth="12.625" defaultRowHeight="15" customHeight="1"/>
  <cols>
    <col min="1" max="1" width="5.375" customWidth="1"/>
    <col min="2" max="2" width="11.125" style="163" customWidth="1"/>
    <col min="3" max="3" width="21.875" style="139" customWidth="1"/>
    <col min="4" max="4" width="16.375" style="163" customWidth="1"/>
    <col min="5" max="5" width="12.125" style="139" customWidth="1"/>
    <col min="6" max="6" width="14.75" style="139" customWidth="1"/>
    <col min="7" max="7" width="9" style="139" customWidth="1"/>
    <col min="8" max="8" width="11.625" style="139" customWidth="1"/>
    <col min="9" max="9" width="19.25" style="139" customWidth="1"/>
    <col min="10" max="10" width="15.75" style="139" customWidth="1"/>
    <col min="11" max="11" width="32.375" style="139" customWidth="1"/>
    <col min="12" max="12" width="26.625" style="139" customWidth="1"/>
    <col min="13" max="13" width="27" style="139" customWidth="1"/>
    <col min="14" max="14" width="22.125" style="139" customWidth="1"/>
    <col min="15" max="15" width="13.25" style="139" customWidth="1"/>
    <col min="16" max="16" width="45.5" style="139" customWidth="1"/>
    <col min="17" max="17" width="24" style="139" customWidth="1"/>
    <col min="18" max="18" width="17.625" style="139" customWidth="1"/>
    <col min="19" max="19" width="33.875" style="139" customWidth="1"/>
    <col min="20" max="20" width="41.25" style="139" customWidth="1"/>
    <col min="21" max="21" width="40" style="139" customWidth="1"/>
    <col min="22" max="22" width="26.375" style="139" customWidth="1"/>
    <col min="23" max="26" width="12.625" style="139" customWidth="1"/>
    <col min="27" max="27" width="38.5" style="139" customWidth="1"/>
    <col min="28" max="28" width="35.75" style="139" customWidth="1"/>
    <col min="29" max="31" width="12.625" style="139" customWidth="1"/>
    <col min="32" max="32" width="29" style="139" customWidth="1"/>
    <col min="33" max="33" width="29.375" style="139" customWidth="1"/>
    <col min="34" max="36" width="12.625" style="139" customWidth="1"/>
    <col min="37" max="37" width="30.875" style="139" customWidth="1"/>
    <col min="38" max="39" width="12.625" style="139" customWidth="1"/>
    <col min="40" max="40" width="38.125" style="139" customWidth="1"/>
    <col min="41" max="45" width="12.625" style="139" customWidth="1"/>
    <col min="46" max="46" width="14.375" style="139" customWidth="1"/>
  </cols>
  <sheetData>
    <row r="1" spans="1:46" ht="16.5" hidden="1" customHeight="1">
      <c r="A1" s="45"/>
      <c r="B1" s="140" t="s">
        <v>108</v>
      </c>
      <c r="C1" s="47"/>
      <c r="D1" s="159"/>
      <c r="E1" s="141"/>
      <c r="F1" s="141"/>
      <c r="G1" s="47"/>
      <c r="H1" s="153"/>
      <c r="I1" s="47"/>
      <c r="J1" s="47"/>
      <c r="K1" s="47"/>
      <c r="L1" s="48"/>
      <c r="M1" s="48"/>
      <c r="N1" s="48"/>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row>
    <row r="2" spans="1:46" ht="19.5" hidden="1" customHeight="1">
      <c r="A2" s="45"/>
      <c r="B2" s="140" t="s">
        <v>109</v>
      </c>
      <c r="C2" s="47"/>
      <c r="D2" s="159"/>
      <c r="E2" s="141"/>
      <c r="F2" s="141"/>
      <c r="G2" s="47"/>
      <c r="H2" s="153"/>
      <c r="I2" s="47"/>
      <c r="J2" s="47"/>
      <c r="K2" s="47"/>
      <c r="L2" s="48"/>
      <c r="M2" s="48"/>
      <c r="N2" s="48"/>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row>
    <row r="3" spans="1:46" ht="15" hidden="1" customHeight="1">
      <c r="A3" s="45"/>
      <c r="B3" s="140" t="s">
        <v>578</v>
      </c>
      <c r="C3" s="154"/>
      <c r="D3" s="160"/>
      <c r="E3" s="155"/>
      <c r="F3" s="141"/>
      <c r="G3" s="47"/>
      <c r="H3" s="153"/>
      <c r="I3" s="47"/>
      <c r="J3" s="47"/>
      <c r="K3" s="47"/>
      <c r="L3" s="48"/>
      <c r="M3" s="48"/>
      <c r="N3" s="48"/>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row>
    <row r="4" spans="1:46" ht="62.25" customHeight="1" thickBot="1">
      <c r="A4" s="70"/>
      <c r="B4" s="274" t="s">
        <v>2</v>
      </c>
      <c r="C4" s="274" t="s">
        <v>3</v>
      </c>
      <c r="D4" s="274" t="s">
        <v>4</v>
      </c>
      <c r="E4" s="274" t="s">
        <v>111</v>
      </c>
      <c r="F4" s="274" t="s">
        <v>112</v>
      </c>
      <c r="G4" s="274" t="s">
        <v>7</v>
      </c>
      <c r="H4" s="274" t="s">
        <v>8</v>
      </c>
      <c r="I4" s="274" t="s">
        <v>9</v>
      </c>
      <c r="J4" s="274" t="s">
        <v>10</v>
      </c>
      <c r="K4" s="274" t="s">
        <v>11</v>
      </c>
      <c r="L4" s="283" t="s">
        <v>12</v>
      </c>
      <c r="M4" s="284"/>
      <c r="N4" s="285"/>
      <c r="O4" s="279" t="s">
        <v>13</v>
      </c>
      <c r="P4" s="250" t="s">
        <v>14</v>
      </c>
      <c r="Q4" s="251"/>
      <c r="R4" s="251"/>
      <c r="S4" s="251"/>
      <c r="T4" s="251"/>
      <c r="U4" s="251"/>
      <c r="V4" s="252"/>
      <c r="W4" s="246" t="s">
        <v>15</v>
      </c>
      <c r="X4" s="234"/>
      <c r="Y4" s="234"/>
      <c r="Z4" s="247"/>
      <c r="AA4" s="267" t="s">
        <v>16</v>
      </c>
      <c r="AB4" s="239" t="s">
        <v>17</v>
      </c>
      <c r="AC4" s="233" t="s">
        <v>18</v>
      </c>
      <c r="AD4" s="234"/>
      <c r="AE4" s="234"/>
      <c r="AF4" s="234"/>
      <c r="AG4" s="234"/>
      <c r="AH4" s="234"/>
      <c r="AI4" s="234"/>
      <c r="AJ4" s="234"/>
      <c r="AK4" s="234"/>
      <c r="AL4" s="234"/>
      <c r="AM4" s="234"/>
      <c r="AN4" s="234"/>
      <c r="AO4" s="234"/>
      <c r="AP4" s="234"/>
      <c r="AQ4" s="234"/>
      <c r="AR4" s="234"/>
      <c r="AS4" s="234"/>
      <c r="AT4" s="235"/>
    </row>
    <row r="5" spans="1:46" ht="21.75" customHeight="1">
      <c r="A5" s="45"/>
      <c r="B5" s="275"/>
      <c r="C5" s="275"/>
      <c r="D5" s="275"/>
      <c r="E5" s="275"/>
      <c r="F5" s="275"/>
      <c r="G5" s="275"/>
      <c r="H5" s="275"/>
      <c r="I5" s="275"/>
      <c r="J5" s="275"/>
      <c r="K5" s="275"/>
      <c r="L5" s="295" t="s">
        <v>19</v>
      </c>
      <c r="M5" s="289" t="s">
        <v>20</v>
      </c>
      <c r="N5" s="277" t="s">
        <v>21</v>
      </c>
      <c r="O5" s="280"/>
      <c r="P5" s="261" t="s">
        <v>22</v>
      </c>
      <c r="Q5" s="257" t="s">
        <v>23</v>
      </c>
      <c r="R5" s="257" t="s">
        <v>24</v>
      </c>
      <c r="S5" s="257" t="s">
        <v>25</v>
      </c>
      <c r="T5" s="257" t="s">
        <v>26</v>
      </c>
      <c r="U5" s="257" t="s">
        <v>27</v>
      </c>
      <c r="V5" s="268" t="s">
        <v>28</v>
      </c>
      <c r="W5" s="265" t="s">
        <v>29</v>
      </c>
      <c r="X5" s="242" t="s">
        <v>30</v>
      </c>
      <c r="Y5" s="242" t="s">
        <v>31</v>
      </c>
      <c r="Z5" s="244" t="s">
        <v>32</v>
      </c>
      <c r="AA5" s="231"/>
      <c r="AB5" s="240"/>
      <c r="AC5" s="236" t="s">
        <v>33</v>
      </c>
      <c r="AD5" s="237"/>
      <c r="AE5" s="237"/>
      <c r="AF5" s="238"/>
      <c r="AG5" s="236" t="s">
        <v>34</v>
      </c>
      <c r="AH5" s="237"/>
      <c r="AI5" s="238"/>
      <c r="AJ5" s="236" t="s">
        <v>35</v>
      </c>
      <c r="AK5" s="237"/>
      <c r="AL5" s="238"/>
      <c r="AM5" s="236" t="s">
        <v>36</v>
      </c>
      <c r="AN5" s="238"/>
      <c r="AO5" s="236" t="s">
        <v>37</v>
      </c>
      <c r="AP5" s="237"/>
      <c r="AQ5" s="237"/>
      <c r="AR5" s="237"/>
      <c r="AS5" s="237"/>
      <c r="AT5" s="238"/>
    </row>
    <row r="6" spans="1:46" ht="20.25" customHeight="1">
      <c r="A6" s="45"/>
      <c r="B6" s="276"/>
      <c r="C6" s="276"/>
      <c r="D6" s="276"/>
      <c r="E6" s="276"/>
      <c r="F6" s="276"/>
      <c r="G6" s="276"/>
      <c r="H6" s="276"/>
      <c r="I6" s="276"/>
      <c r="J6" s="276"/>
      <c r="K6" s="276"/>
      <c r="L6" s="296"/>
      <c r="M6" s="290"/>
      <c r="N6" s="278"/>
      <c r="O6" s="281"/>
      <c r="P6" s="282"/>
      <c r="Q6" s="232"/>
      <c r="R6" s="232"/>
      <c r="S6" s="232"/>
      <c r="T6" s="232"/>
      <c r="U6" s="232"/>
      <c r="V6" s="288"/>
      <c r="W6" s="294"/>
      <c r="X6" s="232"/>
      <c r="Y6" s="232"/>
      <c r="Z6" s="288"/>
      <c r="AA6" s="286"/>
      <c r="AB6" s="287"/>
      <c r="AC6" s="71" t="s">
        <v>38</v>
      </c>
      <c r="AD6" s="72" t="s">
        <v>39</v>
      </c>
      <c r="AE6" s="72" t="s">
        <v>40</v>
      </c>
      <c r="AF6" s="73" t="s">
        <v>41</v>
      </c>
      <c r="AG6" s="71" t="s">
        <v>42</v>
      </c>
      <c r="AH6" s="72" t="s">
        <v>43</v>
      </c>
      <c r="AI6" s="73" t="s">
        <v>44</v>
      </c>
      <c r="AJ6" s="71" t="s">
        <v>45</v>
      </c>
      <c r="AK6" s="72" t="s">
        <v>46</v>
      </c>
      <c r="AL6" s="73" t="s">
        <v>47</v>
      </c>
      <c r="AM6" s="71" t="s">
        <v>48</v>
      </c>
      <c r="AN6" s="73" t="s">
        <v>49</v>
      </c>
      <c r="AO6" s="71" t="s">
        <v>50</v>
      </c>
      <c r="AP6" s="72" t="s">
        <v>51</v>
      </c>
      <c r="AQ6" s="72" t="s">
        <v>52</v>
      </c>
      <c r="AR6" s="72" t="s">
        <v>53</v>
      </c>
      <c r="AS6" s="72" t="s">
        <v>54</v>
      </c>
      <c r="AT6" s="73" t="s">
        <v>55</v>
      </c>
    </row>
    <row r="7" spans="1:46" ht="21.75" customHeight="1">
      <c r="A7" s="45"/>
      <c r="B7" s="74"/>
      <c r="C7" s="68"/>
      <c r="D7" s="161"/>
      <c r="E7" s="75"/>
      <c r="F7" s="75"/>
      <c r="G7" s="75"/>
      <c r="H7" s="76"/>
      <c r="I7" s="75"/>
      <c r="J7" s="75"/>
      <c r="K7" s="75"/>
      <c r="L7" s="68"/>
      <c r="M7" s="68"/>
      <c r="N7" s="68"/>
      <c r="O7" s="75"/>
      <c r="P7" s="77"/>
      <c r="Q7" s="77"/>
      <c r="R7" s="77"/>
      <c r="S7" s="77"/>
      <c r="T7" s="77"/>
      <c r="U7" s="77"/>
      <c r="V7" s="77"/>
      <c r="W7" s="77"/>
      <c r="X7" s="77"/>
      <c r="Y7" s="77"/>
      <c r="Z7" s="77"/>
      <c r="AA7" s="75"/>
      <c r="AB7" s="75"/>
      <c r="AC7" s="78"/>
      <c r="AD7" s="78"/>
      <c r="AE7" s="78"/>
      <c r="AF7" s="78"/>
      <c r="AG7" s="78"/>
      <c r="AH7" s="78"/>
      <c r="AI7" s="78"/>
      <c r="AJ7" s="78"/>
      <c r="AK7" s="78"/>
      <c r="AL7" s="78"/>
      <c r="AM7" s="78"/>
      <c r="AN7" s="78"/>
      <c r="AO7" s="78"/>
      <c r="AP7" s="78"/>
      <c r="AQ7" s="78"/>
      <c r="AR7" s="78"/>
      <c r="AS7" s="78"/>
      <c r="AT7" s="78"/>
    </row>
    <row r="8" spans="1:46" s="126" customFormat="1" ht="21.75" customHeight="1">
      <c r="A8" s="125"/>
      <c r="B8" s="298"/>
      <c r="C8" s="299" t="s">
        <v>579</v>
      </c>
      <c r="D8" s="299"/>
      <c r="E8" s="300"/>
      <c r="F8" s="300"/>
      <c r="G8" s="300"/>
      <c r="H8" s="301"/>
      <c r="I8" s="300"/>
      <c r="J8" s="300"/>
      <c r="K8" s="300"/>
      <c r="L8" s="130"/>
      <c r="M8" s="130"/>
      <c r="N8" s="130"/>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row>
    <row r="9" spans="1:46" ht="140.25">
      <c r="A9" s="45"/>
      <c r="B9" s="67" t="s">
        <v>1385</v>
      </c>
      <c r="C9" s="67" t="s">
        <v>580</v>
      </c>
      <c r="D9" s="162" t="s">
        <v>565</v>
      </c>
      <c r="E9" s="65">
        <v>1</v>
      </c>
      <c r="F9" s="65">
        <v>1</v>
      </c>
      <c r="G9" s="63">
        <v>15</v>
      </c>
      <c r="H9" s="79">
        <f t="shared" ref="H9:H18" si="0">G9*F9</f>
        <v>15</v>
      </c>
      <c r="I9" s="59" t="s">
        <v>581</v>
      </c>
      <c r="J9" s="59" t="s">
        <v>582</v>
      </c>
      <c r="K9" s="59" t="s">
        <v>583</v>
      </c>
      <c r="L9" s="82" t="s">
        <v>1442</v>
      </c>
      <c r="M9" s="82" t="s">
        <v>1443</v>
      </c>
      <c r="N9" s="61"/>
      <c r="O9" s="59"/>
      <c r="P9" s="82" t="s">
        <v>120</v>
      </c>
      <c r="Q9" s="82" t="s">
        <v>138</v>
      </c>
      <c r="R9" s="82" t="s">
        <v>139</v>
      </c>
      <c r="S9" s="82" t="s">
        <v>166</v>
      </c>
      <c r="T9" s="82" t="s">
        <v>124</v>
      </c>
      <c r="U9" s="82" t="s">
        <v>141</v>
      </c>
      <c r="V9" s="82" t="s">
        <v>142</v>
      </c>
      <c r="W9" s="82" t="s">
        <v>144</v>
      </c>
      <c r="X9" s="82" t="s">
        <v>144</v>
      </c>
      <c r="Y9" s="82" t="s">
        <v>71</v>
      </c>
      <c r="Z9" s="82" t="s">
        <v>144</v>
      </c>
      <c r="AA9" s="80" t="s">
        <v>198</v>
      </c>
      <c r="AB9" s="80" t="s">
        <v>584</v>
      </c>
      <c r="AC9" s="59"/>
      <c r="AD9" s="59"/>
      <c r="AE9" s="59"/>
      <c r="AF9" s="59"/>
      <c r="AG9" s="82" t="s">
        <v>200</v>
      </c>
      <c r="AH9" s="156"/>
      <c r="AI9" s="157"/>
      <c r="AJ9" s="157"/>
      <c r="AK9" s="156"/>
      <c r="AL9" s="157"/>
      <c r="AM9" s="82"/>
      <c r="AN9" s="82" t="s">
        <v>148</v>
      </c>
      <c r="AO9" s="59"/>
      <c r="AP9" s="59"/>
      <c r="AQ9" s="59"/>
      <c r="AR9" s="59"/>
      <c r="AS9" s="59"/>
      <c r="AT9" s="59"/>
    </row>
    <row r="10" spans="1:46" s="135" customFormat="1" ht="94.5" customHeight="1">
      <c r="A10" s="45"/>
      <c r="B10" s="67" t="s">
        <v>1386</v>
      </c>
      <c r="C10" s="67" t="s">
        <v>585</v>
      </c>
      <c r="D10" s="162" t="s">
        <v>565</v>
      </c>
      <c r="E10" s="65">
        <v>1</v>
      </c>
      <c r="F10" s="65">
        <v>1</v>
      </c>
      <c r="G10" s="63">
        <v>15</v>
      </c>
      <c r="H10" s="79">
        <f t="shared" si="0"/>
        <v>15</v>
      </c>
      <c r="I10" s="59" t="s">
        <v>586</v>
      </c>
      <c r="J10" s="59" t="s">
        <v>587</v>
      </c>
      <c r="K10" s="59" t="s">
        <v>583</v>
      </c>
      <c r="L10" s="164" t="s">
        <v>1398</v>
      </c>
      <c r="M10" s="82" t="s">
        <v>1444</v>
      </c>
      <c r="N10" s="61"/>
      <c r="O10" s="59"/>
      <c r="P10" s="82" t="s">
        <v>120</v>
      </c>
      <c r="Q10" s="82" t="s">
        <v>138</v>
      </c>
      <c r="R10" s="82" t="s">
        <v>139</v>
      </c>
      <c r="S10" s="82" t="s">
        <v>166</v>
      </c>
      <c r="T10" s="82" t="s">
        <v>124</v>
      </c>
      <c r="U10" s="82" t="s">
        <v>141</v>
      </c>
      <c r="V10" s="82" t="s">
        <v>142</v>
      </c>
      <c r="W10" s="82" t="s">
        <v>144</v>
      </c>
      <c r="X10" s="82" t="s">
        <v>144</v>
      </c>
      <c r="Y10" s="82" t="s">
        <v>71</v>
      </c>
      <c r="Z10" s="82" t="s">
        <v>144</v>
      </c>
      <c r="AA10" s="80" t="s">
        <v>588</v>
      </c>
      <c r="AB10" s="80" t="s">
        <v>584</v>
      </c>
      <c r="AC10" s="59"/>
      <c r="AD10" s="59"/>
      <c r="AE10" s="59"/>
      <c r="AF10" s="59"/>
      <c r="AG10" s="82" t="s">
        <v>200</v>
      </c>
      <c r="AH10" s="156"/>
      <c r="AI10" s="157"/>
      <c r="AJ10" s="157"/>
      <c r="AK10" s="156"/>
      <c r="AL10" s="157"/>
      <c r="AM10" s="82"/>
      <c r="AN10" s="82" t="s">
        <v>148</v>
      </c>
      <c r="AO10" s="59"/>
      <c r="AP10" s="59"/>
      <c r="AQ10" s="59"/>
      <c r="AR10" s="59"/>
      <c r="AS10" s="59"/>
      <c r="AT10" s="59"/>
    </row>
    <row r="11" spans="1:46" s="135" customFormat="1" ht="114.75" customHeight="1">
      <c r="A11" s="45"/>
      <c r="B11" s="67" t="s">
        <v>1387</v>
      </c>
      <c r="C11" s="67" t="s">
        <v>589</v>
      </c>
      <c r="D11" s="162"/>
      <c r="E11" s="65">
        <v>3</v>
      </c>
      <c r="F11" s="65">
        <v>1</v>
      </c>
      <c r="G11" s="63">
        <v>15</v>
      </c>
      <c r="H11" s="79">
        <f t="shared" si="0"/>
        <v>15</v>
      </c>
      <c r="I11" s="59" t="s">
        <v>590</v>
      </c>
      <c r="J11" s="59" t="s">
        <v>591</v>
      </c>
      <c r="K11" s="59" t="s">
        <v>592</v>
      </c>
      <c r="L11" s="82" t="s">
        <v>1446</v>
      </c>
      <c r="M11" s="82" t="s">
        <v>1445</v>
      </c>
      <c r="N11" s="61"/>
      <c r="O11" s="59"/>
      <c r="P11" s="82" t="s">
        <v>120</v>
      </c>
      <c r="Q11" s="82" t="s">
        <v>138</v>
      </c>
      <c r="R11" s="82" t="s">
        <v>139</v>
      </c>
      <c r="S11" s="82" t="s">
        <v>166</v>
      </c>
      <c r="T11" s="82" t="s">
        <v>124</v>
      </c>
      <c r="U11" s="82" t="s">
        <v>141</v>
      </c>
      <c r="V11" s="82" t="s">
        <v>142</v>
      </c>
      <c r="W11" s="82" t="s">
        <v>70</v>
      </c>
      <c r="X11" s="82" t="s">
        <v>70</v>
      </c>
      <c r="Y11" s="82" t="s">
        <v>127</v>
      </c>
      <c r="Z11" s="82" t="s">
        <v>144</v>
      </c>
      <c r="AA11" s="80" t="s">
        <v>593</v>
      </c>
      <c r="AB11" s="80" t="s">
        <v>228</v>
      </c>
      <c r="AC11" s="59"/>
      <c r="AD11" s="59"/>
      <c r="AE11" s="59"/>
      <c r="AF11" s="59" t="s">
        <v>147</v>
      </c>
      <c r="AG11" s="82"/>
      <c r="AH11" s="156"/>
      <c r="AI11" s="157"/>
      <c r="AJ11" s="157"/>
      <c r="AK11" s="156"/>
      <c r="AL11" s="157"/>
      <c r="AM11" s="82"/>
      <c r="AN11" s="82" t="s">
        <v>148</v>
      </c>
      <c r="AO11" s="59"/>
      <c r="AP11" s="59"/>
      <c r="AQ11" s="59"/>
      <c r="AR11" s="59"/>
      <c r="AS11" s="59"/>
      <c r="AT11" s="59"/>
    </row>
    <row r="12" spans="1:46" s="135" customFormat="1" ht="30.75" customHeight="1">
      <c r="A12" s="45"/>
      <c r="B12" s="67" t="s">
        <v>1388</v>
      </c>
      <c r="C12" s="67" t="s">
        <v>594</v>
      </c>
      <c r="D12" s="162"/>
      <c r="E12" s="65">
        <v>12</v>
      </c>
      <c r="F12" s="65">
        <v>1</v>
      </c>
      <c r="G12" s="63">
        <v>15</v>
      </c>
      <c r="H12" s="79">
        <f t="shared" si="0"/>
        <v>15</v>
      </c>
      <c r="I12" s="59" t="s">
        <v>595</v>
      </c>
      <c r="J12" s="59" t="s">
        <v>589</v>
      </c>
      <c r="K12" s="59" t="s">
        <v>596</v>
      </c>
      <c r="L12" s="164"/>
      <c r="M12" s="82" t="s">
        <v>1447</v>
      </c>
      <c r="N12" s="61"/>
      <c r="O12" s="59"/>
      <c r="P12" s="82" t="s">
        <v>120</v>
      </c>
      <c r="Q12" s="82" t="s">
        <v>138</v>
      </c>
      <c r="R12" s="82" t="s">
        <v>139</v>
      </c>
      <c r="S12" s="82" t="s">
        <v>166</v>
      </c>
      <c r="T12" s="82" t="s">
        <v>124</v>
      </c>
      <c r="U12" s="82" t="s">
        <v>141</v>
      </c>
      <c r="V12" s="82" t="s">
        <v>142</v>
      </c>
      <c r="W12" s="82" t="s">
        <v>143</v>
      </c>
      <c r="X12" s="82" t="s">
        <v>143</v>
      </c>
      <c r="Y12" s="82" t="s">
        <v>71</v>
      </c>
      <c r="Z12" s="82" t="s">
        <v>144</v>
      </c>
      <c r="AA12" s="80" t="s">
        <v>597</v>
      </c>
      <c r="AB12" s="80" t="s">
        <v>598</v>
      </c>
      <c r="AC12" s="59"/>
      <c r="AD12" s="59"/>
      <c r="AE12" s="59"/>
      <c r="AF12" s="59" t="s">
        <v>147</v>
      </c>
      <c r="AG12" s="82"/>
      <c r="AH12" s="156"/>
      <c r="AI12" s="157"/>
      <c r="AJ12" s="157"/>
      <c r="AK12" s="156"/>
      <c r="AL12" s="157"/>
      <c r="AM12" s="82"/>
      <c r="AN12" s="82" t="s">
        <v>148</v>
      </c>
      <c r="AO12" s="59"/>
      <c r="AP12" s="59"/>
      <c r="AQ12" s="59"/>
      <c r="AR12" s="59"/>
      <c r="AS12" s="59"/>
      <c r="AT12" s="59"/>
    </row>
    <row r="13" spans="1:46" s="135" customFormat="1" ht="51.75" customHeight="1">
      <c r="A13" s="45"/>
      <c r="B13" s="67" t="s">
        <v>1389</v>
      </c>
      <c r="C13" s="67" t="s">
        <v>599</v>
      </c>
      <c r="D13" s="162"/>
      <c r="E13" s="65">
        <v>1</v>
      </c>
      <c r="F13" s="65">
        <v>1</v>
      </c>
      <c r="G13" s="63">
        <v>4</v>
      </c>
      <c r="H13" s="79">
        <f t="shared" si="0"/>
        <v>4</v>
      </c>
      <c r="I13" s="59" t="s">
        <v>600</v>
      </c>
      <c r="J13" s="59" t="s">
        <v>601</v>
      </c>
      <c r="K13" s="59"/>
      <c r="L13" s="164"/>
      <c r="M13" s="164" t="s">
        <v>602</v>
      </c>
      <c r="N13" s="61"/>
      <c r="O13" s="59"/>
      <c r="P13" s="82" t="s">
        <v>120</v>
      </c>
      <c r="Q13" s="82" t="s">
        <v>138</v>
      </c>
      <c r="R13" s="82" t="s">
        <v>173</v>
      </c>
      <c r="S13" s="82" t="s">
        <v>174</v>
      </c>
      <c r="T13" s="82" t="s">
        <v>175</v>
      </c>
      <c r="U13" s="82" t="s">
        <v>603</v>
      </c>
      <c r="V13" s="82" t="s">
        <v>177</v>
      </c>
      <c r="W13" s="82" t="s">
        <v>144</v>
      </c>
      <c r="X13" s="82" t="s">
        <v>144</v>
      </c>
      <c r="Y13" s="82" t="s">
        <v>71</v>
      </c>
      <c r="Z13" s="82" t="s">
        <v>144</v>
      </c>
      <c r="AA13" s="80" t="s">
        <v>178</v>
      </c>
      <c r="AB13" s="80" t="s">
        <v>179</v>
      </c>
      <c r="AC13" s="59"/>
      <c r="AD13" s="59"/>
      <c r="AE13" s="59" t="s">
        <v>180</v>
      </c>
      <c r="AF13" s="59"/>
      <c r="AG13" s="82"/>
      <c r="AH13" s="156"/>
      <c r="AI13" s="157"/>
      <c r="AJ13" s="157"/>
      <c r="AK13" s="156"/>
      <c r="AL13" s="157"/>
      <c r="AM13" s="82"/>
      <c r="AN13" s="82" t="s">
        <v>148</v>
      </c>
      <c r="AO13" s="59"/>
      <c r="AP13" s="59"/>
      <c r="AQ13" s="59"/>
      <c r="AR13" s="59"/>
      <c r="AS13" s="59"/>
      <c r="AT13" s="59"/>
    </row>
    <row r="14" spans="1:46" s="135" customFormat="1" ht="55.5" customHeight="1">
      <c r="A14" s="45"/>
      <c r="B14" s="67" t="s">
        <v>1390</v>
      </c>
      <c r="C14" s="67" t="s">
        <v>604</v>
      </c>
      <c r="D14" s="162"/>
      <c r="E14" s="65">
        <v>1</v>
      </c>
      <c r="F14" s="65">
        <v>1</v>
      </c>
      <c r="G14" s="63">
        <v>4</v>
      </c>
      <c r="H14" s="79">
        <f t="shared" si="0"/>
        <v>4</v>
      </c>
      <c r="I14" s="59" t="s">
        <v>600</v>
      </c>
      <c r="J14" s="59" t="s">
        <v>601</v>
      </c>
      <c r="K14" s="59"/>
      <c r="L14" s="164"/>
      <c r="M14" s="164" t="s">
        <v>602</v>
      </c>
      <c r="N14" s="61"/>
      <c r="O14" s="59"/>
      <c r="P14" s="82" t="s">
        <v>120</v>
      </c>
      <c r="Q14" s="82" t="s">
        <v>138</v>
      </c>
      <c r="R14" s="82" t="s">
        <v>173</v>
      </c>
      <c r="S14" s="82" t="s">
        <v>174</v>
      </c>
      <c r="T14" s="82" t="s">
        <v>175</v>
      </c>
      <c r="U14" s="82" t="s">
        <v>603</v>
      </c>
      <c r="V14" s="82" t="s">
        <v>177</v>
      </c>
      <c r="W14" s="82" t="s">
        <v>144</v>
      </c>
      <c r="X14" s="82" t="s">
        <v>144</v>
      </c>
      <c r="Y14" s="82" t="s">
        <v>71</v>
      </c>
      <c r="Z14" s="82" t="s">
        <v>144</v>
      </c>
      <c r="AA14" s="80" t="s">
        <v>178</v>
      </c>
      <c r="AB14" s="80" t="s">
        <v>179</v>
      </c>
      <c r="AC14" s="59"/>
      <c r="AD14" s="59"/>
      <c r="AE14" s="59" t="s">
        <v>180</v>
      </c>
      <c r="AF14" s="59"/>
      <c r="AG14" s="82"/>
      <c r="AH14" s="156"/>
      <c r="AI14" s="157"/>
      <c r="AJ14" s="157"/>
      <c r="AK14" s="156"/>
      <c r="AL14" s="157"/>
      <c r="AM14" s="82"/>
      <c r="AN14" s="82" t="s">
        <v>148</v>
      </c>
      <c r="AO14" s="59"/>
      <c r="AP14" s="59"/>
      <c r="AQ14" s="59"/>
      <c r="AR14" s="59"/>
      <c r="AS14" s="59"/>
      <c r="AT14" s="59"/>
    </row>
    <row r="15" spans="1:46" s="135" customFormat="1" ht="66.75" customHeight="1">
      <c r="A15" s="45"/>
      <c r="B15" s="67" t="s">
        <v>605</v>
      </c>
      <c r="C15" s="67" t="s">
        <v>606</v>
      </c>
      <c r="D15" s="162"/>
      <c r="E15" s="65">
        <v>20</v>
      </c>
      <c r="F15" s="65">
        <v>1</v>
      </c>
      <c r="G15" s="63">
        <v>25</v>
      </c>
      <c r="H15" s="79">
        <f t="shared" si="0"/>
        <v>25</v>
      </c>
      <c r="I15" s="59" t="s">
        <v>607</v>
      </c>
      <c r="J15" s="59" t="s">
        <v>608</v>
      </c>
      <c r="K15" s="59" t="s">
        <v>609</v>
      </c>
      <c r="L15" s="164" t="s">
        <v>1428</v>
      </c>
      <c r="M15" s="82" t="s">
        <v>1463</v>
      </c>
      <c r="N15" s="61"/>
      <c r="O15" s="59"/>
      <c r="P15" s="82" t="s">
        <v>120</v>
      </c>
      <c r="Q15" s="82" t="s">
        <v>138</v>
      </c>
      <c r="R15" s="82" t="s">
        <v>139</v>
      </c>
      <c r="S15" s="82" t="s">
        <v>166</v>
      </c>
      <c r="T15" s="82" t="s">
        <v>124</v>
      </c>
      <c r="U15" s="82" t="s">
        <v>141</v>
      </c>
      <c r="V15" s="82" t="s">
        <v>142</v>
      </c>
      <c r="W15" s="82" t="s">
        <v>143</v>
      </c>
      <c r="X15" s="82" t="s">
        <v>143</v>
      </c>
      <c r="Y15" s="82" t="s">
        <v>71</v>
      </c>
      <c r="Z15" s="82" t="s">
        <v>144</v>
      </c>
      <c r="AA15" s="80" t="s">
        <v>610</v>
      </c>
      <c r="AB15" s="80" t="s">
        <v>611</v>
      </c>
      <c r="AC15" s="59"/>
      <c r="AD15" s="59"/>
      <c r="AE15" s="59"/>
      <c r="AF15" s="59"/>
      <c r="AG15" s="82" t="s">
        <v>200</v>
      </c>
      <c r="AH15" s="156"/>
      <c r="AI15" s="157"/>
      <c r="AJ15" s="157"/>
      <c r="AK15" s="156"/>
      <c r="AL15" s="157"/>
      <c r="AM15" s="82"/>
      <c r="AN15" s="82" t="s">
        <v>148</v>
      </c>
      <c r="AO15" s="59"/>
      <c r="AP15" s="59"/>
      <c r="AQ15" s="59"/>
      <c r="AR15" s="59"/>
      <c r="AS15" s="59"/>
      <c r="AT15" s="59"/>
    </row>
    <row r="16" spans="1:46" s="135" customFormat="1" ht="107.25" customHeight="1">
      <c r="A16" s="45"/>
      <c r="B16" s="67" t="s">
        <v>1391</v>
      </c>
      <c r="C16" s="67" t="s">
        <v>612</v>
      </c>
      <c r="D16" s="162" t="s">
        <v>613</v>
      </c>
      <c r="E16" s="65">
        <v>100</v>
      </c>
      <c r="F16" s="65">
        <v>1</v>
      </c>
      <c r="G16" s="63">
        <f>120+12+24</f>
        <v>156</v>
      </c>
      <c r="H16" s="79">
        <f t="shared" si="0"/>
        <v>156</v>
      </c>
      <c r="I16" s="59" t="s">
        <v>614</v>
      </c>
      <c r="J16" s="59" t="s">
        <v>608</v>
      </c>
      <c r="K16" s="59" t="s">
        <v>615</v>
      </c>
      <c r="L16" s="82" t="s">
        <v>1448</v>
      </c>
      <c r="M16" s="82" t="s">
        <v>1464</v>
      </c>
      <c r="N16" s="61"/>
      <c r="O16" s="59"/>
      <c r="P16" s="82" t="s">
        <v>120</v>
      </c>
      <c r="Q16" s="82" t="s">
        <v>138</v>
      </c>
      <c r="R16" s="82" t="s">
        <v>139</v>
      </c>
      <c r="S16" s="82" t="s">
        <v>166</v>
      </c>
      <c r="T16" s="82" t="s">
        <v>124</v>
      </c>
      <c r="U16" s="82" t="s">
        <v>141</v>
      </c>
      <c r="V16" s="82" t="s">
        <v>142</v>
      </c>
      <c r="W16" s="82" t="s">
        <v>143</v>
      </c>
      <c r="X16" s="82" t="s">
        <v>143</v>
      </c>
      <c r="Y16" s="82" t="s">
        <v>71</v>
      </c>
      <c r="Z16" s="82" t="s">
        <v>144</v>
      </c>
      <c r="AA16" s="80" t="s">
        <v>616</v>
      </c>
      <c r="AB16" s="80" t="s">
        <v>617</v>
      </c>
      <c r="AC16" s="59"/>
      <c r="AD16" s="59"/>
      <c r="AE16" s="59" t="s">
        <v>180</v>
      </c>
      <c r="AF16" s="59"/>
      <c r="AG16" s="82" t="s">
        <v>200</v>
      </c>
      <c r="AH16" s="156"/>
      <c r="AI16" s="157"/>
      <c r="AJ16" s="157"/>
      <c r="AK16" s="156"/>
      <c r="AL16" s="157"/>
      <c r="AM16" s="82"/>
      <c r="AN16" s="82" t="s">
        <v>148</v>
      </c>
      <c r="AO16" s="59"/>
      <c r="AP16" s="59"/>
      <c r="AQ16" s="59"/>
      <c r="AR16" s="59"/>
      <c r="AS16" s="59"/>
      <c r="AT16" s="59"/>
    </row>
    <row r="17" spans="1:46" s="135" customFormat="1" ht="148.5" customHeight="1">
      <c r="A17" s="45"/>
      <c r="B17" s="67" t="s">
        <v>618</v>
      </c>
      <c r="C17" s="67" t="s">
        <v>619</v>
      </c>
      <c r="D17" s="162"/>
      <c r="E17" s="65">
        <v>1</v>
      </c>
      <c r="F17" s="65">
        <v>2</v>
      </c>
      <c r="G17" s="63">
        <v>12</v>
      </c>
      <c r="H17" s="79">
        <f t="shared" si="0"/>
        <v>24</v>
      </c>
      <c r="I17" s="59" t="s">
        <v>620</v>
      </c>
      <c r="J17" s="59" t="s">
        <v>591</v>
      </c>
      <c r="K17" s="59"/>
      <c r="L17" s="164" t="s">
        <v>621</v>
      </c>
      <c r="M17" s="82" t="s">
        <v>1449</v>
      </c>
      <c r="N17" s="61"/>
      <c r="O17" s="59"/>
      <c r="P17" s="82" t="s">
        <v>120</v>
      </c>
      <c r="Q17" s="82" t="s">
        <v>138</v>
      </c>
      <c r="R17" s="82"/>
      <c r="S17" s="82" t="s">
        <v>166</v>
      </c>
      <c r="T17" s="82" t="s">
        <v>124</v>
      </c>
      <c r="U17" s="82" t="s">
        <v>141</v>
      </c>
      <c r="V17" s="82" t="s">
        <v>142</v>
      </c>
      <c r="W17" s="82" t="s">
        <v>143</v>
      </c>
      <c r="X17" s="82" t="s">
        <v>143</v>
      </c>
      <c r="Y17" s="82" t="s">
        <v>71</v>
      </c>
      <c r="Z17" s="82" t="s">
        <v>144</v>
      </c>
      <c r="AA17" s="80" t="s">
        <v>622</v>
      </c>
      <c r="AB17" s="80" t="s">
        <v>617</v>
      </c>
      <c r="AC17" s="59"/>
      <c r="AD17" s="59"/>
      <c r="AE17" s="59"/>
      <c r="AF17" s="59" t="s">
        <v>147</v>
      </c>
      <c r="AG17" s="82"/>
      <c r="AH17" s="156"/>
      <c r="AI17" s="157"/>
      <c r="AJ17" s="157"/>
      <c r="AK17" s="156"/>
      <c r="AL17" s="157"/>
      <c r="AM17" s="82" t="s">
        <v>148</v>
      </c>
      <c r="AN17" s="82"/>
      <c r="AO17" s="59"/>
      <c r="AP17" s="59"/>
      <c r="AQ17" s="59"/>
      <c r="AR17" s="59"/>
      <c r="AS17" s="59"/>
      <c r="AT17" s="59"/>
    </row>
    <row r="18" spans="1:46" s="135" customFormat="1" ht="87.75" customHeight="1">
      <c r="A18" s="45"/>
      <c r="B18" s="67" t="s">
        <v>623</v>
      </c>
      <c r="C18" s="67" t="s">
        <v>342</v>
      </c>
      <c r="D18" s="162"/>
      <c r="E18" s="65">
        <v>1</v>
      </c>
      <c r="F18" s="65">
        <v>2</v>
      </c>
      <c r="G18" s="63">
        <v>4</v>
      </c>
      <c r="H18" s="79">
        <f t="shared" si="0"/>
        <v>8</v>
      </c>
      <c r="I18" s="59" t="s">
        <v>624</v>
      </c>
      <c r="J18" s="59" t="s">
        <v>625</v>
      </c>
      <c r="K18" s="59"/>
      <c r="L18" s="164"/>
      <c r="M18" s="82" t="s">
        <v>1450</v>
      </c>
      <c r="N18" s="61"/>
      <c r="O18" s="59"/>
      <c r="P18" s="82" t="s">
        <v>120</v>
      </c>
      <c r="Q18" s="82" t="s">
        <v>192</v>
      </c>
      <c r="R18" s="82"/>
      <c r="S18" s="82" t="s">
        <v>208</v>
      </c>
      <c r="T18" s="82" t="s">
        <v>175</v>
      </c>
      <c r="U18" s="82" t="s">
        <v>345</v>
      </c>
      <c r="V18" s="82" t="s">
        <v>334</v>
      </c>
      <c r="W18" s="82" t="s">
        <v>144</v>
      </c>
      <c r="X18" s="82" t="s">
        <v>144</v>
      </c>
      <c r="Y18" s="82" t="s">
        <v>71</v>
      </c>
      <c r="Z18" s="82" t="s">
        <v>144</v>
      </c>
      <c r="AA18" s="80" t="s">
        <v>626</v>
      </c>
      <c r="AB18" s="80" t="s">
        <v>627</v>
      </c>
      <c r="AC18" s="59"/>
      <c r="AD18" s="59"/>
      <c r="AE18" s="59" t="s">
        <v>180</v>
      </c>
      <c r="AF18" s="59"/>
      <c r="AG18" s="82"/>
      <c r="AH18" s="156"/>
      <c r="AI18" s="157"/>
      <c r="AJ18" s="157"/>
      <c r="AK18" s="156"/>
      <c r="AL18" s="157"/>
      <c r="AM18" s="82"/>
      <c r="AN18" s="82"/>
      <c r="AO18" s="59"/>
      <c r="AP18" s="59"/>
      <c r="AQ18" s="59"/>
      <c r="AR18" s="59"/>
      <c r="AS18" s="59"/>
      <c r="AT18" s="59"/>
    </row>
    <row r="19" spans="1:46" s="126" customFormat="1" ht="21.75" customHeight="1">
      <c r="A19" s="125"/>
      <c r="B19" s="127"/>
      <c r="C19" s="297" t="s">
        <v>628</v>
      </c>
      <c r="D19" s="297"/>
      <c r="E19" s="297"/>
      <c r="F19" s="297"/>
      <c r="G19" s="128"/>
      <c r="H19" s="129"/>
      <c r="I19" s="128"/>
      <c r="J19" s="128"/>
      <c r="K19" s="128"/>
      <c r="L19" s="130"/>
      <c r="M19" s="130"/>
      <c r="N19" s="130"/>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2"/>
    </row>
    <row r="20" spans="1:46" s="134" customFormat="1" ht="93.75" customHeight="1">
      <c r="A20" s="45"/>
      <c r="B20" s="67" t="s">
        <v>629</v>
      </c>
      <c r="C20" s="67" t="s">
        <v>630</v>
      </c>
      <c r="D20" s="162"/>
      <c r="E20" s="65">
        <v>150</v>
      </c>
      <c r="F20" s="65">
        <v>1</v>
      </c>
      <c r="G20" s="63">
        <f>E20*2</f>
        <v>300</v>
      </c>
      <c r="H20" s="79">
        <f t="shared" ref="H20:H31" si="1">G20*F20</f>
        <v>300</v>
      </c>
      <c r="I20" s="59" t="s">
        <v>631</v>
      </c>
      <c r="J20" s="59" t="s">
        <v>632</v>
      </c>
      <c r="K20" s="59" t="s">
        <v>633</v>
      </c>
      <c r="L20" s="82" t="s">
        <v>1429</v>
      </c>
      <c r="M20" s="82" t="s">
        <v>1491</v>
      </c>
      <c r="N20" s="61"/>
      <c r="O20" s="59"/>
      <c r="P20" s="82" t="s">
        <v>120</v>
      </c>
      <c r="Q20" s="82" t="s">
        <v>121</v>
      </c>
      <c r="R20" s="82" t="s">
        <v>221</v>
      </c>
      <c r="S20" s="82" t="s">
        <v>123</v>
      </c>
      <c r="T20" s="82" t="s">
        <v>124</v>
      </c>
      <c r="U20" s="82" t="s">
        <v>157</v>
      </c>
      <c r="V20" s="82" t="s">
        <v>126</v>
      </c>
      <c r="W20" s="82" t="s">
        <v>143</v>
      </c>
      <c r="X20" s="82" t="s">
        <v>143</v>
      </c>
      <c r="Y20" s="82" t="s">
        <v>143</v>
      </c>
      <c r="Z20" s="82" t="s">
        <v>226</v>
      </c>
      <c r="AA20" s="80" t="s">
        <v>356</v>
      </c>
      <c r="AB20" s="80" t="s">
        <v>228</v>
      </c>
      <c r="AC20" s="59"/>
      <c r="AD20" s="59"/>
      <c r="AE20" s="59"/>
      <c r="AF20" s="59" t="s">
        <v>147</v>
      </c>
      <c r="AG20" s="82"/>
      <c r="AH20" s="156"/>
      <c r="AI20" s="157"/>
      <c r="AJ20" s="157"/>
      <c r="AK20" s="156"/>
      <c r="AL20" s="157"/>
      <c r="AM20" s="82"/>
      <c r="AN20" s="82" t="s">
        <v>148</v>
      </c>
      <c r="AO20" s="59"/>
      <c r="AP20" s="59"/>
      <c r="AQ20" s="59"/>
      <c r="AR20" s="59"/>
      <c r="AS20" s="59"/>
      <c r="AT20" s="59"/>
    </row>
    <row r="21" spans="1:46" s="134" customFormat="1" ht="96.75" customHeight="1">
      <c r="A21" s="45"/>
      <c r="B21" s="67" t="s">
        <v>634</v>
      </c>
      <c r="C21" s="67" t="s">
        <v>635</v>
      </c>
      <c r="D21" s="162"/>
      <c r="E21" s="65">
        <v>150</v>
      </c>
      <c r="F21" s="65">
        <v>1</v>
      </c>
      <c r="G21" s="63">
        <f>E21*2</f>
        <v>300</v>
      </c>
      <c r="H21" s="79">
        <f t="shared" si="1"/>
        <v>300</v>
      </c>
      <c r="I21" s="59" t="s">
        <v>631</v>
      </c>
      <c r="J21" s="59" t="s">
        <v>632</v>
      </c>
      <c r="K21" s="59" t="s">
        <v>633</v>
      </c>
      <c r="L21" s="82" t="s">
        <v>1429</v>
      </c>
      <c r="M21" s="82" t="s">
        <v>1492</v>
      </c>
      <c r="N21" s="61"/>
      <c r="O21" s="59"/>
      <c r="P21" s="82" t="s">
        <v>120</v>
      </c>
      <c r="Q21" s="82" t="s">
        <v>121</v>
      </c>
      <c r="R21" s="82" t="s">
        <v>221</v>
      </c>
      <c r="S21" s="82" t="s">
        <v>123</v>
      </c>
      <c r="T21" s="82" t="s">
        <v>124</v>
      </c>
      <c r="U21" s="82" t="s">
        <v>157</v>
      </c>
      <c r="V21" s="82" t="s">
        <v>126</v>
      </c>
      <c r="W21" s="82" t="s">
        <v>143</v>
      </c>
      <c r="X21" s="82" t="s">
        <v>143</v>
      </c>
      <c r="Y21" s="82" t="s">
        <v>71</v>
      </c>
      <c r="Z21" s="82" t="s">
        <v>401</v>
      </c>
      <c r="AA21" s="80" t="s">
        <v>370</v>
      </c>
      <c r="AB21" s="80" t="s">
        <v>228</v>
      </c>
      <c r="AC21" s="59"/>
      <c r="AD21" s="59"/>
      <c r="AE21" s="59"/>
      <c r="AF21" s="59" t="s">
        <v>147</v>
      </c>
      <c r="AG21" s="82"/>
      <c r="AH21" s="156"/>
      <c r="AI21" s="157"/>
      <c r="AJ21" s="157"/>
      <c r="AK21" s="156"/>
      <c r="AL21" s="157"/>
      <c r="AM21" s="82"/>
      <c r="AN21" s="82" t="s">
        <v>148</v>
      </c>
      <c r="AO21" s="59"/>
      <c r="AP21" s="59"/>
      <c r="AQ21" s="59"/>
      <c r="AR21" s="59"/>
      <c r="AS21" s="59"/>
      <c r="AT21" s="59"/>
    </row>
    <row r="22" spans="1:46" s="135" customFormat="1" ht="108.75" customHeight="1">
      <c r="A22" s="45"/>
      <c r="B22" s="67" t="s">
        <v>636</v>
      </c>
      <c r="C22" s="67" t="s">
        <v>637</v>
      </c>
      <c r="D22" s="162" t="s">
        <v>638</v>
      </c>
      <c r="E22" s="65">
        <v>4</v>
      </c>
      <c r="F22" s="65">
        <v>1</v>
      </c>
      <c r="G22" s="63">
        <f t="shared" ref="G22:G23" si="2">15+3.5</f>
        <v>18.5</v>
      </c>
      <c r="H22" s="79">
        <f t="shared" si="1"/>
        <v>18.5</v>
      </c>
      <c r="I22" s="59" t="s">
        <v>639</v>
      </c>
      <c r="J22" s="59" t="s">
        <v>640</v>
      </c>
      <c r="K22" s="59" t="s">
        <v>641</v>
      </c>
      <c r="L22" s="82" t="s">
        <v>1399</v>
      </c>
      <c r="M22" s="82" t="s">
        <v>1400</v>
      </c>
      <c r="N22" s="61" t="s">
        <v>642</v>
      </c>
      <c r="O22" s="59" t="s">
        <v>643</v>
      </c>
      <c r="P22" s="82" t="s">
        <v>120</v>
      </c>
      <c r="Q22" s="82" t="s">
        <v>192</v>
      </c>
      <c r="R22" s="82" t="s">
        <v>221</v>
      </c>
      <c r="S22" s="82" t="s">
        <v>222</v>
      </c>
      <c r="T22" s="82" t="s">
        <v>124</v>
      </c>
      <c r="U22" s="82" t="s">
        <v>141</v>
      </c>
      <c r="V22" s="82" t="s">
        <v>223</v>
      </c>
      <c r="W22" s="82" t="s">
        <v>144</v>
      </c>
      <c r="X22" s="82" t="s">
        <v>144</v>
      </c>
      <c r="Y22" s="82" t="s">
        <v>71</v>
      </c>
      <c r="Z22" s="82" t="s">
        <v>144</v>
      </c>
      <c r="AA22" s="80" t="s">
        <v>370</v>
      </c>
      <c r="AB22" s="80" t="s">
        <v>228</v>
      </c>
      <c r="AC22" s="59"/>
      <c r="AD22" s="59"/>
      <c r="AE22" s="59" t="s">
        <v>180</v>
      </c>
      <c r="AF22" s="59" t="s">
        <v>147</v>
      </c>
      <c r="AG22" s="82"/>
      <c r="AH22" s="156"/>
      <c r="AI22" s="157"/>
      <c r="AJ22" s="157"/>
      <c r="AK22" s="156"/>
      <c r="AL22" s="157"/>
      <c r="AM22" s="82"/>
      <c r="AN22" s="82" t="s">
        <v>148</v>
      </c>
      <c r="AO22" s="59"/>
      <c r="AP22" s="59"/>
      <c r="AQ22" s="59"/>
      <c r="AR22" s="59"/>
      <c r="AS22" s="59"/>
      <c r="AT22" s="59"/>
    </row>
    <row r="23" spans="1:46" s="135" customFormat="1" ht="113.25" customHeight="1">
      <c r="A23" s="45"/>
      <c r="B23" s="67" t="s">
        <v>644</v>
      </c>
      <c r="C23" s="67" t="s">
        <v>645</v>
      </c>
      <c r="D23" s="162" t="s">
        <v>638</v>
      </c>
      <c r="E23" s="65">
        <v>4</v>
      </c>
      <c r="F23" s="65">
        <v>1</v>
      </c>
      <c r="G23" s="63">
        <f t="shared" si="2"/>
        <v>18.5</v>
      </c>
      <c r="H23" s="79">
        <f t="shared" si="1"/>
        <v>18.5</v>
      </c>
      <c r="I23" s="59" t="s">
        <v>639</v>
      </c>
      <c r="J23" s="59" t="s">
        <v>640</v>
      </c>
      <c r="K23" s="59"/>
      <c r="L23" s="82" t="s">
        <v>1399</v>
      </c>
      <c r="M23" s="82" t="s">
        <v>1401</v>
      </c>
      <c r="N23" s="61" t="s">
        <v>642</v>
      </c>
      <c r="O23" s="59" t="s">
        <v>643</v>
      </c>
      <c r="P23" s="82" t="s">
        <v>120</v>
      </c>
      <c r="Q23" s="82" t="s">
        <v>192</v>
      </c>
      <c r="R23" s="82" t="s">
        <v>221</v>
      </c>
      <c r="S23" s="82" t="s">
        <v>222</v>
      </c>
      <c r="T23" s="82" t="s">
        <v>124</v>
      </c>
      <c r="U23" s="82" t="s">
        <v>141</v>
      </c>
      <c r="V23" s="82" t="s">
        <v>223</v>
      </c>
      <c r="W23" s="82" t="s">
        <v>144</v>
      </c>
      <c r="X23" s="82" t="s">
        <v>144</v>
      </c>
      <c r="Y23" s="82" t="s">
        <v>71</v>
      </c>
      <c r="Z23" s="82" t="s">
        <v>144</v>
      </c>
      <c r="AA23" s="80" t="s">
        <v>646</v>
      </c>
      <c r="AB23" s="80" t="s">
        <v>228</v>
      </c>
      <c r="AC23" s="59"/>
      <c r="AD23" s="59"/>
      <c r="AE23" s="59" t="s">
        <v>180</v>
      </c>
      <c r="AF23" s="59" t="s">
        <v>147</v>
      </c>
      <c r="AG23" s="82"/>
      <c r="AH23" s="156"/>
      <c r="AI23" s="157"/>
      <c r="AJ23" s="157"/>
      <c r="AK23" s="156"/>
      <c r="AL23" s="157"/>
      <c r="AM23" s="82"/>
      <c r="AN23" s="82" t="s">
        <v>148</v>
      </c>
      <c r="AO23" s="59"/>
      <c r="AP23" s="59"/>
      <c r="AQ23" s="59"/>
      <c r="AR23" s="59"/>
      <c r="AS23" s="59"/>
      <c r="AT23" s="59"/>
    </row>
    <row r="24" spans="1:46" s="135" customFormat="1" ht="96.75" customHeight="1">
      <c r="A24" s="45"/>
      <c r="B24" s="67" t="s">
        <v>647</v>
      </c>
      <c r="C24" s="67" t="s">
        <v>648</v>
      </c>
      <c r="D24" s="162"/>
      <c r="E24" s="65">
        <v>7</v>
      </c>
      <c r="F24" s="65">
        <v>2</v>
      </c>
      <c r="G24" s="63">
        <v>20</v>
      </c>
      <c r="H24" s="79">
        <f t="shared" si="1"/>
        <v>40</v>
      </c>
      <c r="I24" s="59" t="s">
        <v>649</v>
      </c>
      <c r="J24" s="59" t="s">
        <v>650</v>
      </c>
      <c r="K24" s="59" t="s">
        <v>651</v>
      </c>
      <c r="L24" s="82"/>
      <c r="M24" s="164" t="s">
        <v>172</v>
      </c>
      <c r="N24" s="61"/>
      <c r="O24" s="59"/>
      <c r="P24" s="82" t="s">
        <v>120</v>
      </c>
      <c r="Q24" s="82" t="s">
        <v>138</v>
      </c>
      <c r="R24" s="82" t="s">
        <v>173</v>
      </c>
      <c r="S24" s="82" t="s">
        <v>174</v>
      </c>
      <c r="T24" s="82" t="s">
        <v>175</v>
      </c>
      <c r="U24" s="82" t="s">
        <v>176</v>
      </c>
      <c r="V24" s="82" t="s">
        <v>177</v>
      </c>
      <c r="W24" s="82" t="s">
        <v>144</v>
      </c>
      <c r="X24" s="82" t="s">
        <v>144</v>
      </c>
      <c r="Y24" s="82" t="s">
        <v>71</v>
      </c>
      <c r="Z24" s="82" t="s">
        <v>144</v>
      </c>
      <c r="AA24" s="80" t="s">
        <v>178</v>
      </c>
      <c r="AB24" s="80" t="s">
        <v>652</v>
      </c>
      <c r="AC24" s="59"/>
      <c r="AD24" s="59"/>
      <c r="AE24" s="59" t="s">
        <v>180</v>
      </c>
      <c r="AF24" s="59" t="s">
        <v>147</v>
      </c>
      <c r="AG24" s="82"/>
      <c r="AH24" s="156"/>
      <c r="AI24" s="157"/>
      <c r="AJ24" s="157"/>
      <c r="AK24" s="156"/>
      <c r="AL24" s="157"/>
      <c r="AM24" s="82"/>
      <c r="AN24" s="82"/>
      <c r="AO24" s="59"/>
      <c r="AP24" s="59"/>
      <c r="AQ24" s="59"/>
      <c r="AR24" s="59"/>
      <c r="AS24" s="59"/>
      <c r="AT24" s="59"/>
    </row>
    <row r="25" spans="1:46" s="135" customFormat="1" ht="96.75" customHeight="1">
      <c r="A25" s="45"/>
      <c r="B25" s="67" t="s">
        <v>653</v>
      </c>
      <c r="C25" s="67" t="s">
        <v>654</v>
      </c>
      <c r="D25" s="162"/>
      <c r="E25" s="65">
        <v>9</v>
      </c>
      <c r="F25" s="65">
        <v>2</v>
      </c>
      <c r="G25" s="63">
        <v>24</v>
      </c>
      <c r="H25" s="79">
        <f t="shared" si="1"/>
        <v>48</v>
      </c>
      <c r="I25" s="59" t="s">
        <v>649</v>
      </c>
      <c r="J25" s="59" t="s">
        <v>650</v>
      </c>
      <c r="K25" s="59" t="s">
        <v>651</v>
      </c>
      <c r="L25" s="82"/>
      <c r="M25" s="164" t="s">
        <v>172</v>
      </c>
      <c r="N25" s="61"/>
      <c r="O25" s="59"/>
      <c r="P25" s="82" t="s">
        <v>120</v>
      </c>
      <c r="Q25" s="82" t="s">
        <v>138</v>
      </c>
      <c r="R25" s="82" t="s">
        <v>173</v>
      </c>
      <c r="S25" s="82" t="s">
        <v>174</v>
      </c>
      <c r="T25" s="82" t="s">
        <v>175</v>
      </c>
      <c r="U25" s="82" t="s">
        <v>176</v>
      </c>
      <c r="V25" s="82" t="s">
        <v>177</v>
      </c>
      <c r="W25" s="82" t="s">
        <v>144</v>
      </c>
      <c r="X25" s="82" t="s">
        <v>144</v>
      </c>
      <c r="Y25" s="82" t="s">
        <v>71</v>
      </c>
      <c r="Z25" s="82" t="s">
        <v>144</v>
      </c>
      <c r="AA25" s="80" t="s">
        <v>178</v>
      </c>
      <c r="AB25" s="80" t="s">
        <v>652</v>
      </c>
      <c r="AC25" s="59"/>
      <c r="AD25" s="59"/>
      <c r="AE25" s="59" t="s">
        <v>180</v>
      </c>
      <c r="AF25" s="59" t="s">
        <v>147</v>
      </c>
      <c r="AG25" s="82"/>
      <c r="AH25" s="156"/>
      <c r="AI25" s="157"/>
      <c r="AJ25" s="157"/>
      <c r="AK25" s="156"/>
      <c r="AL25" s="157"/>
      <c r="AM25" s="82"/>
      <c r="AN25" s="82"/>
      <c r="AO25" s="59"/>
      <c r="AP25" s="59"/>
      <c r="AQ25" s="59"/>
      <c r="AR25" s="59"/>
      <c r="AS25" s="59"/>
      <c r="AT25" s="59"/>
    </row>
    <row r="26" spans="1:46" s="135" customFormat="1" ht="96.75" customHeight="1">
      <c r="A26" s="45"/>
      <c r="B26" s="67" t="s">
        <v>655</v>
      </c>
      <c r="C26" s="67" t="s">
        <v>656</v>
      </c>
      <c r="D26" s="162"/>
      <c r="E26" s="65">
        <v>1</v>
      </c>
      <c r="F26" s="65">
        <v>5</v>
      </c>
      <c r="G26" s="63">
        <v>3.5</v>
      </c>
      <c r="H26" s="79">
        <f t="shared" si="1"/>
        <v>17.5</v>
      </c>
      <c r="I26" s="59" t="s">
        <v>649</v>
      </c>
      <c r="J26" s="59" t="s">
        <v>657</v>
      </c>
      <c r="K26" s="59" t="s">
        <v>651</v>
      </c>
      <c r="L26" s="82"/>
      <c r="M26" s="164" t="s">
        <v>658</v>
      </c>
      <c r="N26" s="61"/>
      <c r="O26" s="59"/>
      <c r="P26" s="82" t="s">
        <v>120</v>
      </c>
      <c r="Q26" s="82" t="s">
        <v>138</v>
      </c>
      <c r="R26" s="82" t="s">
        <v>173</v>
      </c>
      <c r="S26" s="82" t="s">
        <v>174</v>
      </c>
      <c r="T26" s="82" t="s">
        <v>175</v>
      </c>
      <c r="U26" s="82" t="s">
        <v>603</v>
      </c>
      <c r="V26" s="82" t="s">
        <v>659</v>
      </c>
      <c r="W26" s="82" t="s">
        <v>144</v>
      </c>
      <c r="X26" s="82" t="s">
        <v>144</v>
      </c>
      <c r="Y26" s="82" t="s">
        <v>71</v>
      </c>
      <c r="Z26" s="82" t="s">
        <v>144</v>
      </c>
      <c r="AA26" s="80" t="s">
        <v>178</v>
      </c>
      <c r="AB26" s="80" t="s">
        <v>660</v>
      </c>
      <c r="AC26" s="59"/>
      <c r="AD26" s="59"/>
      <c r="AE26" s="59" t="s">
        <v>180</v>
      </c>
      <c r="AF26" s="59" t="s">
        <v>147</v>
      </c>
      <c r="AG26" s="82"/>
      <c r="AH26" s="156"/>
      <c r="AI26" s="157"/>
      <c r="AJ26" s="157"/>
      <c r="AK26" s="156"/>
      <c r="AL26" s="157"/>
      <c r="AM26" s="82"/>
      <c r="AN26" s="82"/>
      <c r="AO26" s="59"/>
      <c r="AP26" s="59"/>
      <c r="AQ26" s="59"/>
      <c r="AR26" s="59"/>
      <c r="AS26" s="59"/>
      <c r="AT26" s="59"/>
    </row>
    <row r="27" spans="1:46" s="135" customFormat="1" ht="96.75" customHeight="1">
      <c r="A27" s="45"/>
      <c r="B27" s="67" t="s">
        <v>661</v>
      </c>
      <c r="C27" s="67" t="s">
        <v>662</v>
      </c>
      <c r="D27" s="162"/>
      <c r="E27" s="65">
        <v>1</v>
      </c>
      <c r="F27" s="65">
        <v>5</v>
      </c>
      <c r="G27" s="63">
        <v>3.5</v>
      </c>
      <c r="H27" s="79">
        <f t="shared" si="1"/>
        <v>17.5</v>
      </c>
      <c r="I27" s="59" t="s">
        <v>649</v>
      </c>
      <c r="J27" s="59" t="s">
        <v>657</v>
      </c>
      <c r="K27" s="59" t="s">
        <v>651</v>
      </c>
      <c r="L27" s="82"/>
      <c r="M27" s="164" t="s">
        <v>658</v>
      </c>
      <c r="N27" s="61"/>
      <c r="O27" s="59"/>
      <c r="P27" s="82" t="s">
        <v>120</v>
      </c>
      <c r="Q27" s="82" t="s">
        <v>138</v>
      </c>
      <c r="R27" s="82" t="s">
        <v>173</v>
      </c>
      <c r="S27" s="82" t="s">
        <v>174</v>
      </c>
      <c r="T27" s="82" t="s">
        <v>175</v>
      </c>
      <c r="U27" s="82" t="s">
        <v>603</v>
      </c>
      <c r="V27" s="82" t="s">
        <v>659</v>
      </c>
      <c r="W27" s="82" t="s">
        <v>144</v>
      </c>
      <c r="X27" s="82" t="s">
        <v>144</v>
      </c>
      <c r="Y27" s="82" t="s">
        <v>71</v>
      </c>
      <c r="Z27" s="82" t="s">
        <v>144</v>
      </c>
      <c r="AA27" s="80" t="s">
        <v>178</v>
      </c>
      <c r="AB27" s="80" t="s">
        <v>663</v>
      </c>
      <c r="AC27" s="59"/>
      <c r="AD27" s="59"/>
      <c r="AE27" s="59" t="s">
        <v>180</v>
      </c>
      <c r="AF27" s="59" t="s">
        <v>147</v>
      </c>
      <c r="AG27" s="82"/>
      <c r="AH27" s="156"/>
      <c r="AI27" s="157"/>
      <c r="AJ27" s="157"/>
      <c r="AK27" s="156"/>
      <c r="AL27" s="157"/>
      <c r="AM27" s="82"/>
      <c r="AN27" s="82"/>
      <c r="AO27" s="59"/>
      <c r="AP27" s="59"/>
      <c r="AQ27" s="59"/>
      <c r="AR27" s="59"/>
      <c r="AS27" s="59"/>
      <c r="AT27" s="59"/>
    </row>
    <row r="28" spans="1:46" s="135" customFormat="1" ht="96.75" customHeight="1">
      <c r="A28" s="45"/>
      <c r="B28" s="67" t="s">
        <v>664</v>
      </c>
      <c r="C28" s="67" t="s">
        <v>132</v>
      </c>
      <c r="D28" s="162"/>
      <c r="E28" s="65">
        <v>2</v>
      </c>
      <c r="F28" s="65">
        <v>2</v>
      </c>
      <c r="G28" s="63">
        <v>12</v>
      </c>
      <c r="H28" s="79">
        <f t="shared" si="1"/>
        <v>24</v>
      </c>
      <c r="I28" s="59" t="s">
        <v>133</v>
      </c>
      <c r="J28" s="59" t="s">
        <v>665</v>
      </c>
      <c r="K28" s="59" t="s">
        <v>135</v>
      </c>
      <c r="L28" s="82" t="s">
        <v>136</v>
      </c>
      <c r="M28" s="82" t="s">
        <v>1402</v>
      </c>
      <c r="N28" s="61"/>
      <c r="O28" s="59" t="s">
        <v>137</v>
      </c>
      <c r="P28" s="82"/>
      <c r="Q28" s="82" t="s">
        <v>138</v>
      </c>
      <c r="R28" s="82" t="s">
        <v>139</v>
      </c>
      <c r="S28" s="82" t="s">
        <v>140</v>
      </c>
      <c r="T28" s="82" t="s">
        <v>124</v>
      </c>
      <c r="U28" s="82" t="s">
        <v>141</v>
      </c>
      <c r="V28" s="82" t="s">
        <v>142</v>
      </c>
      <c r="W28" s="82" t="s">
        <v>143</v>
      </c>
      <c r="X28" s="82" t="s">
        <v>143</v>
      </c>
      <c r="Y28" s="82" t="s">
        <v>143</v>
      </c>
      <c r="Z28" s="82" t="s">
        <v>144</v>
      </c>
      <c r="AA28" s="80" t="s">
        <v>666</v>
      </c>
      <c r="AB28" s="80" t="s">
        <v>667</v>
      </c>
      <c r="AC28" s="59"/>
      <c r="AD28" s="59"/>
      <c r="AE28" s="59"/>
      <c r="AF28" s="59" t="s">
        <v>147</v>
      </c>
      <c r="AG28" s="82"/>
      <c r="AH28" s="156"/>
      <c r="AI28" s="157"/>
      <c r="AJ28" s="157"/>
      <c r="AK28" s="156"/>
      <c r="AL28" s="157"/>
      <c r="AM28" s="82"/>
      <c r="AN28" s="82" t="s">
        <v>148</v>
      </c>
      <c r="AO28" s="59"/>
      <c r="AP28" s="59"/>
      <c r="AQ28" s="59"/>
      <c r="AR28" s="59"/>
      <c r="AS28" s="59"/>
      <c r="AT28" s="59"/>
    </row>
    <row r="29" spans="1:46" s="135" customFormat="1" ht="96.75" customHeight="1">
      <c r="A29" s="45"/>
      <c r="B29" s="67" t="s">
        <v>668</v>
      </c>
      <c r="C29" s="67" t="s">
        <v>669</v>
      </c>
      <c r="D29" s="162"/>
      <c r="E29" s="65">
        <v>4</v>
      </c>
      <c r="F29" s="65">
        <v>1</v>
      </c>
      <c r="G29" s="63">
        <v>9</v>
      </c>
      <c r="H29" s="79">
        <f t="shared" si="1"/>
        <v>9</v>
      </c>
      <c r="I29" s="59" t="s">
        <v>670</v>
      </c>
      <c r="J29" s="59" t="s">
        <v>186</v>
      </c>
      <c r="K29" s="59" t="s">
        <v>671</v>
      </c>
      <c r="L29" s="82"/>
      <c r="M29" s="164" t="s">
        <v>672</v>
      </c>
      <c r="N29" s="61"/>
      <c r="O29" s="59" t="s">
        <v>673</v>
      </c>
      <c r="P29" s="82" t="s">
        <v>120</v>
      </c>
      <c r="Q29" s="82" t="s">
        <v>138</v>
      </c>
      <c r="R29" s="82" t="s">
        <v>139</v>
      </c>
      <c r="S29" s="82" t="s">
        <v>166</v>
      </c>
      <c r="T29" s="82" t="s">
        <v>124</v>
      </c>
      <c r="U29" s="82" t="s">
        <v>141</v>
      </c>
      <c r="V29" s="82" t="s">
        <v>142</v>
      </c>
      <c r="W29" s="82" t="s">
        <v>143</v>
      </c>
      <c r="X29" s="82" t="s">
        <v>143</v>
      </c>
      <c r="Y29" s="82" t="s">
        <v>143</v>
      </c>
      <c r="Z29" s="82" t="s">
        <v>144</v>
      </c>
      <c r="AA29" s="80" t="s">
        <v>674</v>
      </c>
      <c r="AB29" s="80" t="s">
        <v>667</v>
      </c>
      <c r="AC29" s="59"/>
      <c r="AD29" s="59"/>
      <c r="AE29" s="59"/>
      <c r="AF29" s="59"/>
      <c r="AG29" s="82" t="s">
        <v>200</v>
      </c>
      <c r="AH29" s="156"/>
      <c r="AI29" s="157"/>
      <c r="AJ29" s="157"/>
      <c r="AK29" s="156"/>
      <c r="AL29" s="157"/>
      <c r="AM29" s="82"/>
      <c r="AN29" s="82" t="s">
        <v>148</v>
      </c>
      <c r="AO29" s="59"/>
      <c r="AP29" s="59"/>
      <c r="AQ29" s="59"/>
      <c r="AR29" s="59"/>
      <c r="AS29" s="59"/>
      <c r="AT29" s="59"/>
    </row>
    <row r="30" spans="1:46" s="134" customFormat="1" ht="52.5" customHeight="1">
      <c r="A30" s="45"/>
      <c r="B30" s="67" t="s">
        <v>675</v>
      </c>
      <c r="C30" s="67" t="s">
        <v>676</v>
      </c>
      <c r="D30" s="162" t="s">
        <v>677</v>
      </c>
      <c r="E30" s="65">
        <v>2</v>
      </c>
      <c r="F30" s="65">
        <v>1</v>
      </c>
      <c r="G30" s="63">
        <v>15</v>
      </c>
      <c r="H30" s="79">
        <f t="shared" si="1"/>
        <v>15</v>
      </c>
      <c r="I30" s="59" t="s">
        <v>678</v>
      </c>
      <c r="J30" s="59" t="s">
        <v>679</v>
      </c>
      <c r="K30" s="59" t="s">
        <v>680</v>
      </c>
      <c r="L30" s="82" t="s">
        <v>681</v>
      </c>
      <c r="M30" s="82" t="s">
        <v>682</v>
      </c>
      <c r="N30" s="61"/>
      <c r="O30" s="59"/>
      <c r="P30" s="82" t="s">
        <v>120</v>
      </c>
      <c r="Q30" s="82" t="s">
        <v>138</v>
      </c>
      <c r="R30" s="82" t="s">
        <v>139</v>
      </c>
      <c r="S30" s="82" t="s">
        <v>166</v>
      </c>
      <c r="T30" s="82" t="s">
        <v>124</v>
      </c>
      <c r="U30" s="82" t="s">
        <v>141</v>
      </c>
      <c r="V30" s="82" t="s">
        <v>142</v>
      </c>
      <c r="W30" s="82" t="s">
        <v>143</v>
      </c>
      <c r="X30" s="82" t="s">
        <v>143</v>
      </c>
      <c r="Y30" s="82" t="s">
        <v>143</v>
      </c>
      <c r="Z30" s="82" t="s">
        <v>144</v>
      </c>
      <c r="AA30" s="80" t="s">
        <v>674</v>
      </c>
      <c r="AB30" s="80" t="s">
        <v>667</v>
      </c>
      <c r="AC30" s="59"/>
      <c r="AD30" s="59"/>
      <c r="AE30" s="59"/>
      <c r="AF30" s="59"/>
      <c r="AG30" s="82" t="s">
        <v>200</v>
      </c>
      <c r="AH30" s="156"/>
      <c r="AI30" s="157"/>
      <c r="AJ30" s="157"/>
      <c r="AK30" s="156"/>
      <c r="AL30" s="157"/>
      <c r="AM30" s="82"/>
      <c r="AN30" s="82" t="s">
        <v>148</v>
      </c>
      <c r="AO30" s="59"/>
      <c r="AP30" s="59"/>
      <c r="AQ30" s="59"/>
      <c r="AR30" s="59"/>
      <c r="AS30" s="59"/>
      <c r="AT30" s="59"/>
    </row>
    <row r="31" spans="1:46" s="134" customFormat="1" ht="87" customHeight="1">
      <c r="A31" s="45"/>
      <c r="B31" s="67" t="s">
        <v>683</v>
      </c>
      <c r="C31" s="67"/>
      <c r="D31" s="162" t="s">
        <v>684</v>
      </c>
      <c r="E31" s="65">
        <v>25</v>
      </c>
      <c r="F31" s="65">
        <v>1</v>
      </c>
      <c r="G31" s="63">
        <f>25*1.2</f>
        <v>30</v>
      </c>
      <c r="H31" s="79">
        <f t="shared" si="1"/>
        <v>30</v>
      </c>
      <c r="I31" s="59" t="s">
        <v>685</v>
      </c>
      <c r="J31" s="59" t="s">
        <v>686</v>
      </c>
      <c r="K31" s="59"/>
      <c r="L31" s="82" t="s">
        <v>1430</v>
      </c>
      <c r="M31" s="82" t="s">
        <v>1493</v>
      </c>
      <c r="N31" s="61"/>
      <c r="O31" s="59"/>
      <c r="P31" s="82" t="s">
        <v>120</v>
      </c>
      <c r="Q31" s="82" t="s">
        <v>138</v>
      </c>
      <c r="R31" s="82" t="s">
        <v>139</v>
      </c>
      <c r="S31" s="82" t="s">
        <v>166</v>
      </c>
      <c r="T31" s="82" t="s">
        <v>124</v>
      </c>
      <c r="U31" s="82" t="s">
        <v>157</v>
      </c>
      <c r="V31" s="82" t="s">
        <v>142</v>
      </c>
      <c r="W31" s="82" t="s">
        <v>143</v>
      </c>
      <c r="X31" s="82" t="s">
        <v>143</v>
      </c>
      <c r="Y31" s="82" t="s">
        <v>143</v>
      </c>
      <c r="Z31" s="82" t="s">
        <v>143</v>
      </c>
      <c r="AA31" s="80" t="s">
        <v>356</v>
      </c>
      <c r="AB31" s="80" t="s">
        <v>228</v>
      </c>
      <c r="AC31" s="59"/>
      <c r="AD31" s="59"/>
      <c r="AE31" s="59"/>
      <c r="AF31" s="59" t="s">
        <v>147</v>
      </c>
      <c r="AG31" s="82"/>
      <c r="AH31" s="156"/>
      <c r="AI31" s="157"/>
      <c r="AJ31" s="157"/>
      <c r="AK31" s="156"/>
      <c r="AL31" s="157"/>
      <c r="AM31" s="82"/>
      <c r="AN31" s="82" t="s">
        <v>148</v>
      </c>
      <c r="AO31" s="59"/>
      <c r="AP31" s="59"/>
      <c r="AQ31" s="59"/>
      <c r="AR31" s="59"/>
      <c r="AS31" s="59"/>
      <c r="AT31" s="59"/>
    </row>
    <row r="32" spans="1:46" s="134" customFormat="1" ht="31.5" customHeight="1">
      <c r="A32" s="45"/>
      <c r="B32" s="67" t="s">
        <v>687</v>
      </c>
      <c r="C32" s="67"/>
      <c r="D32" s="162" t="s">
        <v>688</v>
      </c>
      <c r="E32" s="65">
        <v>2</v>
      </c>
      <c r="F32" s="65">
        <v>1</v>
      </c>
      <c r="G32" s="63">
        <v>3</v>
      </c>
      <c r="H32" s="79">
        <v>3</v>
      </c>
      <c r="I32" s="59" t="s">
        <v>689</v>
      </c>
      <c r="J32" s="59" t="s">
        <v>686</v>
      </c>
      <c r="K32" s="59"/>
      <c r="L32" s="82"/>
      <c r="M32" s="82" t="s">
        <v>690</v>
      </c>
      <c r="N32" s="61"/>
      <c r="O32" s="59" t="s">
        <v>207</v>
      </c>
      <c r="P32" s="82" t="s">
        <v>120</v>
      </c>
      <c r="Q32" s="82" t="s">
        <v>138</v>
      </c>
      <c r="R32" s="82" t="s">
        <v>139</v>
      </c>
      <c r="S32" s="82" t="s">
        <v>166</v>
      </c>
      <c r="T32" s="82" t="s">
        <v>124</v>
      </c>
      <c r="U32" s="82" t="s">
        <v>141</v>
      </c>
      <c r="V32" s="82" t="s">
        <v>142</v>
      </c>
      <c r="W32" s="82" t="s">
        <v>143</v>
      </c>
      <c r="X32" s="82" t="s">
        <v>143</v>
      </c>
      <c r="Y32" s="82" t="s">
        <v>143</v>
      </c>
      <c r="Z32" s="82" t="s">
        <v>144</v>
      </c>
      <c r="AA32" s="80" t="s">
        <v>674</v>
      </c>
      <c r="AB32" s="80" t="s">
        <v>691</v>
      </c>
      <c r="AC32" s="59"/>
      <c r="AD32" s="59"/>
      <c r="AE32" s="59"/>
      <c r="AF32" s="59" t="s">
        <v>147</v>
      </c>
      <c r="AG32" s="82"/>
      <c r="AH32" s="156"/>
      <c r="AI32" s="157"/>
      <c r="AJ32" s="157"/>
      <c r="AK32" s="156"/>
      <c r="AL32" s="157"/>
      <c r="AM32" s="82"/>
      <c r="AN32" s="82" t="s">
        <v>148</v>
      </c>
      <c r="AO32" s="59"/>
      <c r="AP32" s="59"/>
      <c r="AQ32" s="59"/>
      <c r="AR32" s="59"/>
      <c r="AS32" s="59"/>
      <c r="AT32" s="59"/>
    </row>
    <row r="33" spans="1:46" s="134" customFormat="1" ht="66.75" customHeight="1">
      <c r="A33" s="45"/>
      <c r="B33" s="67" t="s">
        <v>692</v>
      </c>
      <c r="C33" s="67" t="s">
        <v>693</v>
      </c>
      <c r="D33" s="162"/>
      <c r="E33" s="65">
        <v>4</v>
      </c>
      <c r="F33" s="65">
        <v>1</v>
      </c>
      <c r="G33" s="63">
        <v>12</v>
      </c>
      <c r="H33" s="79">
        <f t="shared" ref="H33:H34" si="3">G33*F33</f>
        <v>12</v>
      </c>
      <c r="I33" s="59" t="s">
        <v>694</v>
      </c>
      <c r="J33" s="59" t="s">
        <v>695</v>
      </c>
      <c r="K33" s="59" t="s">
        <v>696</v>
      </c>
      <c r="L33" s="82" t="s">
        <v>697</v>
      </c>
      <c r="M33" s="82" t="s">
        <v>698</v>
      </c>
      <c r="N33" s="61"/>
      <c r="O33" s="59" t="s">
        <v>207</v>
      </c>
      <c r="P33" s="82" t="s">
        <v>120</v>
      </c>
      <c r="Q33" s="82" t="s">
        <v>138</v>
      </c>
      <c r="R33" s="82" t="s">
        <v>139</v>
      </c>
      <c r="S33" s="82" t="s">
        <v>166</v>
      </c>
      <c r="T33" s="82" t="s">
        <v>124</v>
      </c>
      <c r="U33" s="82" t="s">
        <v>141</v>
      </c>
      <c r="V33" s="82" t="s">
        <v>142</v>
      </c>
      <c r="W33" s="82" t="s">
        <v>143</v>
      </c>
      <c r="X33" s="82" t="s">
        <v>143</v>
      </c>
      <c r="Y33" s="82" t="s">
        <v>143</v>
      </c>
      <c r="Z33" s="82" t="s">
        <v>144</v>
      </c>
      <c r="AA33" s="80" t="s">
        <v>674</v>
      </c>
      <c r="AB33" s="80" t="s">
        <v>699</v>
      </c>
      <c r="AC33" s="59"/>
      <c r="AD33" s="59"/>
      <c r="AE33" s="59"/>
      <c r="AF33" s="59" t="s">
        <v>147</v>
      </c>
      <c r="AG33" s="82"/>
      <c r="AH33" s="156"/>
      <c r="AI33" s="157"/>
      <c r="AJ33" s="157"/>
      <c r="AK33" s="156"/>
      <c r="AL33" s="157"/>
      <c r="AM33" s="82"/>
      <c r="AN33" s="82" t="s">
        <v>148</v>
      </c>
      <c r="AO33" s="59"/>
      <c r="AP33" s="59"/>
      <c r="AQ33" s="59"/>
      <c r="AR33" s="59"/>
      <c r="AS33" s="59"/>
      <c r="AT33" s="59"/>
    </row>
    <row r="34" spans="1:46" s="134" customFormat="1" ht="65.25" customHeight="1">
      <c r="A34" s="45"/>
      <c r="B34" s="67" t="s">
        <v>700</v>
      </c>
      <c r="C34" s="67" t="s">
        <v>701</v>
      </c>
      <c r="D34" s="162"/>
      <c r="E34" s="65">
        <v>1</v>
      </c>
      <c r="F34" s="65">
        <v>1</v>
      </c>
      <c r="G34" s="63">
        <v>15</v>
      </c>
      <c r="H34" s="79">
        <f t="shared" si="3"/>
        <v>15</v>
      </c>
      <c r="I34" s="59" t="s">
        <v>702</v>
      </c>
      <c r="J34" s="59" t="s">
        <v>703</v>
      </c>
      <c r="K34" s="59"/>
      <c r="L34" s="82"/>
      <c r="M34" s="82" t="s">
        <v>1403</v>
      </c>
      <c r="N34" s="61"/>
      <c r="O34" s="59"/>
      <c r="P34" s="82" t="s">
        <v>120</v>
      </c>
      <c r="Q34" s="82" t="s">
        <v>138</v>
      </c>
      <c r="R34" s="82"/>
      <c r="S34" s="82" t="s">
        <v>166</v>
      </c>
      <c r="T34" s="82" t="s">
        <v>124</v>
      </c>
      <c r="U34" s="82" t="s">
        <v>141</v>
      </c>
      <c r="V34" s="82" t="s">
        <v>142</v>
      </c>
      <c r="W34" s="82" t="s">
        <v>143</v>
      </c>
      <c r="X34" s="82" t="s">
        <v>143</v>
      </c>
      <c r="Y34" s="82" t="s">
        <v>143</v>
      </c>
      <c r="Z34" s="82" t="s">
        <v>144</v>
      </c>
      <c r="AA34" s="80" t="s">
        <v>167</v>
      </c>
      <c r="AB34" s="80" t="s">
        <v>168</v>
      </c>
      <c r="AC34" s="59"/>
      <c r="AD34" s="59"/>
      <c r="AE34" s="59"/>
      <c r="AF34" s="59" t="s">
        <v>147</v>
      </c>
      <c r="AG34" s="82"/>
      <c r="AH34" s="156"/>
      <c r="AI34" s="157"/>
      <c r="AJ34" s="157"/>
      <c r="AK34" s="156"/>
      <c r="AL34" s="157"/>
      <c r="AM34" s="82"/>
      <c r="AN34" s="82" t="s">
        <v>148</v>
      </c>
      <c r="AO34" s="59"/>
      <c r="AP34" s="59"/>
      <c r="AQ34" s="59"/>
      <c r="AR34" s="59"/>
      <c r="AS34" s="59"/>
      <c r="AT34" s="59"/>
    </row>
    <row r="35" spans="1:46" s="126" customFormat="1" ht="21.75" customHeight="1">
      <c r="A35" s="125"/>
      <c r="B35" s="127"/>
      <c r="C35" s="297" t="s">
        <v>1506</v>
      </c>
      <c r="D35" s="297"/>
      <c r="E35" s="297"/>
      <c r="F35" s="297"/>
      <c r="G35" s="128"/>
      <c r="H35" s="129"/>
      <c r="I35" s="128"/>
      <c r="J35" s="128"/>
      <c r="K35" s="128"/>
      <c r="L35" s="130"/>
      <c r="M35" s="130"/>
      <c r="N35" s="130"/>
      <c r="O35" s="131"/>
      <c r="P35" s="131"/>
      <c r="Q35" s="131"/>
      <c r="R35" s="131"/>
      <c r="S35" s="131"/>
      <c r="T35" s="131"/>
      <c r="U35" s="131"/>
      <c r="V35" s="131"/>
      <c r="W35" s="131" t="s">
        <v>143</v>
      </c>
      <c r="X35" s="131" t="s">
        <v>143</v>
      </c>
      <c r="Y35" s="131" t="s">
        <v>143</v>
      </c>
      <c r="Z35" s="131" t="s">
        <v>143</v>
      </c>
      <c r="AA35" s="131" t="s">
        <v>674</v>
      </c>
      <c r="AB35" s="131" t="s">
        <v>168</v>
      </c>
      <c r="AC35" s="131"/>
      <c r="AD35" s="131"/>
      <c r="AE35" s="131"/>
      <c r="AF35" s="131"/>
      <c r="AG35" s="131" t="s">
        <v>200</v>
      </c>
      <c r="AH35" s="131"/>
      <c r="AI35" s="131"/>
      <c r="AJ35" s="131"/>
      <c r="AK35" s="131"/>
      <c r="AL35" s="131"/>
      <c r="AM35" s="131"/>
      <c r="AN35" s="131" t="s">
        <v>148</v>
      </c>
      <c r="AO35" s="131"/>
      <c r="AP35" s="131"/>
      <c r="AQ35" s="131"/>
      <c r="AR35" s="131"/>
      <c r="AS35" s="131"/>
      <c r="AT35" s="132"/>
    </row>
    <row r="36" spans="1:46" s="134" customFormat="1" ht="87" customHeight="1">
      <c r="A36" s="45"/>
      <c r="B36" s="67" t="s">
        <v>704</v>
      </c>
      <c r="C36" s="67"/>
      <c r="D36" s="162" t="s">
        <v>695</v>
      </c>
      <c r="E36" s="65" t="s">
        <v>705</v>
      </c>
      <c r="F36" s="65">
        <v>1</v>
      </c>
      <c r="G36" s="63">
        <f>280*2</f>
        <v>560</v>
      </c>
      <c r="H36" s="79">
        <f t="shared" ref="H36:H46" si="4">G36*F36</f>
        <v>560</v>
      </c>
      <c r="I36" s="59" t="s">
        <v>706</v>
      </c>
      <c r="J36" s="59" t="s">
        <v>707</v>
      </c>
      <c r="K36" s="59" t="s">
        <v>708</v>
      </c>
      <c r="L36" s="82" t="s">
        <v>1430</v>
      </c>
      <c r="M36" s="82" t="s">
        <v>1496</v>
      </c>
      <c r="N36" s="61"/>
      <c r="O36" s="59"/>
      <c r="P36" s="82" t="s">
        <v>120</v>
      </c>
      <c r="Q36" s="82" t="s">
        <v>121</v>
      </c>
      <c r="R36" s="82" t="s">
        <v>221</v>
      </c>
      <c r="S36" s="82" t="s">
        <v>123</v>
      </c>
      <c r="T36" s="82" t="s">
        <v>124</v>
      </c>
      <c r="U36" s="82" t="s">
        <v>157</v>
      </c>
      <c r="V36" s="82" t="s">
        <v>126</v>
      </c>
      <c r="W36" s="82" t="s">
        <v>143</v>
      </c>
      <c r="X36" s="82" t="s">
        <v>143</v>
      </c>
      <c r="Y36" s="82" t="s">
        <v>143</v>
      </c>
      <c r="Z36" s="82" t="s">
        <v>143</v>
      </c>
      <c r="AA36" s="80" t="s">
        <v>356</v>
      </c>
      <c r="AB36" s="80" t="s">
        <v>228</v>
      </c>
      <c r="AC36" s="59"/>
      <c r="AD36" s="59"/>
      <c r="AE36" s="59"/>
      <c r="AF36" s="59"/>
      <c r="AG36" s="82" t="s">
        <v>200</v>
      </c>
      <c r="AH36" s="156"/>
      <c r="AI36" s="157"/>
      <c r="AJ36" s="157"/>
      <c r="AK36" s="156"/>
      <c r="AL36" s="157"/>
      <c r="AM36" s="82"/>
      <c r="AN36" s="82" t="s">
        <v>148</v>
      </c>
      <c r="AO36" s="59"/>
      <c r="AP36" s="59"/>
      <c r="AQ36" s="59"/>
      <c r="AR36" s="59"/>
      <c r="AS36" s="59"/>
      <c r="AT36" s="59"/>
    </row>
    <row r="37" spans="1:46" s="134" customFormat="1" ht="77.25" customHeight="1">
      <c r="A37" s="45"/>
      <c r="B37" s="67" t="s">
        <v>709</v>
      </c>
      <c r="C37" s="67"/>
      <c r="D37" s="162" t="s">
        <v>710</v>
      </c>
      <c r="E37" s="65">
        <v>6</v>
      </c>
      <c r="F37" s="65">
        <v>1</v>
      </c>
      <c r="G37" s="63">
        <v>18</v>
      </c>
      <c r="H37" s="79">
        <f t="shared" si="4"/>
        <v>18</v>
      </c>
      <c r="I37" s="59" t="s">
        <v>711</v>
      </c>
      <c r="J37" s="59" t="s">
        <v>712</v>
      </c>
      <c r="K37" s="59" t="s">
        <v>713</v>
      </c>
      <c r="L37" s="82" t="s">
        <v>714</v>
      </c>
      <c r="M37" s="82" t="s">
        <v>1404</v>
      </c>
      <c r="N37" s="61"/>
      <c r="O37" s="59" t="s">
        <v>207</v>
      </c>
      <c r="P37" s="82" t="s">
        <v>120</v>
      </c>
      <c r="Q37" s="82" t="s">
        <v>138</v>
      </c>
      <c r="R37" s="82" t="s">
        <v>139</v>
      </c>
      <c r="S37" s="82" t="s">
        <v>166</v>
      </c>
      <c r="T37" s="82" t="s">
        <v>124</v>
      </c>
      <c r="U37" s="82" t="s">
        <v>157</v>
      </c>
      <c r="V37" s="82" t="s">
        <v>142</v>
      </c>
      <c r="W37" s="82" t="s">
        <v>143</v>
      </c>
      <c r="X37" s="82" t="s">
        <v>143</v>
      </c>
      <c r="Y37" s="82" t="s">
        <v>143</v>
      </c>
      <c r="Z37" s="82" t="s">
        <v>143</v>
      </c>
      <c r="AA37" s="80" t="s">
        <v>715</v>
      </c>
      <c r="AB37" s="80" t="s">
        <v>716</v>
      </c>
      <c r="AC37" s="59"/>
      <c r="AD37" s="59"/>
      <c r="AE37" s="59"/>
      <c r="AF37" s="59"/>
      <c r="AG37" s="82" t="s">
        <v>200</v>
      </c>
      <c r="AH37" s="156"/>
      <c r="AI37" s="157"/>
      <c r="AJ37" s="157"/>
      <c r="AK37" s="156"/>
      <c r="AL37" s="157"/>
      <c r="AM37" s="82"/>
      <c r="AN37" s="82" t="s">
        <v>148</v>
      </c>
      <c r="AO37" s="59"/>
      <c r="AP37" s="59"/>
      <c r="AQ37" s="59"/>
      <c r="AR37" s="59"/>
      <c r="AS37" s="59"/>
      <c r="AT37" s="59"/>
    </row>
    <row r="38" spans="1:46" s="134" customFormat="1" ht="67.5" customHeight="1">
      <c r="A38" s="45"/>
      <c r="B38" s="67" t="s">
        <v>717</v>
      </c>
      <c r="C38" s="67"/>
      <c r="D38" s="162" t="s">
        <v>718</v>
      </c>
      <c r="E38" s="65">
        <v>6</v>
      </c>
      <c r="F38" s="65">
        <v>1</v>
      </c>
      <c r="G38" s="63">
        <v>50</v>
      </c>
      <c r="H38" s="79">
        <f t="shared" si="4"/>
        <v>50</v>
      </c>
      <c r="I38" s="59" t="s">
        <v>719</v>
      </c>
      <c r="J38" s="59" t="s">
        <v>720</v>
      </c>
      <c r="K38" s="59" t="s">
        <v>721</v>
      </c>
      <c r="L38" s="82" t="s">
        <v>722</v>
      </c>
      <c r="M38" s="82" t="s">
        <v>1405</v>
      </c>
      <c r="N38" s="61"/>
      <c r="O38" s="59" t="s">
        <v>723</v>
      </c>
      <c r="P38" s="82" t="s">
        <v>120</v>
      </c>
      <c r="Q38" s="82" t="s">
        <v>138</v>
      </c>
      <c r="R38" s="82" t="s">
        <v>139</v>
      </c>
      <c r="S38" s="82" t="s">
        <v>166</v>
      </c>
      <c r="T38" s="82" t="s">
        <v>124</v>
      </c>
      <c r="U38" s="82" t="s">
        <v>141</v>
      </c>
      <c r="V38" s="82" t="s">
        <v>142</v>
      </c>
      <c r="W38" s="82" t="s">
        <v>143</v>
      </c>
      <c r="X38" s="82" t="s">
        <v>143</v>
      </c>
      <c r="Y38" s="82" t="s">
        <v>143</v>
      </c>
      <c r="Z38" s="82" t="s">
        <v>143</v>
      </c>
      <c r="AA38" s="80" t="s">
        <v>258</v>
      </c>
      <c r="AB38" s="80" t="s">
        <v>724</v>
      </c>
      <c r="AC38" s="59"/>
      <c r="AD38" s="59"/>
      <c r="AE38" s="59"/>
      <c r="AF38" s="59"/>
      <c r="AG38" s="82" t="s">
        <v>200</v>
      </c>
      <c r="AH38" s="156"/>
      <c r="AI38" s="157"/>
      <c r="AJ38" s="157"/>
      <c r="AK38" s="156"/>
      <c r="AL38" s="157"/>
      <c r="AM38" s="82"/>
      <c r="AN38" s="82" t="s">
        <v>148</v>
      </c>
      <c r="AO38" s="59"/>
      <c r="AP38" s="59"/>
      <c r="AQ38" s="59"/>
      <c r="AR38" s="59"/>
      <c r="AS38" s="59"/>
      <c r="AT38" s="59"/>
    </row>
    <row r="39" spans="1:46" s="134" customFormat="1" ht="72" customHeight="1">
      <c r="A39" s="45"/>
      <c r="B39" s="67" t="s">
        <v>725</v>
      </c>
      <c r="C39" s="67"/>
      <c r="D39" s="162" t="s">
        <v>726</v>
      </c>
      <c r="E39" s="65"/>
      <c r="F39" s="65">
        <v>1</v>
      </c>
      <c r="G39" s="63">
        <v>40</v>
      </c>
      <c r="H39" s="79">
        <f t="shared" si="4"/>
        <v>40</v>
      </c>
      <c r="I39" s="59" t="s">
        <v>727</v>
      </c>
      <c r="J39" s="59" t="s">
        <v>728</v>
      </c>
      <c r="K39" s="59" t="s">
        <v>729</v>
      </c>
      <c r="L39" s="82"/>
      <c r="M39" s="82" t="s">
        <v>1406</v>
      </c>
      <c r="N39" s="61"/>
      <c r="O39" s="59"/>
      <c r="P39" s="82" t="s">
        <v>120</v>
      </c>
      <c r="Q39" s="82" t="s">
        <v>138</v>
      </c>
      <c r="R39" s="82"/>
      <c r="S39" s="82" t="s">
        <v>730</v>
      </c>
      <c r="T39" s="82" t="s">
        <v>124</v>
      </c>
      <c r="U39" s="82" t="s">
        <v>141</v>
      </c>
      <c r="V39" s="82" t="s">
        <v>142</v>
      </c>
      <c r="W39" s="82" t="s">
        <v>143</v>
      </c>
      <c r="X39" s="82" t="s">
        <v>143</v>
      </c>
      <c r="Y39" s="82" t="s">
        <v>143</v>
      </c>
      <c r="Z39" s="82" t="s">
        <v>144</v>
      </c>
      <c r="AA39" s="80" t="s">
        <v>616</v>
      </c>
      <c r="AB39" s="80" t="s">
        <v>724</v>
      </c>
      <c r="AC39" s="59"/>
      <c r="AD39" s="59"/>
      <c r="AE39" s="59"/>
      <c r="AF39" s="59"/>
      <c r="AG39" s="82" t="s">
        <v>200</v>
      </c>
      <c r="AH39" s="156"/>
      <c r="AI39" s="157"/>
      <c r="AJ39" s="157"/>
      <c r="AK39" s="156"/>
      <c r="AL39" s="157"/>
      <c r="AM39" s="82"/>
      <c r="AN39" s="82" t="s">
        <v>148</v>
      </c>
      <c r="AO39" s="59"/>
      <c r="AP39" s="59"/>
      <c r="AQ39" s="59"/>
      <c r="AR39" s="59"/>
      <c r="AS39" s="59"/>
      <c r="AT39" s="59"/>
    </row>
    <row r="40" spans="1:46" s="134" customFormat="1" ht="31.5" customHeight="1">
      <c r="A40" s="45"/>
      <c r="B40" s="67" t="s">
        <v>731</v>
      </c>
      <c r="C40" s="67"/>
      <c r="D40" s="162" t="s">
        <v>732</v>
      </c>
      <c r="E40" s="65"/>
      <c r="F40" s="65">
        <v>1</v>
      </c>
      <c r="G40" s="63">
        <v>8</v>
      </c>
      <c r="H40" s="79">
        <f t="shared" si="4"/>
        <v>8</v>
      </c>
      <c r="I40" s="59" t="s">
        <v>733</v>
      </c>
      <c r="J40" s="59" t="s">
        <v>728</v>
      </c>
      <c r="K40" s="59" t="s">
        <v>734</v>
      </c>
      <c r="L40" s="82"/>
      <c r="M40" s="82" t="s">
        <v>734</v>
      </c>
      <c r="N40" s="61"/>
      <c r="O40" s="59"/>
      <c r="P40" s="82" t="s">
        <v>120</v>
      </c>
      <c r="Q40" s="82" t="s">
        <v>138</v>
      </c>
      <c r="R40" s="82"/>
      <c r="S40" s="82" t="s">
        <v>730</v>
      </c>
      <c r="T40" s="82" t="s">
        <v>124</v>
      </c>
      <c r="U40" s="82" t="s">
        <v>141</v>
      </c>
      <c r="V40" s="82" t="s">
        <v>142</v>
      </c>
      <c r="W40" s="82" t="s">
        <v>143</v>
      </c>
      <c r="X40" s="82" t="s">
        <v>143</v>
      </c>
      <c r="Y40" s="82" t="s">
        <v>71</v>
      </c>
      <c r="Z40" s="82" t="s">
        <v>144</v>
      </c>
      <c r="AA40" s="80" t="s">
        <v>735</v>
      </c>
      <c r="AB40" s="80" t="s">
        <v>724</v>
      </c>
      <c r="AC40" s="59"/>
      <c r="AD40" s="59"/>
      <c r="AE40" s="59"/>
      <c r="AF40" s="59"/>
      <c r="AG40" s="82" t="s">
        <v>200</v>
      </c>
      <c r="AH40" s="156"/>
      <c r="AI40" s="157"/>
      <c r="AJ40" s="157"/>
      <c r="AK40" s="156"/>
      <c r="AL40" s="157"/>
      <c r="AM40" s="82"/>
      <c r="AN40" s="82" t="s">
        <v>148</v>
      </c>
      <c r="AO40" s="59"/>
      <c r="AP40" s="59"/>
      <c r="AQ40" s="59"/>
      <c r="AR40" s="59"/>
      <c r="AS40" s="59"/>
      <c r="AT40" s="59"/>
    </row>
    <row r="41" spans="1:46" s="134" customFormat="1" ht="76.5" customHeight="1">
      <c r="A41" s="45"/>
      <c r="B41" s="67" t="s">
        <v>736</v>
      </c>
      <c r="C41" s="67"/>
      <c r="D41" s="162" t="s">
        <v>737</v>
      </c>
      <c r="E41" s="65"/>
      <c r="F41" s="65">
        <v>1</v>
      </c>
      <c r="G41" s="63">
        <v>8</v>
      </c>
      <c r="H41" s="79">
        <f t="shared" si="4"/>
        <v>8</v>
      </c>
      <c r="I41" s="59" t="s">
        <v>738</v>
      </c>
      <c r="J41" s="59" t="s">
        <v>718</v>
      </c>
      <c r="K41" s="59"/>
      <c r="L41" s="82"/>
      <c r="M41" s="82" t="s">
        <v>1407</v>
      </c>
      <c r="N41" s="61"/>
      <c r="O41" s="59"/>
      <c r="P41" s="82" t="s">
        <v>120</v>
      </c>
      <c r="Q41" s="82" t="s">
        <v>138</v>
      </c>
      <c r="R41" s="82" t="s">
        <v>173</v>
      </c>
      <c r="S41" s="82" t="s">
        <v>174</v>
      </c>
      <c r="T41" s="82" t="s">
        <v>175</v>
      </c>
      <c r="U41" s="82" t="s">
        <v>603</v>
      </c>
      <c r="V41" s="82" t="s">
        <v>659</v>
      </c>
      <c r="W41" s="82" t="s">
        <v>144</v>
      </c>
      <c r="X41" s="82" t="s">
        <v>144</v>
      </c>
      <c r="Y41" s="82" t="s">
        <v>71</v>
      </c>
      <c r="Z41" s="82" t="s">
        <v>144</v>
      </c>
      <c r="AA41" s="80" t="s">
        <v>178</v>
      </c>
      <c r="AB41" s="80" t="s">
        <v>660</v>
      </c>
      <c r="AC41" s="59"/>
      <c r="AD41" s="59"/>
      <c r="AE41" s="59" t="s">
        <v>180</v>
      </c>
      <c r="AF41" s="59"/>
      <c r="AG41" s="82"/>
      <c r="AH41" s="156"/>
      <c r="AI41" s="157"/>
      <c r="AJ41" s="157"/>
      <c r="AK41" s="156"/>
      <c r="AL41" s="157"/>
      <c r="AM41" s="82"/>
      <c r="AN41" s="82"/>
      <c r="AO41" s="59"/>
      <c r="AP41" s="59"/>
      <c r="AQ41" s="59"/>
      <c r="AR41" s="59"/>
      <c r="AS41" s="59"/>
      <c r="AT41" s="59"/>
    </row>
    <row r="42" spans="1:46" s="134" customFormat="1" ht="45" customHeight="1">
      <c r="A42" s="45"/>
      <c r="B42" s="67" t="s">
        <v>739</v>
      </c>
      <c r="C42" s="67"/>
      <c r="D42" s="162" t="s">
        <v>740</v>
      </c>
      <c r="E42" s="65"/>
      <c r="F42" s="65">
        <v>1</v>
      </c>
      <c r="G42" s="63">
        <v>6</v>
      </c>
      <c r="H42" s="79">
        <f t="shared" si="4"/>
        <v>6</v>
      </c>
      <c r="I42" s="59" t="s">
        <v>741</v>
      </c>
      <c r="J42" s="59" t="s">
        <v>728</v>
      </c>
      <c r="K42" s="59" t="s">
        <v>742</v>
      </c>
      <c r="L42" s="82"/>
      <c r="M42" s="82" t="s">
        <v>1408</v>
      </c>
      <c r="N42" s="61"/>
      <c r="O42" s="59"/>
      <c r="P42" s="82" t="s">
        <v>120</v>
      </c>
      <c r="Q42" s="82" t="s">
        <v>138</v>
      </c>
      <c r="R42" s="82"/>
      <c r="S42" s="82" t="s">
        <v>166</v>
      </c>
      <c r="T42" s="82" t="s">
        <v>124</v>
      </c>
      <c r="U42" s="82" t="s">
        <v>141</v>
      </c>
      <c r="V42" s="82" t="s">
        <v>142</v>
      </c>
      <c r="W42" s="82" t="s">
        <v>143</v>
      </c>
      <c r="X42" s="82" t="s">
        <v>143</v>
      </c>
      <c r="Y42" s="82" t="s">
        <v>743</v>
      </c>
      <c r="Z42" s="82" t="s">
        <v>144</v>
      </c>
      <c r="AA42" s="80" t="s">
        <v>744</v>
      </c>
      <c r="AB42" s="80" t="s">
        <v>724</v>
      </c>
      <c r="AC42" s="59"/>
      <c r="AD42" s="59"/>
      <c r="AE42" s="59"/>
      <c r="AF42" s="59" t="s">
        <v>147</v>
      </c>
      <c r="AG42" s="82"/>
      <c r="AH42" s="156"/>
      <c r="AI42" s="157"/>
      <c r="AJ42" s="157"/>
      <c r="AK42" s="156"/>
      <c r="AL42" s="157"/>
      <c r="AM42" s="82"/>
      <c r="AN42" s="82" t="s">
        <v>148</v>
      </c>
      <c r="AO42" s="59"/>
      <c r="AP42" s="59"/>
      <c r="AQ42" s="59"/>
      <c r="AR42" s="59"/>
      <c r="AS42" s="59"/>
      <c r="AT42" s="59"/>
    </row>
    <row r="43" spans="1:46" s="134" customFormat="1" ht="66" customHeight="1">
      <c r="A43" s="45"/>
      <c r="B43" s="67" t="s">
        <v>745</v>
      </c>
      <c r="C43" s="67"/>
      <c r="D43" s="162" t="s">
        <v>746</v>
      </c>
      <c r="E43" s="65">
        <v>8</v>
      </c>
      <c r="F43" s="65">
        <v>1</v>
      </c>
      <c r="G43" s="63">
        <v>20</v>
      </c>
      <c r="H43" s="79">
        <f t="shared" si="4"/>
        <v>20</v>
      </c>
      <c r="I43" s="59" t="s">
        <v>747</v>
      </c>
      <c r="J43" s="59" t="s">
        <v>707</v>
      </c>
      <c r="K43" s="59" t="s">
        <v>748</v>
      </c>
      <c r="L43" s="82"/>
      <c r="M43" s="82" t="s">
        <v>749</v>
      </c>
      <c r="N43" s="61"/>
      <c r="O43" s="59" t="s">
        <v>750</v>
      </c>
      <c r="P43" s="82" t="s">
        <v>120</v>
      </c>
      <c r="Q43" s="82" t="s">
        <v>121</v>
      </c>
      <c r="R43" s="82" t="s">
        <v>139</v>
      </c>
      <c r="S43" s="82" t="s">
        <v>751</v>
      </c>
      <c r="T43" s="82" t="s">
        <v>124</v>
      </c>
      <c r="U43" s="82" t="s">
        <v>157</v>
      </c>
      <c r="V43" s="82" t="s">
        <v>142</v>
      </c>
      <c r="W43" s="82" t="s">
        <v>70</v>
      </c>
      <c r="X43" s="82" t="s">
        <v>70</v>
      </c>
      <c r="Y43" s="82" t="s">
        <v>71</v>
      </c>
      <c r="Z43" s="82" t="s">
        <v>144</v>
      </c>
      <c r="AA43" s="80" t="s">
        <v>622</v>
      </c>
      <c r="AB43" s="80" t="s">
        <v>724</v>
      </c>
      <c r="AC43" s="59"/>
      <c r="AD43" s="59"/>
      <c r="AE43" s="59"/>
      <c r="AF43" s="59" t="s">
        <v>147</v>
      </c>
      <c r="AG43" s="82"/>
      <c r="AH43" s="156"/>
      <c r="AI43" s="157"/>
      <c r="AJ43" s="157"/>
      <c r="AK43" s="156"/>
      <c r="AL43" s="157"/>
      <c r="AM43" s="82"/>
      <c r="AN43" s="82" t="s">
        <v>148</v>
      </c>
      <c r="AO43" s="59"/>
      <c r="AP43" s="59"/>
      <c r="AQ43" s="59"/>
      <c r="AR43" s="59"/>
      <c r="AS43" s="59"/>
      <c r="AT43" s="59"/>
    </row>
    <row r="44" spans="1:46" s="134" customFormat="1" ht="252.75" customHeight="1">
      <c r="A44" s="45"/>
      <c r="B44" s="67" t="s">
        <v>752</v>
      </c>
      <c r="C44" s="67"/>
      <c r="D44" s="162" t="s">
        <v>753</v>
      </c>
      <c r="E44" s="65">
        <v>2</v>
      </c>
      <c r="F44" s="65">
        <v>1</v>
      </c>
      <c r="G44" s="63">
        <v>15</v>
      </c>
      <c r="H44" s="79">
        <f t="shared" si="4"/>
        <v>15</v>
      </c>
      <c r="I44" s="59" t="s">
        <v>754</v>
      </c>
      <c r="J44" s="59" t="s">
        <v>755</v>
      </c>
      <c r="K44" s="59" t="s">
        <v>756</v>
      </c>
      <c r="L44" s="82" t="s">
        <v>1409</v>
      </c>
      <c r="M44" s="82" t="s">
        <v>1410</v>
      </c>
      <c r="N44" s="61"/>
      <c r="O44" s="59"/>
      <c r="P44" s="82" t="s">
        <v>120</v>
      </c>
      <c r="Q44" s="82" t="s">
        <v>121</v>
      </c>
      <c r="R44" s="82" t="s">
        <v>139</v>
      </c>
      <c r="S44" s="82" t="s">
        <v>751</v>
      </c>
      <c r="T44" s="82" t="s">
        <v>124</v>
      </c>
      <c r="U44" s="82" t="s">
        <v>157</v>
      </c>
      <c r="V44" s="82" t="s">
        <v>142</v>
      </c>
      <c r="W44" s="82" t="s">
        <v>144</v>
      </c>
      <c r="X44" s="82" t="s">
        <v>144</v>
      </c>
      <c r="Y44" s="82" t="s">
        <v>71</v>
      </c>
      <c r="Z44" s="82" t="s">
        <v>144</v>
      </c>
      <c r="AA44" s="80" t="s">
        <v>674</v>
      </c>
      <c r="AB44" s="80" t="s">
        <v>724</v>
      </c>
      <c r="AC44" s="59"/>
      <c r="AD44" s="59"/>
      <c r="AE44" s="59"/>
      <c r="AF44" s="59" t="s">
        <v>147</v>
      </c>
      <c r="AG44" s="82"/>
      <c r="AH44" s="156"/>
      <c r="AI44" s="157"/>
      <c r="AJ44" s="157"/>
      <c r="AK44" s="156"/>
      <c r="AL44" s="157"/>
      <c r="AM44" s="82"/>
      <c r="AN44" s="82" t="s">
        <v>148</v>
      </c>
      <c r="AO44" s="59"/>
      <c r="AP44" s="59"/>
      <c r="AQ44" s="59"/>
      <c r="AR44" s="59"/>
      <c r="AS44" s="59"/>
      <c r="AT44" s="59"/>
    </row>
    <row r="45" spans="1:46" s="134" customFormat="1" ht="117" customHeight="1">
      <c r="A45" s="45"/>
      <c r="B45" s="67" t="s">
        <v>757</v>
      </c>
      <c r="C45" s="67" t="s">
        <v>758</v>
      </c>
      <c r="D45" s="162"/>
      <c r="E45" s="65">
        <v>15</v>
      </c>
      <c r="F45" s="65">
        <v>1</v>
      </c>
      <c r="G45" s="63">
        <f>15*1.2</f>
        <v>18</v>
      </c>
      <c r="H45" s="79">
        <f t="shared" si="4"/>
        <v>18</v>
      </c>
      <c r="I45" s="59"/>
      <c r="J45" s="59" t="s">
        <v>759</v>
      </c>
      <c r="K45" s="59" t="s">
        <v>760</v>
      </c>
      <c r="L45" s="82" t="s">
        <v>1465</v>
      </c>
      <c r="M45" s="82" t="s">
        <v>1494</v>
      </c>
      <c r="N45" s="61"/>
      <c r="O45" s="59"/>
      <c r="P45" s="82" t="s">
        <v>120</v>
      </c>
      <c r="Q45" s="82" t="s">
        <v>121</v>
      </c>
      <c r="R45" s="82" t="s">
        <v>221</v>
      </c>
      <c r="S45" s="82" t="s">
        <v>751</v>
      </c>
      <c r="T45" s="82" t="s">
        <v>124</v>
      </c>
      <c r="U45" s="82" t="s">
        <v>157</v>
      </c>
      <c r="V45" s="82" t="s">
        <v>126</v>
      </c>
      <c r="W45" s="82" t="s">
        <v>143</v>
      </c>
      <c r="X45" s="82" t="s">
        <v>143</v>
      </c>
      <c r="Y45" s="82" t="s">
        <v>250</v>
      </c>
      <c r="Z45" s="82" t="s">
        <v>144</v>
      </c>
      <c r="AA45" s="80" t="s">
        <v>761</v>
      </c>
      <c r="AB45" s="80" t="s">
        <v>762</v>
      </c>
      <c r="AC45" s="59"/>
      <c r="AD45" s="59"/>
      <c r="AE45" s="59"/>
      <c r="AF45" s="59" t="s">
        <v>147</v>
      </c>
      <c r="AG45" s="82"/>
      <c r="AH45" s="156"/>
      <c r="AI45" s="157"/>
      <c r="AJ45" s="157"/>
      <c r="AK45" s="156"/>
      <c r="AL45" s="157"/>
      <c r="AM45" s="82"/>
      <c r="AN45" s="82" t="s">
        <v>148</v>
      </c>
      <c r="AO45" s="59"/>
      <c r="AP45" s="59"/>
      <c r="AQ45" s="59"/>
      <c r="AR45" s="59"/>
      <c r="AS45" s="59"/>
      <c r="AT45" s="59"/>
    </row>
    <row r="46" spans="1:46" s="134" customFormat="1" ht="88.5" customHeight="1">
      <c r="A46" s="45"/>
      <c r="B46" s="67" t="s">
        <v>763</v>
      </c>
      <c r="C46" s="67" t="s">
        <v>764</v>
      </c>
      <c r="D46" s="162"/>
      <c r="E46" s="65">
        <v>4</v>
      </c>
      <c r="F46" s="65">
        <v>2</v>
      </c>
      <c r="G46" s="63">
        <v>10</v>
      </c>
      <c r="H46" s="79">
        <f t="shared" si="4"/>
        <v>20</v>
      </c>
      <c r="I46" s="59" t="s">
        <v>765</v>
      </c>
      <c r="J46" s="59" t="s">
        <v>758</v>
      </c>
      <c r="K46" s="59" t="s">
        <v>766</v>
      </c>
      <c r="L46" s="82" t="s">
        <v>767</v>
      </c>
      <c r="M46" s="82" t="s">
        <v>768</v>
      </c>
      <c r="N46" s="61"/>
      <c r="O46" s="59" t="s">
        <v>750</v>
      </c>
      <c r="P46" s="82" t="s">
        <v>120</v>
      </c>
      <c r="Q46" s="82" t="s">
        <v>121</v>
      </c>
      <c r="R46" s="82" t="s">
        <v>221</v>
      </c>
      <c r="S46" s="82" t="s">
        <v>751</v>
      </c>
      <c r="T46" s="82" t="s">
        <v>124</v>
      </c>
      <c r="U46" s="82" t="s">
        <v>157</v>
      </c>
      <c r="V46" s="82" t="s">
        <v>126</v>
      </c>
      <c r="W46" s="82" t="s">
        <v>143</v>
      </c>
      <c r="X46" s="82" t="s">
        <v>143</v>
      </c>
      <c r="Y46" s="82" t="s">
        <v>250</v>
      </c>
      <c r="Z46" s="82" t="s">
        <v>144</v>
      </c>
      <c r="AA46" s="80" t="s">
        <v>715</v>
      </c>
      <c r="AB46" s="80" t="s">
        <v>168</v>
      </c>
      <c r="AC46" s="59"/>
      <c r="AD46" s="59"/>
      <c r="AE46" s="59"/>
      <c r="AF46" s="59"/>
      <c r="AG46" s="82" t="s">
        <v>200</v>
      </c>
      <c r="AH46" s="156"/>
      <c r="AI46" s="157"/>
      <c r="AJ46" s="157"/>
      <c r="AK46" s="156"/>
      <c r="AL46" s="157"/>
      <c r="AM46" s="82"/>
      <c r="AN46" s="82" t="s">
        <v>148</v>
      </c>
      <c r="AO46" s="59"/>
      <c r="AP46" s="59"/>
      <c r="AQ46" s="59"/>
      <c r="AR46" s="59"/>
      <c r="AS46" s="59"/>
      <c r="AT46" s="59"/>
    </row>
    <row r="47" spans="1:46" s="126" customFormat="1" ht="21.75" customHeight="1">
      <c r="A47" s="125"/>
      <c r="B47" s="127"/>
      <c r="C47" s="297" t="s">
        <v>769</v>
      </c>
      <c r="D47" s="297"/>
      <c r="E47" s="297"/>
      <c r="F47" s="297"/>
      <c r="G47" s="128"/>
      <c r="H47" s="129"/>
      <c r="I47" s="128"/>
      <c r="J47" s="128"/>
      <c r="K47" s="128"/>
      <c r="L47" s="130"/>
      <c r="M47" s="130"/>
      <c r="N47" s="130"/>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2"/>
    </row>
    <row r="48" spans="1:46" s="126" customFormat="1" ht="21.75" customHeight="1">
      <c r="A48" s="125"/>
      <c r="B48" s="127"/>
      <c r="C48" s="297" t="s">
        <v>770</v>
      </c>
      <c r="D48" s="297"/>
      <c r="E48" s="297"/>
      <c r="F48" s="297"/>
      <c r="G48" s="128"/>
      <c r="H48" s="129"/>
      <c r="I48" s="128"/>
      <c r="J48" s="128"/>
      <c r="K48" s="128"/>
      <c r="L48" s="130"/>
      <c r="M48" s="130"/>
      <c r="N48" s="130"/>
      <c r="O48" s="131"/>
      <c r="P48" s="131"/>
      <c r="Q48" s="131"/>
      <c r="R48" s="131"/>
      <c r="S48" s="131"/>
      <c r="T48" s="131"/>
      <c r="U48" s="131"/>
      <c r="V48" s="131"/>
      <c r="W48" s="131" t="s">
        <v>771</v>
      </c>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2"/>
    </row>
    <row r="49" spans="1:46" s="134" customFormat="1" ht="84" customHeight="1">
      <c r="A49" s="45"/>
      <c r="B49" s="67" t="s">
        <v>772</v>
      </c>
      <c r="C49" s="67" t="s">
        <v>773</v>
      </c>
      <c r="D49" s="162"/>
      <c r="E49" s="65">
        <f>40*1.5</f>
        <v>60</v>
      </c>
      <c r="F49" s="65">
        <v>1</v>
      </c>
      <c r="G49" s="63">
        <f>E49*1.5</f>
        <v>90</v>
      </c>
      <c r="H49" s="79">
        <f t="shared" ref="H49:H54" si="5">G49*F49</f>
        <v>90</v>
      </c>
      <c r="I49" s="59" t="s">
        <v>774</v>
      </c>
      <c r="J49" s="59" t="s">
        <v>775</v>
      </c>
      <c r="K49" s="59" t="s">
        <v>776</v>
      </c>
      <c r="L49" s="82" t="s">
        <v>1466</v>
      </c>
      <c r="M49" s="82" t="s">
        <v>1495</v>
      </c>
      <c r="N49" s="61"/>
      <c r="O49" s="59"/>
      <c r="P49" s="82" t="s">
        <v>191</v>
      </c>
      <c r="Q49" s="82" t="s">
        <v>121</v>
      </c>
      <c r="R49" s="82" t="s">
        <v>221</v>
      </c>
      <c r="S49" s="82" t="s">
        <v>123</v>
      </c>
      <c r="T49" s="82" t="s">
        <v>195</v>
      </c>
      <c r="U49" s="82" t="s">
        <v>777</v>
      </c>
      <c r="V49" s="82" t="s">
        <v>778</v>
      </c>
      <c r="W49" s="82" t="s">
        <v>70</v>
      </c>
      <c r="X49" s="82" t="s">
        <v>70</v>
      </c>
      <c r="Y49" s="82" t="s">
        <v>70</v>
      </c>
      <c r="Z49" s="82" t="s">
        <v>70</v>
      </c>
      <c r="AA49" s="80" t="s">
        <v>356</v>
      </c>
      <c r="AB49" s="80" t="s">
        <v>228</v>
      </c>
      <c r="AC49" s="59"/>
      <c r="AD49" s="59"/>
      <c r="AE49" s="59"/>
      <c r="AF49" s="59" t="s">
        <v>147</v>
      </c>
      <c r="AG49" s="82"/>
      <c r="AH49" s="156"/>
      <c r="AI49" s="157"/>
      <c r="AJ49" s="157"/>
      <c r="AK49" s="156"/>
      <c r="AL49" s="157"/>
      <c r="AM49" s="82"/>
      <c r="AN49" s="82" t="s">
        <v>148</v>
      </c>
      <c r="AO49" s="59"/>
      <c r="AP49" s="59"/>
      <c r="AQ49" s="59"/>
      <c r="AR49" s="59"/>
      <c r="AS49" s="59"/>
      <c r="AT49" s="59"/>
    </row>
    <row r="50" spans="1:46" s="134" customFormat="1" ht="237.75" customHeight="1">
      <c r="A50" s="45"/>
      <c r="B50" s="67" t="s">
        <v>779</v>
      </c>
      <c r="C50" s="67" t="s">
        <v>780</v>
      </c>
      <c r="D50" s="162"/>
      <c r="E50" s="65">
        <v>3</v>
      </c>
      <c r="F50" s="65">
        <v>5</v>
      </c>
      <c r="G50" s="63">
        <v>15</v>
      </c>
      <c r="H50" s="79">
        <f t="shared" si="5"/>
        <v>75</v>
      </c>
      <c r="I50" s="59" t="s">
        <v>781</v>
      </c>
      <c r="J50" s="59" t="s">
        <v>186</v>
      </c>
      <c r="K50" s="59" t="s">
        <v>782</v>
      </c>
      <c r="L50" s="82" t="s">
        <v>783</v>
      </c>
      <c r="M50" s="82" t="s">
        <v>784</v>
      </c>
      <c r="N50" s="61" t="s">
        <v>785</v>
      </c>
      <c r="O50" s="59"/>
      <c r="P50" s="82" t="s">
        <v>191</v>
      </c>
      <c r="Q50" s="82" t="s">
        <v>192</v>
      </c>
      <c r="R50" s="82" t="s">
        <v>193</v>
      </c>
      <c r="S50" s="82" t="s">
        <v>194</v>
      </c>
      <c r="T50" s="82" t="s">
        <v>195</v>
      </c>
      <c r="U50" s="82" t="s">
        <v>196</v>
      </c>
      <c r="V50" s="82" t="s">
        <v>197</v>
      </c>
      <c r="W50" s="82" t="s">
        <v>144</v>
      </c>
      <c r="X50" s="82" t="s">
        <v>144</v>
      </c>
      <c r="Y50" s="82" t="s">
        <v>71</v>
      </c>
      <c r="Z50" s="82" t="s">
        <v>144</v>
      </c>
      <c r="AA50" s="80" t="s">
        <v>198</v>
      </c>
      <c r="AB50" s="80" t="s">
        <v>199</v>
      </c>
      <c r="AC50" s="59"/>
      <c r="AD50" s="59"/>
      <c r="AE50" s="59"/>
      <c r="AF50" s="59"/>
      <c r="AG50" s="82" t="s">
        <v>200</v>
      </c>
      <c r="AH50" s="156"/>
      <c r="AI50" s="157"/>
      <c r="AJ50" s="157"/>
      <c r="AK50" s="156"/>
      <c r="AL50" s="157"/>
      <c r="AM50" s="82"/>
      <c r="AN50" s="82" t="s">
        <v>148</v>
      </c>
      <c r="AO50" s="59"/>
      <c r="AP50" s="59"/>
      <c r="AQ50" s="59"/>
      <c r="AR50" s="59"/>
      <c r="AS50" s="59"/>
      <c r="AT50" s="59"/>
    </row>
    <row r="51" spans="1:46" s="152" customFormat="1" ht="261.75" customHeight="1">
      <c r="A51" s="45"/>
      <c r="B51" s="67" t="s">
        <v>786</v>
      </c>
      <c r="C51" s="67" t="s">
        <v>787</v>
      </c>
      <c r="D51" s="162"/>
      <c r="E51" s="65">
        <v>3</v>
      </c>
      <c r="F51" s="65">
        <v>1</v>
      </c>
      <c r="G51" s="63">
        <v>15</v>
      </c>
      <c r="H51" s="79">
        <f t="shared" si="5"/>
        <v>15</v>
      </c>
      <c r="I51" s="59" t="s">
        <v>788</v>
      </c>
      <c r="J51" s="59" t="s">
        <v>186</v>
      </c>
      <c r="K51" s="59" t="s">
        <v>789</v>
      </c>
      <c r="L51" s="82" t="s">
        <v>790</v>
      </c>
      <c r="M51" s="82" t="s">
        <v>791</v>
      </c>
      <c r="N51" s="61" t="s">
        <v>792</v>
      </c>
      <c r="O51" s="59"/>
      <c r="P51" s="82" t="s">
        <v>191</v>
      </c>
      <c r="Q51" s="82" t="s">
        <v>192</v>
      </c>
      <c r="R51" s="82" t="s">
        <v>193</v>
      </c>
      <c r="S51" s="82" t="s">
        <v>194</v>
      </c>
      <c r="T51" s="82" t="s">
        <v>195</v>
      </c>
      <c r="U51" s="82" t="s">
        <v>196</v>
      </c>
      <c r="V51" s="82" t="s">
        <v>197</v>
      </c>
      <c r="W51" s="82" t="s">
        <v>144</v>
      </c>
      <c r="X51" s="82" t="s">
        <v>144</v>
      </c>
      <c r="Y51" s="82" t="s">
        <v>71</v>
      </c>
      <c r="Z51" s="82" t="s">
        <v>144</v>
      </c>
      <c r="AA51" s="80" t="s">
        <v>198</v>
      </c>
      <c r="AB51" s="80" t="s">
        <v>199</v>
      </c>
      <c r="AC51" s="59"/>
      <c r="AD51" s="59"/>
      <c r="AE51" s="59"/>
      <c r="AF51" s="59"/>
      <c r="AG51" s="82" t="s">
        <v>200</v>
      </c>
      <c r="AH51" s="156"/>
      <c r="AI51" s="157"/>
      <c r="AJ51" s="157"/>
      <c r="AK51" s="156"/>
      <c r="AL51" s="157"/>
      <c r="AM51" s="82"/>
      <c r="AN51" s="82" t="s">
        <v>148</v>
      </c>
      <c r="AO51" s="59"/>
      <c r="AP51" s="59"/>
      <c r="AQ51" s="59"/>
      <c r="AR51" s="59"/>
      <c r="AS51" s="59"/>
      <c r="AT51" s="59"/>
    </row>
    <row r="52" spans="1:46" s="152" customFormat="1" ht="228.75" customHeight="1">
      <c r="A52" s="45"/>
      <c r="B52" s="67" t="s">
        <v>793</v>
      </c>
      <c r="C52" s="67" t="s">
        <v>794</v>
      </c>
      <c r="D52" s="162"/>
      <c r="E52" s="65">
        <v>3</v>
      </c>
      <c r="F52" s="65">
        <v>2</v>
      </c>
      <c r="G52" s="63">
        <v>15</v>
      </c>
      <c r="H52" s="79">
        <f t="shared" si="5"/>
        <v>30</v>
      </c>
      <c r="I52" s="59" t="s">
        <v>795</v>
      </c>
      <c r="J52" s="59" t="s">
        <v>186</v>
      </c>
      <c r="K52" s="59" t="s">
        <v>796</v>
      </c>
      <c r="L52" s="82" t="s">
        <v>797</v>
      </c>
      <c r="M52" s="82" t="s">
        <v>798</v>
      </c>
      <c r="N52" s="61" t="s">
        <v>799</v>
      </c>
      <c r="O52" s="59"/>
      <c r="P52" s="82" t="s">
        <v>191</v>
      </c>
      <c r="Q52" s="82" t="s">
        <v>192</v>
      </c>
      <c r="R52" s="82" t="s">
        <v>193</v>
      </c>
      <c r="S52" s="82" t="s">
        <v>194</v>
      </c>
      <c r="T52" s="82" t="s">
        <v>195</v>
      </c>
      <c r="U52" s="82" t="s">
        <v>196</v>
      </c>
      <c r="V52" s="82" t="s">
        <v>197</v>
      </c>
      <c r="W52" s="82" t="s">
        <v>144</v>
      </c>
      <c r="X52" s="82" t="s">
        <v>144</v>
      </c>
      <c r="Y52" s="82" t="s">
        <v>71</v>
      </c>
      <c r="Z52" s="82" t="s">
        <v>144</v>
      </c>
      <c r="AA52" s="80" t="s">
        <v>198</v>
      </c>
      <c r="AB52" s="80" t="s">
        <v>199</v>
      </c>
      <c r="AC52" s="59"/>
      <c r="AD52" s="59"/>
      <c r="AE52" s="59"/>
      <c r="AF52" s="59"/>
      <c r="AG52" s="82" t="s">
        <v>200</v>
      </c>
      <c r="AH52" s="156"/>
      <c r="AI52" s="157"/>
      <c r="AJ52" s="157"/>
      <c r="AK52" s="156"/>
      <c r="AL52" s="157"/>
      <c r="AM52" s="82"/>
      <c r="AN52" s="82" t="s">
        <v>148</v>
      </c>
      <c r="AO52" s="59"/>
      <c r="AP52" s="59"/>
      <c r="AQ52" s="59"/>
      <c r="AR52" s="59"/>
      <c r="AS52" s="59"/>
      <c r="AT52" s="59"/>
    </row>
    <row r="53" spans="1:46" s="152" customFormat="1" ht="261.75" customHeight="1">
      <c r="A53" s="45"/>
      <c r="B53" s="67" t="s">
        <v>800</v>
      </c>
      <c r="C53" s="67" t="s">
        <v>801</v>
      </c>
      <c r="D53" s="162"/>
      <c r="E53" s="65">
        <v>3</v>
      </c>
      <c r="F53" s="65">
        <v>2</v>
      </c>
      <c r="G53" s="63">
        <v>15</v>
      </c>
      <c r="H53" s="79">
        <f t="shared" si="5"/>
        <v>30</v>
      </c>
      <c r="I53" s="59" t="s">
        <v>802</v>
      </c>
      <c r="J53" s="59" t="s">
        <v>186</v>
      </c>
      <c r="K53" s="59" t="s">
        <v>803</v>
      </c>
      <c r="L53" s="82" t="s">
        <v>804</v>
      </c>
      <c r="M53" s="82" t="s">
        <v>798</v>
      </c>
      <c r="N53" s="61" t="s">
        <v>805</v>
      </c>
      <c r="O53" s="59"/>
      <c r="P53" s="82" t="s">
        <v>191</v>
      </c>
      <c r="Q53" s="82" t="s">
        <v>192</v>
      </c>
      <c r="R53" s="82" t="s">
        <v>193</v>
      </c>
      <c r="S53" s="82" t="s">
        <v>194</v>
      </c>
      <c r="T53" s="82" t="s">
        <v>195</v>
      </c>
      <c r="U53" s="82" t="s">
        <v>196</v>
      </c>
      <c r="V53" s="82" t="s">
        <v>197</v>
      </c>
      <c r="W53" s="82" t="s">
        <v>144</v>
      </c>
      <c r="X53" s="82" t="s">
        <v>144</v>
      </c>
      <c r="Y53" s="82" t="s">
        <v>71</v>
      </c>
      <c r="Z53" s="82" t="s">
        <v>144</v>
      </c>
      <c r="AA53" s="80" t="s">
        <v>198</v>
      </c>
      <c r="AB53" s="80" t="s">
        <v>199</v>
      </c>
      <c r="AC53" s="59"/>
      <c r="AD53" s="59"/>
      <c r="AE53" s="59"/>
      <c r="AF53" s="59"/>
      <c r="AG53" s="82" t="s">
        <v>200</v>
      </c>
      <c r="AH53" s="156"/>
      <c r="AI53" s="157"/>
      <c r="AJ53" s="157"/>
      <c r="AK53" s="156"/>
      <c r="AL53" s="157"/>
      <c r="AM53" s="82"/>
      <c r="AN53" s="82" t="s">
        <v>148</v>
      </c>
      <c r="AO53" s="59"/>
      <c r="AP53" s="59"/>
      <c r="AQ53" s="59"/>
      <c r="AR53" s="59"/>
      <c r="AS53" s="59"/>
      <c r="AT53" s="59"/>
    </row>
    <row r="54" spans="1:46" s="152" customFormat="1" ht="114.75" customHeight="1">
      <c r="A54" s="45"/>
      <c r="B54" s="67" t="s">
        <v>806</v>
      </c>
      <c r="C54" s="67" t="s">
        <v>202</v>
      </c>
      <c r="D54" s="162"/>
      <c r="E54" s="65">
        <v>2</v>
      </c>
      <c r="F54" s="65">
        <v>1</v>
      </c>
      <c r="G54" s="63">
        <v>10</v>
      </c>
      <c r="H54" s="79">
        <f t="shared" si="5"/>
        <v>10</v>
      </c>
      <c r="I54" s="59" t="s">
        <v>203</v>
      </c>
      <c r="J54" s="59" t="s">
        <v>186</v>
      </c>
      <c r="K54" s="59" t="s">
        <v>204</v>
      </c>
      <c r="L54" s="82" t="s">
        <v>807</v>
      </c>
      <c r="M54" s="82" t="s">
        <v>808</v>
      </c>
      <c r="N54" s="61"/>
      <c r="O54" s="59" t="s">
        <v>207</v>
      </c>
      <c r="P54" s="82" t="s">
        <v>191</v>
      </c>
      <c r="Q54" s="82" t="s">
        <v>192</v>
      </c>
      <c r="R54" s="82"/>
      <c r="S54" s="82" t="s">
        <v>809</v>
      </c>
      <c r="T54" s="82" t="s">
        <v>195</v>
      </c>
      <c r="U54" s="82" t="s">
        <v>141</v>
      </c>
      <c r="V54" s="82" t="s">
        <v>197</v>
      </c>
      <c r="W54" s="82" t="s">
        <v>70</v>
      </c>
      <c r="X54" s="82" t="s">
        <v>70</v>
      </c>
      <c r="Y54" s="82" t="s">
        <v>71</v>
      </c>
      <c r="Z54" s="82" t="s">
        <v>70</v>
      </c>
      <c r="AA54" s="80" t="s">
        <v>198</v>
      </c>
      <c r="AB54" s="80" t="s">
        <v>199</v>
      </c>
      <c r="AC54" s="59"/>
      <c r="AD54" s="59"/>
      <c r="AE54" s="59"/>
      <c r="AF54" s="59"/>
      <c r="AG54" s="82" t="s">
        <v>200</v>
      </c>
      <c r="AH54" s="156"/>
      <c r="AI54" s="157"/>
      <c r="AJ54" s="157"/>
      <c r="AK54" s="156"/>
      <c r="AL54" s="157"/>
      <c r="AM54" s="82"/>
      <c r="AN54" s="82" t="s">
        <v>148</v>
      </c>
      <c r="AO54" s="59"/>
      <c r="AP54" s="59"/>
      <c r="AQ54" s="59"/>
      <c r="AR54" s="59"/>
      <c r="AS54" s="59"/>
      <c r="AT54" s="59"/>
    </row>
    <row r="55" spans="1:46" s="126" customFormat="1" ht="21.75" customHeight="1">
      <c r="A55" s="125"/>
      <c r="B55" s="127"/>
      <c r="C55" s="297" t="s">
        <v>810</v>
      </c>
      <c r="D55" s="297"/>
      <c r="E55" s="297"/>
      <c r="F55" s="297"/>
      <c r="G55" s="128"/>
      <c r="H55" s="129"/>
      <c r="I55" s="128"/>
      <c r="J55" s="128"/>
      <c r="K55" s="128"/>
      <c r="L55" s="130"/>
      <c r="M55" s="130"/>
      <c r="N55" s="130"/>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2"/>
    </row>
    <row r="56" spans="1:46" s="152" customFormat="1" ht="85.5" customHeight="1">
      <c r="A56" s="45"/>
      <c r="B56" s="67" t="s">
        <v>811</v>
      </c>
      <c r="C56" s="67" t="s">
        <v>773</v>
      </c>
      <c r="D56" s="162"/>
      <c r="E56" s="65">
        <f>16*1.5</f>
        <v>24</v>
      </c>
      <c r="F56" s="65">
        <v>1</v>
      </c>
      <c r="G56" s="63">
        <f>30*1.2</f>
        <v>36</v>
      </c>
      <c r="H56" s="79">
        <f t="shared" ref="H56:H61" si="6">G56*F56</f>
        <v>36</v>
      </c>
      <c r="I56" s="59" t="s">
        <v>774</v>
      </c>
      <c r="J56" s="59" t="s">
        <v>775</v>
      </c>
      <c r="K56" s="59" t="s">
        <v>776</v>
      </c>
      <c r="L56" s="82" t="s">
        <v>1467</v>
      </c>
      <c r="M56" s="82" t="s">
        <v>1468</v>
      </c>
      <c r="N56" s="61"/>
      <c r="O56" s="59"/>
      <c r="P56" s="82" t="s">
        <v>191</v>
      </c>
      <c r="Q56" s="82" t="s">
        <v>121</v>
      </c>
      <c r="R56" s="82" t="s">
        <v>221</v>
      </c>
      <c r="S56" s="82" t="s">
        <v>123</v>
      </c>
      <c r="T56" s="82" t="s">
        <v>195</v>
      </c>
      <c r="U56" s="82" t="s">
        <v>777</v>
      </c>
      <c r="V56" s="82" t="s">
        <v>778</v>
      </c>
      <c r="W56" s="82" t="s">
        <v>70</v>
      </c>
      <c r="X56" s="82" t="s">
        <v>70</v>
      </c>
      <c r="Y56" s="82" t="s">
        <v>812</v>
      </c>
      <c r="Z56" s="82" t="s">
        <v>144</v>
      </c>
      <c r="AA56" s="80" t="s">
        <v>813</v>
      </c>
      <c r="AB56" s="80" t="s">
        <v>228</v>
      </c>
      <c r="AC56" s="59"/>
      <c r="AD56" s="59"/>
      <c r="AE56" s="59"/>
      <c r="AF56" s="59" t="s">
        <v>147</v>
      </c>
      <c r="AG56" s="82"/>
      <c r="AH56" s="156"/>
      <c r="AI56" s="157"/>
      <c r="AJ56" s="157"/>
      <c r="AK56" s="156"/>
      <c r="AL56" s="157"/>
      <c r="AM56" s="82"/>
      <c r="AN56" s="82" t="s">
        <v>148</v>
      </c>
      <c r="AO56" s="59"/>
      <c r="AP56" s="59"/>
      <c r="AQ56" s="59"/>
      <c r="AR56" s="59"/>
      <c r="AS56" s="59"/>
      <c r="AT56" s="59"/>
    </row>
    <row r="57" spans="1:46" s="152" customFormat="1" ht="261.75" customHeight="1">
      <c r="A57" s="45"/>
      <c r="B57" s="67" t="s">
        <v>814</v>
      </c>
      <c r="C57" s="67" t="s">
        <v>815</v>
      </c>
      <c r="D57" s="162"/>
      <c r="E57" s="65">
        <v>3</v>
      </c>
      <c r="F57" s="65">
        <v>4</v>
      </c>
      <c r="G57" s="63">
        <v>15</v>
      </c>
      <c r="H57" s="79">
        <f t="shared" si="6"/>
        <v>60</v>
      </c>
      <c r="I57" s="59" t="s">
        <v>816</v>
      </c>
      <c r="J57" s="59" t="s">
        <v>186</v>
      </c>
      <c r="K57" s="59" t="s">
        <v>817</v>
      </c>
      <c r="L57" s="82" t="s">
        <v>818</v>
      </c>
      <c r="M57" s="82" t="s">
        <v>819</v>
      </c>
      <c r="N57" s="61"/>
      <c r="O57" s="59"/>
      <c r="P57" s="82" t="s">
        <v>191</v>
      </c>
      <c r="Q57" s="82" t="s">
        <v>192</v>
      </c>
      <c r="R57" s="82" t="s">
        <v>193</v>
      </c>
      <c r="S57" s="82" t="s">
        <v>194</v>
      </c>
      <c r="T57" s="82" t="s">
        <v>195</v>
      </c>
      <c r="U57" s="82" t="s">
        <v>196</v>
      </c>
      <c r="V57" s="82" t="s">
        <v>197</v>
      </c>
      <c r="W57" s="82" t="s">
        <v>144</v>
      </c>
      <c r="X57" s="82" t="s">
        <v>144</v>
      </c>
      <c r="Y57" s="82" t="s">
        <v>812</v>
      </c>
      <c r="Z57" s="82" t="s">
        <v>144</v>
      </c>
      <c r="AA57" s="80" t="s">
        <v>198</v>
      </c>
      <c r="AB57" s="80" t="s">
        <v>199</v>
      </c>
      <c r="AC57" s="59"/>
      <c r="AD57" s="59"/>
      <c r="AE57" s="59"/>
      <c r="AF57" s="59"/>
      <c r="AG57" s="82" t="s">
        <v>200</v>
      </c>
      <c r="AH57" s="156"/>
      <c r="AI57" s="157"/>
      <c r="AJ57" s="157"/>
      <c r="AK57" s="156"/>
      <c r="AL57" s="157"/>
      <c r="AM57" s="82"/>
      <c r="AN57" s="82" t="s">
        <v>148</v>
      </c>
      <c r="AO57" s="59"/>
      <c r="AP57" s="59"/>
      <c r="AQ57" s="59"/>
      <c r="AR57" s="59"/>
      <c r="AS57" s="59"/>
      <c r="AT57" s="59"/>
    </row>
    <row r="58" spans="1:46" s="152" customFormat="1" ht="90" customHeight="1">
      <c r="A58" s="45"/>
      <c r="B58" s="67" t="s">
        <v>820</v>
      </c>
      <c r="C58" s="67" t="s">
        <v>821</v>
      </c>
      <c r="D58" s="162"/>
      <c r="E58" s="65">
        <v>4</v>
      </c>
      <c r="F58" s="65">
        <v>1</v>
      </c>
      <c r="G58" s="63">
        <v>9</v>
      </c>
      <c r="H58" s="79">
        <f t="shared" si="6"/>
        <v>9</v>
      </c>
      <c r="I58" s="59" t="s">
        <v>822</v>
      </c>
      <c r="J58" s="59" t="s">
        <v>815</v>
      </c>
      <c r="K58" s="59" t="s">
        <v>823</v>
      </c>
      <c r="L58" s="82" t="s">
        <v>824</v>
      </c>
      <c r="M58" s="82" t="s">
        <v>825</v>
      </c>
      <c r="N58" s="61"/>
      <c r="O58" s="59"/>
      <c r="P58" s="82" t="s">
        <v>191</v>
      </c>
      <c r="Q58" s="82" t="s">
        <v>192</v>
      </c>
      <c r="R58" s="82" t="s">
        <v>193</v>
      </c>
      <c r="S58" s="82" t="s">
        <v>194</v>
      </c>
      <c r="T58" s="82" t="s">
        <v>195</v>
      </c>
      <c r="U58" s="82" t="s">
        <v>196</v>
      </c>
      <c r="V58" s="82" t="s">
        <v>197</v>
      </c>
      <c r="W58" s="82" t="s">
        <v>70</v>
      </c>
      <c r="X58" s="82" t="s">
        <v>70</v>
      </c>
      <c r="Y58" s="82" t="s">
        <v>812</v>
      </c>
      <c r="Z58" s="82" t="s">
        <v>144</v>
      </c>
      <c r="AA58" s="80" t="s">
        <v>198</v>
      </c>
      <c r="AB58" s="80" t="s">
        <v>199</v>
      </c>
      <c r="AC58" s="59"/>
      <c r="AD58" s="59"/>
      <c r="AE58" s="59"/>
      <c r="AF58" s="59"/>
      <c r="AG58" s="82" t="s">
        <v>200</v>
      </c>
      <c r="AH58" s="156"/>
      <c r="AI58" s="157"/>
      <c r="AJ58" s="157"/>
      <c r="AK58" s="156"/>
      <c r="AL58" s="157"/>
      <c r="AM58" s="82"/>
      <c r="AN58" s="82" t="s">
        <v>148</v>
      </c>
      <c r="AO58" s="59"/>
      <c r="AP58" s="59"/>
      <c r="AQ58" s="59"/>
      <c r="AR58" s="59"/>
      <c r="AS58" s="59"/>
      <c r="AT58" s="59"/>
    </row>
    <row r="59" spans="1:46" s="152" customFormat="1" ht="96.75" customHeight="1">
      <c r="A59" s="45"/>
      <c r="B59" s="67" t="s">
        <v>826</v>
      </c>
      <c r="C59" s="67" t="s">
        <v>827</v>
      </c>
      <c r="D59" s="162"/>
      <c r="E59" s="65">
        <v>7</v>
      </c>
      <c r="F59" s="65">
        <v>1</v>
      </c>
      <c r="G59" s="63">
        <v>15</v>
      </c>
      <c r="H59" s="79">
        <f t="shared" si="6"/>
        <v>15</v>
      </c>
      <c r="I59" s="59" t="s">
        <v>828</v>
      </c>
      <c r="J59" s="59" t="s">
        <v>815</v>
      </c>
      <c r="K59" s="59" t="s">
        <v>829</v>
      </c>
      <c r="L59" s="82" t="s">
        <v>1431</v>
      </c>
      <c r="M59" s="82" t="s">
        <v>830</v>
      </c>
      <c r="N59" s="61"/>
      <c r="O59" s="59"/>
      <c r="P59" s="82" t="s">
        <v>191</v>
      </c>
      <c r="Q59" s="82" t="s">
        <v>192</v>
      </c>
      <c r="R59" s="82" t="s">
        <v>193</v>
      </c>
      <c r="S59" s="82" t="s">
        <v>194</v>
      </c>
      <c r="T59" s="82" t="s">
        <v>195</v>
      </c>
      <c r="U59" s="82" t="s">
        <v>196</v>
      </c>
      <c r="V59" s="82" t="s">
        <v>197</v>
      </c>
      <c r="W59" s="82" t="s">
        <v>70</v>
      </c>
      <c r="X59" s="82" t="s">
        <v>70</v>
      </c>
      <c r="Y59" s="82" t="s">
        <v>812</v>
      </c>
      <c r="Z59" s="82" t="s">
        <v>144</v>
      </c>
      <c r="AA59" s="80" t="s">
        <v>198</v>
      </c>
      <c r="AB59" s="80" t="s">
        <v>199</v>
      </c>
      <c r="AC59" s="59"/>
      <c r="AD59" s="59"/>
      <c r="AE59" s="59"/>
      <c r="AF59" s="59"/>
      <c r="AG59" s="82" t="s">
        <v>200</v>
      </c>
      <c r="AH59" s="156"/>
      <c r="AI59" s="157"/>
      <c r="AJ59" s="157"/>
      <c r="AK59" s="156"/>
      <c r="AL59" s="157"/>
      <c r="AM59" s="82"/>
      <c r="AN59" s="82" t="s">
        <v>148</v>
      </c>
      <c r="AO59" s="59"/>
      <c r="AP59" s="59"/>
      <c r="AQ59" s="59"/>
      <c r="AR59" s="59"/>
      <c r="AS59" s="59"/>
      <c r="AT59" s="59"/>
    </row>
    <row r="60" spans="1:46" s="152" customFormat="1" ht="261.75" customHeight="1">
      <c r="A60" s="45"/>
      <c r="B60" s="67" t="s">
        <v>831</v>
      </c>
      <c r="C60" s="67" t="s">
        <v>832</v>
      </c>
      <c r="D60" s="162"/>
      <c r="E60" s="65">
        <v>3</v>
      </c>
      <c r="F60" s="65">
        <v>1</v>
      </c>
      <c r="G60" s="63">
        <v>15</v>
      </c>
      <c r="H60" s="79">
        <f t="shared" si="6"/>
        <v>15</v>
      </c>
      <c r="I60" s="59" t="s">
        <v>833</v>
      </c>
      <c r="J60" s="59" t="s">
        <v>186</v>
      </c>
      <c r="K60" s="59" t="s">
        <v>834</v>
      </c>
      <c r="L60" s="82" t="s">
        <v>835</v>
      </c>
      <c r="M60" s="82" t="s">
        <v>836</v>
      </c>
      <c r="N60" s="61" t="s">
        <v>837</v>
      </c>
      <c r="O60" s="59"/>
      <c r="P60" s="82" t="s">
        <v>191</v>
      </c>
      <c r="Q60" s="82" t="s">
        <v>192</v>
      </c>
      <c r="R60" s="82" t="s">
        <v>193</v>
      </c>
      <c r="S60" s="82" t="s">
        <v>194</v>
      </c>
      <c r="T60" s="82" t="s">
        <v>195</v>
      </c>
      <c r="U60" s="82" t="s">
        <v>196</v>
      </c>
      <c r="V60" s="82" t="s">
        <v>197</v>
      </c>
      <c r="W60" s="82" t="s">
        <v>144</v>
      </c>
      <c r="X60" s="82" t="s">
        <v>144</v>
      </c>
      <c r="Y60" s="82" t="s">
        <v>812</v>
      </c>
      <c r="Z60" s="82" t="s">
        <v>144</v>
      </c>
      <c r="AA60" s="80" t="s">
        <v>198</v>
      </c>
      <c r="AB60" s="80" t="s">
        <v>199</v>
      </c>
      <c r="AC60" s="59"/>
      <c r="AD60" s="59"/>
      <c r="AE60" s="59"/>
      <c r="AF60" s="59"/>
      <c r="AG60" s="82" t="s">
        <v>200</v>
      </c>
      <c r="AH60" s="156"/>
      <c r="AI60" s="157"/>
      <c r="AJ60" s="157"/>
      <c r="AK60" s="156"/>
      <c r="AL60" s="157"/>
      <c r="AM60" s="82"/>
      <c r="AN60" s="82" t="s">
        <v>148</v>
      </c>
      <c r="AO60" s="59"/>
      <c r="AP60" s="59"/>
      <c r="AQ60" s="59"/>
      <c r="AR60" s="59"/>
      <c r="AS60" s="59"/>
      <c r="AT60" s="59"/>
    </row>
    <row r="61" spans="1:46" s="152" customFormat="1" ht="104.25" customHeight="1">
      <c r="A61" s="45"/>
      <c r="B61" s="67" t="s">
        <v>838</v>
      </c>
      <c r="C61" s="67" t="s">
        <v>202</v>
      </c>
      <c r="D61" s="162"/>
      <c r="E61" s="65">
        <v>2</v>
      </c>
      <c r="F61" s="65">
        <v>1</v>
      </c>
      <c r="G61" s="63">
        <v>10</v>
      </c>
      <c r="H61" s="79">
        <f t="shared" si="6"/>
        <v>10</v>
      </c>
      <c r="I61" s="59" t="s">
        <v>203</v>
      </c>
      <c r="J61" s="59" t="s">
        <v>186</v>
      </c>
      <c r="K61" s="59" t="s">
        <v>204</v>
      </c>
      <c r="L61" s="82" t="s">
        <v>205</v>
      </c>
      <c r="M61" s="82" t="s">
        <v>839</v>
      </c>
      <c r="N61" s="61"/>
      <c r="O61" s="59" t="s">
        <v>207</v>
      </c>
      <c r="P61" s="82" t="s">
        <v>191</v>
      </c>
      <c r="Q61" s="82" t="s">
        <v>192</v>
      </c>
      <c r="R61" s="82"/>
      <c r="S61" s="82" t="s">
        <v>840</v>
      </c>
      <c r="T61" s="82" t="s">
        <v>195</v>
      </c>
      <c r="U61" s="82" t="s">
        <v>196</v>
      </c>
      <c r="V61" s="82" t="s">
        <v>197</v>
      </c>
      <c r="W61" s="82" t="s">
        <v>70</v>
      </c>
      <c r="X61" s="82" t="s">
        <v>70</v>
      </c>
      <c r="Y61" s="82" t="s">
        <v>812</v>
      </c>
      <c r="Z61" s="82" t="s">
        <v>144</v>
      </c>
      <c r="AA61" s="80" t="s">
        <v>198</v>
      </c>
      <c r="AB61" s="80" t="s">
        <v>199</v>
      </c>
      <c r="AC61" s="59"/>
      <c r="AD61" s="59"/>
      <c r="AE61" s="59"/>
      <c r="AF61" s="59"/>
      <c r="AG61" s="82" t="s">
        <v>200</v>
      </c>
      <c r="AH61" s="156"/>
      <c r="AI61" s="157"/>
      <c r="AJ61" s="157"/>
      <c r="AK61" s="156"/>
      <c r="AL61" s="157"/>
      <c r="AM61" s="82"/>
      <c r="AN61" s="82" t="s">
        <v>148</v>
      </c>
      <c r="AO61" s="59"/>
      <c r="AP61" s="59"/>
      <c r="AQ61" s="59"/>
      <c r="AR61" s="59"/>
      <c r="AS61" s="59"/>
      <c r="AT61" s="59"/>
    </row>
    <row r="62" spans="1:46" s="126" customFormat="1" ht="21.75" customHeight="1">
      <c r="A62" s="125"/>
      <c r="B62" s="127"/>
      <c r="C62" s="297" t="s">
        <v>841</v>
      </c>
      <c r="D62" s="297"/>
      <c r="E62" s="297"/>
      <c r="F62" s="297"/>
      <c r="G62" s="128"/>
      <c r="H62" s="129"/>
      <c r="I62" s="128"/>
      <c r="J62" s="128"/>
      <c r="K62" s="128"/>
      <c r="L62" s="130"/>
      <c r="M62" s="130"/>
      <c r="N62" s="130"/>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2"/>
    </row>
    <row r="63" spans="1:46" s="134" customFormat="1" ht="75.75" customHeight="1">
      <c r="A63" s="45"/>
      <c r="B63" s="67" t="s">
        <v>842</v>
      </c>
      <c r="C63" s="67" t="s">
        <v>773</v>
      </c>
      <c r="D63" s="162"/>
      <c r="E63" s="65">
        <f>30*1.5</f>
        <v>45</v>
      </c>
      <c r="F63" s="65">
        <v>1</v>
      </c>
      <c r="G63" s="63">
        <f>E63*1.5</f>
        <v>67.5</v>
      </c>
      <c r="H63" s="79">
        <f t="shared" ref="H63:H70" si="7">G63*F63</f>
        <v>67.5</v>
      </c>
      <c r="I63" s="59" t="s">
        <v>774</v>
      </c>
      <c r="J63" s="59" t="s">
        <v>775</v>
      </c>
      <c r="K63" s="59" t="s">
        <v>776</v>
      </c>
      <c r="L63" s="82" t="s">
        <v>1430</v>
      </c>
      <c r="M63" s="82" t="s">
        <v>1469</v>
      </c>
      <c r="N63" s="61"/>
      <c r="O63" s="59"/>
      <c r="P63" s="82" t="s">
        <v>191</v>
      </c>
      <c r="Q63" s="82" t="s">
        <v>121</v>
      </c>
      <c r="R63" s="82" t="s">
        <v>221</v>
      </c>
      <c r="S63" s="82" t="s">
        <v>123</v>
      </c>
      <c r="T63" s="82" t="s">
        <v>195</v>
      </c>
      <c r="U63" s="82" t="s">
        <v>777</v>
      </c>
      <c r="V63" s="82" t="s">
        <v>778</v>
      </c>
      <c r="W63" s="82" t="s">
        <v>70</v>
      </c>
      <c r="X63" s="82" t="s">
        <v>70</v>
      </c>
      <c r="Y63" s="82" t="s">
        <v>71</v>
      </c>
      <c r="Z63" s="82" t="s">
        <v>70</v>
      </c>
      <c r="AA63" s="80" t="s">
        <v>356</v>
      </c>
      <c r="AB63" s="80" t="s">
        <v>228</v>
      </c>
      <c r="AC63" s="59"/>
      <c r="AD63" s="59"/>
      <c r="AE63" s="59"/>
      <c r="AF63" s="59" t="s">
        <v>147</v>
      </c>
      <c r="AG63" s="82"/>
      <c r="AH63" s="156"/>
      <c r="AI63" s="157"/>
      <c r="AJ63" s="157"/>
      <c r="AK63" s="156"/>
      <c r="AL63" s="157"/>
      <c r="AM63" s="82"/>
      <c r="AN63" s="82" t="s">
        <v>148</v>
      </c>
      <c r="AO63" s="59"/>
      <c r="AP63" s="59"/>
      <c r="AQ63" s="59"/>
      <c r="AR63" s="59"/>
      <c r="AS63" s="59"/>
      <c r="AT63" s="59"/>
    </row>
    <row r="64" spans="1:46" s="152" customFormat="1" ht="310.5" customHeight="1">
      <c r="A64" s="45"/>
      <c r="B64" s="67" t="s">
        <v>843</v>
      </c>
      <c r="C64" s="67" t="s">
        <v>844</v>
      </c>
      <c r="D64" s="162"/>
      <c r="E64" s="65">
        <v>3</v>
      </c>
      <c r="F64" s="65">
        <v>3</v>
      </c>
      <c r="G64" s="63">
        <v>15</v>
      </c>
      <c r="H64" s="79">
        <f t="shared" si="7"/>
        <v>45</v>
      </c>
      <c r="I64" s="59" t="s">
        <v>845</v>
      </c>
      <c r="J64" s="59" t="s">
        <v>186</v>
      </c>
      <c r="K64" s="59" t="s">
        <v>846</v>
      </c>
      <c r="L64" s="82" t="s">
        <v>847</v>
      </c>
      <c r="M64" s="82" t="s">
        <v>848</v>
      </c>
      <c r="N64" s="61" t="s">
        <v>190</v>
      </c>
      <c r="O64" s="59"/>
      <c r="P64" s="82" t="s">
        <v>191</v>
      </c>
      <c r="Q64" s="82" t="s">
        <v>192</v>
      </c>
      <c r="R64" s="82" t="s">
        <v>193</v>
      </c>
      <c r="S64" s="82" t="s">
        <v>194</v>
      </c>
      <c r="T64" s="82" t="s">
        <v>195</v>
      </c>
      <c r="U64" s="82" t="s">
        <v>196</v>
      </c>
      <c r="V64" s="82" t="s">
        <v>197</v>
      </c>
      <c r="W64" s="82" t="s">
        <v>144</v>
      </c>
      <c r="X64" s="82" t="s">
        <v>144</v>
      </c>
      <c r="Y64" s="82" t="s">
        <v>71</v>
      </c>
      <c r="Z64" s="82" t="s">
        <v>144</v>
      </c>
      <c r="AA64" s="80" t="s">
        <v>198</v>
      </c>
      <c r="AB64" s="80" t="s">
        <v>199</v>
      </c>
      <c r="AC64" s="59"/>
      <c r="AD64" s="59"/>
      <c r="AE64" s="59"/>
      <c r="AF64" s="59"/>
      <c r="AG64" s="82" t="s">
        <v>200</v>
      </c>
      <c r="AH64" s="156"/>
      <c r="AI64" s="157"/>
      <c r="AJ64" s="157"/>
      <c r="AK64" s="156" t="s">
        <v>244</v>
      </c>
      <c r="AL64" s="157"/>
      <c r="AM64" s="82"/>
      <c r="AN64" s="82" t="s">
        <v>148</v>
      </c>
      <c r="AO64" s="59"/>
      <c r="AP64" s="59"/>
      <c r="AQ64" s="59"/>
      <c r="AR64" s="59"/>
      <c r="AS64" s="59"/>
      <c r="AT64" s="59"/>
    </row>
    <row r="65" spans="1:46" s="152" customFormat="1" ht="314.25" customHeight="1">
      <c r="A65" s="45"/>
      <c r="B65" s="67" t="s">
        <v>849</v>
      </c>
      <c r="C65" s="67" t="s">
        <v>850</v>
      </c>
      <c r="D65" s="162"/>
      <c r="E65" s="65">
        <v>3</v>
      </c>
      <c r="F65" s="65">
        <v>2</v>
      </c>
      <c r="G65" s="63">
        <v>20</v>
      </c>
      <c r="H65" s="79">
        <f t="shared" si="7"/>
        <v>40</v>
      </c>
      <c r="I65" s="59" t="s">
        <v>851</v>
      </c>
      <c r="J65" s="59" t="s">
        <v>852</v>
      </c>
      <c r="K65" s="59" t="s">
        <v>853</v>
      </c>
      <c r="L65" s="82" t="s">
        <v>854</v>
      </c>
      <c r="M65" s="82" t="s">
        <v>855</v>
      </c>
      <c r="N65" s="61" t="s">
        <v>856</v>
      </c>
      <c r="O65" s="59"/>
      <c r="P65" s="82" t="s">
        <v>191</v>
      </c>
      <c r="Q65" s="82" t="s">
        <v>239</v>
      </c>
      <c r="R65" s="82" t="s">
        <v>240</v>
      </c>
      <c r="S65" s="82" t="s">
        <v>194</v>
      </c>
      <c r="T65" s="82" t="s">
        <v>241</v>
      </c>
      <c r="U65" s="82" t="s">
        <v>242</v>
      </c>
      <c r="V65" s="82" t="s">
        <v>197</v>
      </c>
      <c r="W65" s="82" t="s">
        <v>144</v>
      </c>
      <c r="X65" s="82" t="s">
        <v>144</v>
      </c>
      <c r="Y65" s="82" t="s">
        <v>71</v>
      </c>
      <c r="Z65" s="82" t="s">
        <v>144</v>
      </c>
      <c r="AA65" s="80" t="s">
        <v>813</v>
      </c>
      <c r="AB65" s="80" t="s">
        <v>228</v>
      </c>
      <c r="AC65" s="59"/>
      <c r="AD65" s="59"/>
      <c r="AE65" s="59"/>
      <c r="AF65" s="59"/>
      <c r="AG65" s="82" t="s">
        <v>200</v>
      </c>
      <c r="AH65" s="156"/>
      <c r="AI65" s="157"/>
      <c r="AJ65" s="157"/>
      <c r="AK65" s="156" t="s">
        <v>244</v>
      </c>
      <c r="AL65" s="157"/>
      <c r="AM65" s="82"/>
      <c r="AN65" s="82" t="s">
        <v>148</v>
      </c>
      <c r="AO65" s="59"/>
      <c r="AP65" s="59"/>
      <c r="AQ65" s="59"/>
      <c r="AR65" s="59"/>
      <c r="AS65" s="59"/>
      <c r="AT65" s="59"/>
    </row>
    <row r="66" spans="1:46" s="152" customFormat="1" ht="291" customHeight="1">
      <c r="A66" s="45"/>
      <c r="B66" s="67" t="s">
        <v>857</v>
      </c>
      <c r="C66" s="67" t="s">
        <v>858</v>
      </c>
      <c r="D66" s="162" t="s">
        <v>859</v>
      </c>
      <c r="E66" s="65">
        <v>3</v>
      </c>
      <c r="F66" s="65">
        <v>2</v>
      </c>
      <c r="G66" s="63">
        <v>24</v>
      </c>
      <c r="H66" s="79">
        <f t="shared" si="7"/>
        <v>48</v>
      </c>
      <c r="I66" s="59" t="s">
        <v>860</v>
      </c>
      <c r="J66" s="59" t="s">
        <v>861</v>
      </c>
      <c r="K66" s="59" t="s">
        <v>862</v>
      </c>
      <c r="L66" s="82" t="s">
        <v>863</v>
      </c>
      <c r="M66" s="82" t="s">
        <v>864</v>
      </c>
      <c r="N66" s="61" t="s">
        <v>856</v>
      </c>
      <c r="O66" s="59"/>
      <c r="P66" s="82" t="s">
        <v>191</v>
      </c>
      <c r="Q66" s="82" t="s">
        <v>192</v>
      </c>
      <c r="R66" s="82" t="s">
        <v>240</v>
      </c>
      <c r="S66" s="82" t="s">
        <v>194</v>
      </c>
      <c r="T66" s="82" t="s">
        <v>195</v>
      </c>
      <c r="U66" s="82" t="s">
        <v>196</v>
      </c>
      <c r="V66" s="82" t="s">
        <v>197</v>
      </c>
      <c r="W66" s="82" t="s">
        <v>144</v>
      </c>
      <c r="X66" s="82" t="s">
        <v>144</v>
      </c>
      <c r="Y66" s="82" t="s">
        <v>71</v>
      </c>
      <c r="Z66" s="82" t="s">
        <v>144</v>
      </c>
      <c r="AA66" s="80" t="s">
        <v>198</v>
      </c>
      <c r="AB66" s="80" t="s">
        <v>199</v>
      </c>
      <c r="AC66" s="59"/>
      <c r="AD66" s="59"/>
      <c r="AE66" s="59" t="s">
        <v>180</v>
      </c>
      <c r="AF66" s="59"/>
      <c r="AG66" s="82" t="s">
        <v>200</v>
      </c>
      <c r="AH66" s="156"/>
      <c r="AI66" s="157"/>
      <c r="AJ66" s="157"/>
      <c r="AK66" s="156" t="s">
        <v>244</v>
      </c>
      <c r="AL66" s="157"/>
      <c r="AM66" s="82"/>
      <c r="AN66" s="82" t="s">
        <v>148</v>
      </c>
      <c r="AO66" s="59"/>
      <c r="AP66" s="59"/>
      <c r="AQ66" s="59"/>
      <c r="AR66" s="59"/>
      <c r="AS66" s="59"/>
      <c r="AT66" s="59"/>
    </row>
    <row r="67" spans="1:46" s="152" customFormat="1" ht="329.25" customHeight="1">
      <c r="A67" s="45"/>
      <c r="B67" s="67" t="s">
        <v>865</v>
      </c>
      <c r="C67" s="67" t="s">
        <v>866</v>
      </c>
      <c r="D67" s="162" t="s">
        <v>867</v>
      </c>
      <c r="E67" s="65">
        <v>3</v>
      </c>
      <c r="F67" s="65">
        <v>2</v>
      </c>
      <c r="G67" s="63">
        <v>24</v>
      </c>
      <c r="H67" s="79">
        <f t="shared" si="7"/>
        <v>48</v>
      </c>
      <c r="I67" s="59" t="s">
        <v>868</v>
      </c>
      <c r="J67" s="59" t="s">
        <v>869</v>
      </c>
      <c r="K67" s="59" t="s">
        <v>1392</v>
      </c>
      <c r="L67" s="82" t="s">
        <v>870</v>
      </c>
      <c r="M67" s="82" t="s">
        <v>871</v>
      </c>
      <c r="N67" s="61" t="s">
        <v>872</v>
      </c>
      <c r="O67" s="59"/>
      <c r="P67" s="82" t="s">
        <v>191</v>
      </c>
      <c r="Q67" s="82" t="s">
        <v>192</v>
      </c>
      <c r="R67" s="82" t="s">
        <v>240</v>
      </c>
      <c r="S67" s="82" t="s">
        <v>194</v>
      </c>
      <c r="T67" s="82" t="s">
        <v>241</v>
      </c>
      <c r="U67" s="82" t="s">
        <v>242</v>
      </c>
      <c r="V67" s="82" t="s">
        <v>197</v>
      </c>
      <c r="W67" s="82" t="s">
        <v>144</v>
      </c>
      <c r="X67" s="82" t="s">
        <v>144</v>
      </c>
      <c r="Y67" s="82" t="s">
        <v>71</v>
      </c>
      <c r="Z67" s="82" t="s">
        <v>144</v>
      </c>
      <c r="AA67" s="80" t="s">
        <v>198</v>
      </c>
      <c r="AB67" s="80" t="s">
        <v>199</v>
      </c>
      <c r="AC67" s="59"/>
      <c r="AD67" s="59"/>
      <c r="AE67" s="59" t="s">
        <v>180</v>
      </c>
      <c r="AF67" s="59"/>
      <c r="AG67" s="82" t="s">
        <v>200</v>
      </c>
      <c r="AH67" s="156"/>
      <c r="AI67" s="157"/>
      <c r="AJ67" s="157"/>
      <c r="AK67" s="156" t="s">
        <v>244</v>
      </c>
      <c r="AL67" s="157"/>
      <c r="AM67" s="82"/>
      <c r="AN67" s="82" t="s">
        <v>148</v>
      </c>
      <c r="AO67" s="59"/>
      <c r="AP67" s="59"/>
      <c r="AQ67" s="59"/>
      <c r="AR67" s="59"/>
      <c r="AS67" s="59"/>
      <c r="AT67" s="59"/>
    </row>
    <row r="68" spans="1:46" s="152" customFormat="1" ht="61.5" customHeight="1">
      <c r="A68" s="45"/>
      <c r="B68" s="67" t="s">
        <v>873</v>
      </c>
      <c r="C68" s="67"/>
      <c r="D68" s="162" t="s">
        <v>874</v>
      </c>
      <c r="E68" s="65">
        <v>2</v>
      </c>
      <c r="F68" s="65">
        <v>1</v>
      </c>
      <c r="G68" s="63">
        <v>16</v>
      </c>
      <c r="H68" s="79">
        <f t="shared" si="7"/>
        <v>16</v>
      </c>
      <c r="I68" s="59" t="s">
        <v>875</v>
      </c>
      <c r="J68" s="59" t="s">
        <v>866</v>
      </c>
      <c r="K68" s="59" t="s">
        <v>876</v>
      </c>
      <c r="L68" s="82" t="s">
        <v>877</v>
      </c>
      <c r="M68" s="82" t="s">
        <v>878</v>
      </c>
      <c r="N68" s="61"/>
      <c r="O68" s="59"/>
      <c r="P68" s="82" t="s">
        <v>191</v>
      </c>
      <c r="Q68" s="82" t="s">
        <v>192</v>
      </c>
      <c r="R68" s="82" t="s">
        <v>240</v>
      </c>
      <c r="S68" s="82" t="s">
        <v>194</v>
      </c>
      <c r="T68" s="82" t="s">
        <v>195</v>
      </c>
      <c r="U68" s="82" t="s">
        <v>196</v>
      </c>
      <c r="V68" s="82" t="s">
        <v>197</v>
      </c>
      <c r="W68" s="82" t="s">
        <v>70</v>
      </c>
      <c r="X68" s="82" t="s">
        <v>70</v>
      </c>
      <c r="Y68" s="82" t="s">
        <v>71</v>
      </c>
      <c r="Z68" s="82" t="s">
        <v>144</v>
      </c>
      <c r="AA68" s="80" t="s">
        <v>879</v>
      </c>
      <c r="AB68" s="80" t="s">
        <v>228</v>
      </c>
      <c r="AC68" s="59"/>
      <c r="AD68" s="59"/>
      <c r="AE68" s="59"/>
      <c r="AF68" s="59"/>
      <c r="AG68" s="82" t="s">
        <v>200</v>
      </c>
      <c r="AH68" s="156"/>
      <c r="AI68" s="157"/>
      <c r="AJ68" s="157"/>
      <c r="AK68" s="156"/>
      <c r="AL68" s="157"/>
      <c r="AM68" s="82"/>
      <c r="AN68" s="82" t="s">
        <v>148</v>
      </c>
      <c r="AO68" s="59"/>
      <c r="AP68" s="59"/>
      <c r="AQ68" s="59"/>
      <c r="AR68" s="59"/>
      <c r="AS68" s="59"/>
      <c r="AT68" s="59"/>
    </row>
    <row r="69" spans="1:46" s="152" customFormat="1" ht="128.25" customHeight="1">
      <c r="A69" s="45"/>
      <c r="B69" s="67" t="s">
        <v>880</v>
      </c>
      <c r="C69" s="67" t="s">
        <v>881</v>
      </c>
      <c r="D69" s="162"/>
      <c r="E69" s="65">
        <v>4</v>
      </c>
      <c r="F69" s="65">
        <v>1</v>
      </c>
      <c r="G69" s="63">
        <v>16</v>
      </c>
      <c r="H69" s="79">
        <f t="shared" si="7"/>
        <v>16</v>
      </c>
      <c r="I69" s="59" t="s">
        <v>882</v>
      </c>
      <c r="J69" s="59" t="s">
        <v>883</v>
      </c>
      <c r="K69" s="59" t="s">
        <v>884</v>
      </c>
      <c r="L69" s="82" t="s">
        <v>885</v>
      </c>
      <c r="M69" s="82" t="s">
        <v>1411</v>
      </c>
      <c r="N69" s="61" t="s">
        <v>642</v>
      </c>
      <c r="O69" s="59"/>
      <c r="P69" s="82" t="s">
        <v>191</v>
      </c>
      <c r="Q69" s="82" t="s">
        <v>239</v>
      </c>
      <c r="R69" s="82" t="s">
        <v>240</v>
      </c>
      <c r="S69" s="82" t="s">
        <v>194</v>
      </c>
      <c r="T69" s="82" t="s">
        <v>241</v>
      </c>
      <c r="U69" s="82" t="s">
        <v>242</v>
      </c>
      <c r="V69" s="82" t="s">
        <v>197</v>
      </c>
      <c r="W69" s="82" t="s">
        <v>144</v>
      </c>
      <c r="X69" s="82" t="s">
        <v>144</v>
      </c>
      <c r="Y69" s="82" t="s">
        <v>71</v>
      </c>
      <c r="Z69" s="82" t="s">
        <v>144</v>
      </c>
      <c r="AA69" s="80" t="s">
        <v>506</v>
      </c>
      <c r="AB69" s="80" t="s">
        <v>199</v>
      </c>
      <c r="AC69" s="59"/>
      <c r="AD69" s="59"/>
      <c r="AE69" s="59" t="s">
        <v>180</v>
      </c>
      <c r="AF69" s="59"/>
      <c r="AG69" s="82" t="s">
        <v>200</v>
      </c>
      <c r="AH69" s="156"/>
      <c r="AI69" s="157"/>
      <c r="AJ69" s="157"/>
      <c r="AK69" s="156" t="s">
        <v>244</v>
      </c>
      <c r="AL69" s="157"/>
      <c r="AM69" s="82"/>
      <c r="AN69" s="82" t="s">
        <v>148</v>
      </c>
      <c r="AO69" s="59"/>
      <c r="AP69" s="59"/>
      <c r="AQ69" s="59"/>
      <c r="AR69" s="59"/>
      <c r="AS69" s="59"/>
      <c r="AT69" s="59"/>
    </row>
    <row r="70" spans="1:46" s="134" customFormat="1" ht="62.25" customHeight="1">
      <c r="A70" s="45"/>
      <c r="B70" s="67" t="s">
        <v>886</v>
      </c>
      <c r="C70" s="67" t="s">
        <v>202</v>
      </c>
      <c r="D70" s="162"/>
      <c r="E70" s="65">
        <v>2</v>
      </c>
      <c r="F70" s="65">
        <v>1</v>
      </c>
      <c r="G70" s="63">
        <v>10</v>
      </c>
      <c r="H70" s="79">
        <f t="shared" si="7"/>
        <v>10</v>
      </c>
      <c r="I70" s="59" t="s">
        <v>203</v>
      </c>
      <c r="J70" s="59" t="s">
        <v>186</v>
      </c>
      <c r="K70" s="59" t="s">
        <v>204</v>
      </c>
      <c r="L70" s="82" t="s">
        <v>205</v>
      </c>
      <c r="M70" s="82" t="s">
        <v>887</v>
      </c>
      <c r="N70" s="61"/>
      <c r="O70" s="59" t="s">
        <v>207</v>
      </c>
      <c r="P70" s="82" t="s">
        <v>191</v>
      </c>
      <c r="Q70" s="82" t="s">
        <v>192</v>
      </c>
      <c r="R70" s="82"/>
      <c r="S70" s="82" t="s">
        <v>840</v>
      </c>
      <c r="T70" s="82" t="s">
        <v>195</v>
      </c>
      <c r="U70" s="82" t="s">
        <v>196</v>
      </c>
      <c r="V70" s="82" t="s">
        <v>197</v>
      </c>
      <c r="W70" s="82" t="s">
        <v>70</v>
      </c>
      <c r="X70" s="82" t="s">
        <v>70</v>
      </c>
      <c r="Y70" s="82" t="s">
        <v>70</v>
      </c>
      <c r="Z70" s="82" t="s">
        <v>144</v>
      </c>
      <c r="AA70" s="80" t="s">
        <v>198</v>
      </c>
      <c r="AB70" s="80" t="s">
        <v>199</v>
      </c>
      <c r="AC70" s="59"/>
      <c r="AD70" s="59"/>
      <c r="AE70" s="59"/>
      <c r="AF70" s="59"/>
      <c r="AG70" s="82" t="s">
        <v>200</v>
      </c>
      <c r="AH70" s="156"/>
      <c r="AI70" s="157"/>
      <c r="AJ70" s="157"/>
      <c r="AK70" s="156"/>
      <c r="AL70" s="157"/>
      <c r="AM70" s="82"/>
      <c r="AN70" s="82" t="s">
        <v>148</v>
      </c>
      <c r="AO70" s="59"/>
      <c r="AP70" s="59"/>
      <c r="AQ70" s="59"/>
      <c r="AR70" s="59"/>
      <c r="AS70" s="59"/>
      <c r="AT70" s="59"/>
    </row>
    <row r="71" spans="1:46" s="126" customFormat="1" ht="21.75" customHeight="1">
      <c r="A71" s="125"/>
      <c r="B71" s="127"/>
      <c r="C71" s="297" t="s">
        <v>1451</v>
      </c>
      <c r="D71" s="297"/>
      <c r="E71" s="297"/>
      <c r="F71" s="297"/>
      <c r="G71" s="128"/>
      <c r="H71" s="129"/>
      <c r="I71" s="128"/>
      <c r="J71" s="128"/>
      <c r="K71" s="128"/>
      <c r="L71" s="130"/>
      <c r="M71" s="130"/>
      <c r="N71" s="130"/>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2"/>
    </row>
    <row r="72" spans="1:46" s="134" customFormat="1" ht="87" customHeight="1">
      <c r="A72" s="45"/>
      <c r="B72" s="67" t="s">
        <v>888</v>
      </c>
      <c r="C72" s="67" t="s">
        <v>773</v>
      </c>
      <c r="D72" s="162"/>
      <c r="E72" s="65">
        <f>20*1.5</f>
        <v>30</v>
      </c>
      <c r="F72" s="65">
        <v>1</v>
      </c>
      <c r="G72" s="63">
        <f>E72*1.5</f>
        <v>45</v>
      </c>
      <c r="H72" s="79">
        <f t="shared" ref="H72:H77" si="8">G72*F72</f>
        <v>45</v>
      </c>
      <c r="I72" s="59" t="s">
        <v>774</v>
      </c>
      <c r="J72" s="59" t="s">
        <v>775</v>
      </c>
      <c r="K72" s="59" t="s">
        <v>776</v>
      </c>
      <c r="L72" s="82" t="s">
        <v>1470</v>
      </c>
      <c r="M72" s="82" t="s">
        <v>1471</v>
      </c>
      <c r="N72" s="61"/>
      <c r="O72" s="59"/>
      <c r="P72" s="82" t="s">
        <v>191</v>
      </c>
      <c r="Q72" s="82" t="s">
        <v>121</v>
      </c>
      <c r="R72" s="82" t="s">
        <v>221</v>
      </c>
      <c r="S72" s="82" t="s">
        <v>123</v>
      </c>
      <c r="T72" s="82" t="s">
        <v>195</v>
      </c>
      <c r="U72" s="82" t="s">
        <v>777</v>
      </c>
      <c r="V72" s="82" t="s">
        <v>778</v>
      </c>
      <c r="W72" s="82" t="s">
        <v>70</v>
      </c>
      <c r="X72" s="82" t="s">
        <v>70</v>
      </c>
      <c r="Y72" s="82" t="s">
        <v>71</v>
      </c>
      <c r="Z72" s="82" t="s">
        <v>144</v>
      </c>
      <c r="AA72" s="80" t="s">
        <v>356</v>
      </c>
      <c r="AB72" s="80" t="s">
        <v>228</v>
      </c>
      <c r="AC72" s="59"/>
      <c r="AD72" s="59"/>
      <c r="AE72" s="59"/>
      <c r="AF72" s="59" t="s">
        <v>147</v>
      </c>
      <c r="AG72" s="82"/>
      <c r="AH72" s="156"/>
      <c r="AI72" s="157"/>
      <c r="AJ72" s="157"/>
      <c r="AK72" s="156"/>
      <c r="AL72" s="157"/>
      <c r="AM72" s="82"/>
      <c r="AN72" s="82" t="s">
        <v>148</v>
      </c>
      <c r="AO72" s="59"/>
      <c r="AP72" s="59"/>
      <c r="AQ72" s="59"/>
      <c r="AR72" s="59"/>
      <c r="AS72" s="59"/>
      <c r="AT72" s="59"/>
    </row>
    <row r="73" spans="1:46" s="152" customFormat="1" ht="234.75" customHeight="1">
      <c r="A73" s="45"/>
      <c r="B73" s="67" t="s">
        <v>889</v>
      </c>
      <c r="C73" s="67" t="s">
        <v>890</v>
      </c>
      <c r="D73" s="162"/>
      <c r="E73" s="65">
        <v>3</v>
      </c>
      <c r="F73" s="65">
        <v>2</v>
      </c>
      <c r="G73" s="63">
        <v>15</v>
      </c>
      <c r="H73" s="79">
        <f t="shared" si="8"/>
        <v>30</v>
      </c>
      <c r="I73" s="59" t="s">
        <v>891</v>
      </c>
      <c r="J73" s="59" t="s">
        <v>186</v>
      </c>
      <c r="K73" s="59" t="s">
        <v>892</v>
      </c>
      <c r="L73" s="82" t="s">
        <v>893</v>
      </c>
      <c r="M73" s="82" t="s">
        <v>894</v>
      </c>
      <c r="N73" s="61" t="s">
        <v>805</v>
      </c>
      <c r="O73" s="59"/>
      <c r="P73" s="82" t="s">
        <v>191</v>
      </c>
      <c r="Q73" s="82" t="s">
        <v>192</v>
      </c>
      <c r="R73" s="82" t="s">
        <v>193</v>
      </c>
      <c r="S73" s="82" t="s">
        <v>194</v>
      </c>
      <c r="T73" s="82" t="s">
        <v>195</v>
      </c>
      <c r="U73" s="82" t="s">
        <v>196</v>
      </c>
      <c r="V73" s="82" t="s">
        <v>197</v>
      </c>
      <c r="W73" s="82" t="s">
        <v>144</v>
      </c>
      <c r="X73" s="82" t="s">
        <v>144</v>
      </c>
      <c r="Y73" s="82" t="s">
        <v>71</v>
      </c>
      <c r="Z73" s="82" t="s">
        <v>144</v>
      </c>
      <c r="AA73" s="80" t="s">
        <v>198</v>
      </c>
      <c r="AB73" s="80" t="s">
        <v>199</v>
      </c>
      <c r="AC73" s="59"/>
      <c r="AD73" s="59"/>
      <c r="AE73" s="59"/>
      <c r="AF73" s="59"/>
      <c r="AG73" s="82" t="s">
        <v>200</v>
      </c>
      <c r="AH73" s="156"/>
      <c r="AI73" s="157"/>
      <c r="AJ73" s="157"/>
      <c r="AK73" s="156"/>
      <c r="AL73" s="157"/>
      <c r="AM73" s="82"/>
      <c r="AN73" s="82" t="s">
        <v>148</v>
      </c>
      <c r="AO73" s="59"/>
      <c r="AP73" s="59"/>
      <c r="AQ73" s="59"/>
      <c r="AR73" s="59"/>
      <c r="AS73" s="59"/>
      <c r="AT73" s="59"/>
    </row>
    <row r="74" spans="1:46" s="152" customFormat="1" ht="245.25" customHeight="1">
      <c r="A74" s="45"/>
      <c r="B74" s="67" t="s">
        <v>895</v>
      </c>
      <c r="C74" s="67" t="s">
        <v>896</v>
      </c>
      <c r="D74" s="162" t="s">
        <v>897</v>
      </c>
      <c r="E74" s="65">
        <v>4</v>
      </c>
      <c r="F74" s="65">
        <v>1</v>
      </c>
      <c r="G74" s="63">
        <v>15</v>
      </c>
      <c r="H74" s="79">
        <f t="shared" si="8"/>
        <v>15</v>
      </c>
      <c r="I74" s="59" t="s">
        <v>898</v>
      </c>
      <c r="J74" s="59" t="s">
        <v>899</v>
      </c>
      <c r="K74" s="59" t="s">
        <v>900</v>
      </c>
      <c r="L74" s="82" t="s">
        <v>901</v>
      </c>
      <c r="M74" s="82" t="s">
        <v>902</v>
      </c>
      <c r="N74" s="61"/>
      <c r="O74" s="59"/>
      <c r="P74" s="82" t="s">
        <v>191</v>
      </c>
      <c r="Q74" s="82" t="s">
        <v>192</v>
      </c>
      <c r="R74" s="82" t="s">
        <v>240</v>
      </c>
      <c r="S74" s="82" t="s">
        <v>194</v>
      </c>
      <c r="T74" s="82" t="s">
        <v>195</v>
      </c>
      <c r="U74" s="82" t="s">
        <v>196</v>
      </c>
      <c r="V74" s="82" t="s">
        <v>197</v>
      </c>
      <c r="W74" s="82" t="s">
        <v>144</v>
      </c>
      <c r="X74" s="82" t="s">
        <v>144</v>
      </c>
      <c r="Y74" s="82" t="s">
        <v>71</v>
      </c>
      <c r="Z74" s="82" t="s">
        <v>70</v>
      </c>
      <c r="AA74" s="80" t="s">
        <v>198</v>
      </c>
      <c r="AB74" s="80" t="s">
        <v>199</v>
      </c>
      <c r="AC74" s="59"/>
      <c r="AD74" s="59"/>
      <c r="AE74" s="59"/>
      <c r="AF74" s="59"/>
      <c r="AG74" s="82"/>
      <c r="AH74" s="156" t="s">
        <v>200</v>
      </c>
      <c r="AI74" s="157"/>
      <c r="AJ74" s="157"/>
      <c r="AK74" s="156" t="s">
        <v>244</v>
      </c>
      <c r="AL74" s="157"/>
      <c r="AM74" s="82"/>
      <c r="AN74" s="82" t="s">
        <v>148</v>
      </c>
      <c r="AO74" s="59"/>
      <c r="AP74" s="59"/>
      <c r="AQ74" s="59"/>
      <c r="AR74" s="59"/>
      <c r="AS74" s="59"/>
      <c r="AT74" s="59"/>
    </row>
    <row r="75" spans="1:46" s="152" customFormat="1" ht="245.25" customHeight="1">
      <c r="A75" s="45"/>
      <c r="B75" s="67" t="s">
        <v>903</v>
      </c>
      <c r="C75" s="67" t="s">
        <v>904</v>
      </c>
      <c r="D75" s="162" t="s">
        <v>905</v>
      </c>
      <c r="E75" s="65">
        <v>10</v>
      </c>
      <c r="F75" s="65">
        <v>1</v>
      </c>
      <c r="G75" s="63">
        <v>40</v>
      </c>
      <c r="H75" s="79">
        <f t="shared" si="8"/>
        <v>40</v>
      </c>
      <c r="I75" s="59" t="s">
        <v>906</v>
      </c>
      <c r="J75" s="59" t="s">
        <v>151</v>
      </c>
      <c r="K75" s="59" t="s">
        <v>907</v>
      </c>
      <c r="L75" s="82" t="s">
        <v>908</v>
      </c>
      <c r="M75" s="82" t="s">
        <v>902</v>
      </c>
      <c r="N75" s="61"/>
      <c r="O75" s="59"/>
      <c r="P75" s="82" t="s">
        <v>191</v>
      </c>
      <c r="Q75" s="82" t="s">
        <v>192</v>
      </c>
      <c r="R75" s="82" t="s">
        <v>193</v>
      </c>
      <c r="S75" s="82" t="s">
        <v>194</v>
      </c>
      <c r="T75" s="82" t="s">
        <v>195</v>
      </c>
      <c r="U75" s="82" t="s">
        <v>196</v>
      </c>
      <c r="V75" s="82" t="s">
        <v>197</v>
      </c>
      <c r="W75" s="82" t="s">
        <v>144</v>
      </c>
      <c r="X75" s="82" t="s">
        <v>144</v>
      </c>
      <c r="Y75" s="82" t="s">
        <v>71</v>
      </c>
      <c r="Z75" s="82" t="s">
        <v>70</v>
      </c>
      <c r="AA75" s="80" t="s">
        <v>506</v>
      </c>
      <c r="AB75" s="80" t="s">
        <v>199</v>
      </c>
      <c r="AC75" s="59"/>
      <c r="AD75" s="59"/>
      <c r="AE75" s="59"/>
      <c r="AF75" s="59"/>
      <c r="AG75" s="82" t="s">
        <v>200</v>
      </c>
      <c r="AH75" s="156"/>
      <c r="AI75" s="157"/>
      <c r="AJ75" s="157" t="s">
        <v>244</v>
      </c>
      <c r="AK75" s="156" t="s">
        <v>244</v>
      </c>
      <c r="AL75" s="157"/>
      <c r="AM75" s="82"/>
      <c r="AN75" s="82" t="s">
        <v>148</v>
      </c>
      <c r="AO75" s="59"/>
      <c r="AP75" s="59"/>
      <c r="AQ75" s="59"/>
      <c r="AR75" s="59"/>
      <c r="AS75" s="59"/>
      <c r="AT75" s="59"/>
    </row>
    <row r="76" spans="1:46" s="152" customFormat="1" ht="42" customHeight="1">
      <c r="A76" s="45"/>
      <c r="B76" s="67" t="s">
        <v>909</v>
      </c>
      <c r="C76" s="67" t="s">
        <v>910</v>
      </c>
      <c r="D76" s="162"/>
      <c r="E76" s="65">
        <v>3</v>
      </c>
      <c r="F76" s="65">
        <v>1</v>
      </c>
      <c r="G76" s="63">
        <v>40</v>
      </c>
      <c r="H76" s="79">
        <f t="shared" si="8"/>
        <v>40</v>
      </c>
      <c r="I76" s="59" t="s">
        <v>906</v>
      </c>
      <c r="J76" s="59" t="s">
        <v>904</v>
      </c>
      <c r="K76" s="59" t="s">
        <v>911</v>
      </c>
      <c r="L76" s="82"/>
      <c r="M76" s="82"/>
      <c r="N76" s="61"/>
      <c r="O76" s="59"/>
      <c r="P76" s="82" t="s">
        <v>191</v>
      </c>
      <c r="Q76" s="82" t="s">
        <v>192</v>
      </c>
      <c r="R76" s="82" t="s">
        <v>193</v>
      </c>
      <c r="S76" s="82" t="s">
        <v>194</v>
      </c>
      <c r="T76" s="82" t="s">
        <v>195</v>
      </c>
      <c r="U76" s="82" t="s">
        <v>196</v>
      </c>
      <c r="V76" s="82" t="s">
        <v>197</v>
      </c>
      <c r="W76" s="82" t="s">
        <v>144</v>
      </c>
      <c r="X76" s="82" t="s">
        <v>144</v>
      </c>
      <c r="Y76" s="82" t="s">
        <v>71</v>
      </c>
      <c r="Z76" s="82" t="s">
        <v>70</v>
      </c>
      <c r="AA76" s="80" t="s">
        <v>506</v>
      </c>
      <c r="AB76" s="80" t="s">
        <v>199</v>
      </c>
      <c r="AC76" s="59"/>
      <c r="AD76" s="59"/>
      <c r="AE76" s="59"/>
      <c r="AF76" s="59" t="s">
        <v>147</v>
      </c>
      <c r="AG76" s="82"/>
      <c r="AH76" s="156"/>
      <c r="AI76" s="157"/>
      <c r="AJ76" s="157"/>
      <c r="AK76" s="156"/>
      <c r="AL76" s="157"/>
      <c r="AM76" s="82"/>
      <c r="AN76" s="82"/>
      <c r="AO76" s="59"/>
      <c r="AP76" s="59"/>
      <c r="AQ76" s="59"/>
      <c r="AR76" s="59"/>
      <c r="AS76" s="59"/>
      <c r="AT76" s="59"/>
    </row>
    <row r="77" spans="1:46" s="134" customFormat="1" ht="86.25" customHeight="1">
      <c r="A77" s="45"/>
      <c r="B77" s="67" t="s">
        <v>912</v>
      </c>
      <c r="C77" s="67" t="s">
        <v>202</v>
      </c>
      <c r="D77" s="162"/>
      <c r="E77" s="65">
        <v>1</v>
      </c>
      <c r="F77" s="65">
        <v>1</v>
      </c>
      <c r="G77" s="63">
        <v>10</v>
      </c>
      <c r="H77" s="79">
        <f t="shared" si="8"/>
        <v>10</v>
      </c>
      <c r="I77" s="59" t="s">
        <v>203</v>
      </c>
      <c r="J77" s="59" t="s">
        <v>186</v>
      </c>
      <c r="K77" s="59" t="s">
        <v>204</v>
      </c>
      <c r="L77" s="82" t="s">
        <v>205</v>
      </c>
      <c r="M77" s="82" t="s">
        <v>839</v>
      </c>
      <c r="N77" s="61"/>
      <c r="O77" s="59" t="s">
        <v>207</v>
      </c>
      <c r="P77" s="82" t="s">
        <v>191</v>
      </c>
      <c r="Q77" s="82" t="s">
        <v>192</v>
      </c>
      <c r="R77" s="82"/>
      <c r="S77" s="82" t="s">
        <v>840</v>
      </c>
      <c r="T77" s="82" t="s">
        <v>195</v>
      </c>
      <c r="U77" s="82" t="s">
        <v>196</v>
      </c>
      <c r="V77" s="82" t="s">
        <v>197</v>
      </c>
      <c r="W77" s="82" t="s">
        <v>70</v>
      </c>
      <c r="X77" s="82" t="s">
        <v>70</v>
      </c>
      <c r="Y77" s="82" t="s">
        <v>71</v>
      </c>
      <c r="Z77" s="82" t="s">
        <v>144</v>
      </c>
      <c r="AA77" s="80" t="s">
        <v>198</v>
      </c>
      <c r="AB77" s="80" t="s">
        <v>199</v>
      </c>
      <c r="AC77" s="59"/>
      <c r="AD77" s="59"/>
      <c r="AE77" s="59"/>
      <c r="AF77" s="59"/>
      <c r="AG77" s="82" t="s">
        <v>200</v>
      </c>
      <c r="AH77" s="156"/>
      <c r="AI77" s="157"/>
      <c r="AJ77" s="157"/>
      <c r="AK77" s="156"/>
      <c r="AL77" s="157"/>
      <c r="AM77" s="82"/>
      <c r="AN77" s="82" t="s">
        <v>148</v>
      </c>
      <c r="AO77" s="59"/>
      <c r="AP77" s="59"/>
      <c r="AQ77" s="59"/>
      <c r="AR77" s="59"/>
      <c r="AS77" s="59"/>
      <c r="AT77" s="59"/>
    </row>
    <row r="78" spans="1:46" s="126" customFormat="1" ht="21.75" customHeight="1">
      <c r="A78" s="125"/>
      <c r="B78" s="127"/>
      <c r="C78" s="297" t="s">
        <v>913</v>
      </c>
      <c r="D78" s="297"/>
      <c r="E78" s="297"/>
      <c r="F78" s="297"/>
      <c r="G78" s="128"/>
      <c r="H78" s="129"/>
      <c r="I78" s="128"/>
      <c r="J78" s="128"/>
      <c r="K78" s="128"/>
      <c r="L78" s="130"/>
      <c r="M78" s="130"/>
      <c r="N78" s="130"/>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2"/>
    </row>
    <row r="79" spans="1:46" s="134" customFormat="1" ht="75.75" customHeight="1">
      <c r="A79" s="45"/>
      <c r="B79" s="67" t="s">
        <v>914</v>
      </c>
      <c r="C79" s="67" t="s">
        <v>773</v>
      </c>
      <c r="D79" s="162"/>
      <c r="E79" s="65">
        <f>20*1.5</f>
        <v>30</v>
      </c>
      <c r="F79" s="65">
        <v>1</v>
      </c>
      <c r="G79" s="63">
        <f>E79*2</f>
        <v>60</v>
      </c>
      <c r="H79" s="79">
        <f t="shared" ref="H79:H84" si="9">G79*F79</f>
        <v>60</v>
      </c>
      <c r="I79" s="59" t="s">
        <v>774</v>
      </c>
      <c r="J79" s="59" t="s">
        <v>775</v>
      </c>
      <c r="K79" s="59" t="s">
        <v>776</v>
      </c>
      <c r="L79" s="82" t="s">
        <v>1432</v>
      </c>
      <c r="M79" s="82" t="s">
        <v>1472</v>
      </c>
      <c r="N79" s="61"/>
      <c r="O79" s="59"/>
      <c r="P79" s="82" t="s">
        <v>191</v>
      </c>
      <c r="Q79" s="82" t="s">
        <v>121</v>
      </c>
      <c r="R79" s="82" t="s">
        <v>221</v>
      </c>
      <c r="S79" s="82" t="s">
        <v>123</v>
      </c>
      <c r="T79" s="82" t="s">
        <v>195</v>
      </c>
      <c r="U79" s="82" t="s">
        <v>777</v>
      </c>
      <c r="V79" s="82" t="s">
        <v>778</v>
      </c>
      <c r="W79" s="82" t="s">
        <v>70</v>
      </c>
      <c r="X79" s="82" t="s">
        <v>70</v>
      </c>
      <c r="Y79" s="82" t="s">
        <v>71</v>
      </c>
      <c r="Z79" s="82" t="s">
        <v>144</v>
      </c>
      <c r="AA79" s="80" t="s">
        <v>356</v>
      </c>
      <c r="AB79" s="80" t="s">
        <v>228</v>
      </c>
      <c r="AC79" s="59"/>
      <c r="AD79" s="59"/>
      <c r="AE79" s="59"/>
      <c r="AF79" s="59" t="s">
        <v>147</v>
      </c>
      <c r="AG79" s="82"/>
      <c r="AH79" s="156"/>
      <c r="AI79" s="157"/>
      <c r="AJ79" s="157"/>
      <c r="AK79" s="156"/>
      <c r="AL79" s="157"/>
      <c r="AM79" s="82"/>
      <c r="AN79" s="82" t="s">
        <v>148</v>
      </c>
      <c r="AO79" s="59"/>
      <c r="AP79" s="59"/>
      <c r="AQ79" s="59"/>
      <c r="AR79" s="59"/>
      <c r="AS79" s="59"/>
      <c r="AT79" s="59"/>
    </row>
    <row r="80" spans="1:46" s="152" customFormat="1" ht="302.25" customHeight="1">
      <c r="A80" s="45"/>
      <c r="B80" s="67" t="s">
        <v>915</v>
      </c>
      <c r="C80" s="67" t="s">
        <v>916</v>
      </c>
      <c r="D80" s="162"/>
      <c r="E80" s="65">
        <v>3</v>
      </c>
      <c r="F80" s="65">
        <v>3</v>
      </c>
      <c r="G80" s="63">
        <v>15</v>
      </c>
      <c r="H80" s="79">
        <f t="shared" si="9"/>
        <v>45</v>
      </c>
      <c r="I80" s="59" t="s">
        <v>917</v>
      </c>
      <c r="J80" s="59" t="s">
        <v>186</v>
      </c>
      <c r="K80" s="59" t="s">
        <v>918</v>
      </c>
      <c r="L80" s="82" t="s">
        <v>919</v>
      </c>
      <c r="M80" s="82" t="s">
        <v>920</v>
      </c>
      <c r="N80" s="61" t="s">
        <v>921</v>
      </c>
      <c r="O80" s="59"/>
      <c r="P80" s="82" t="s">
        <v>191</v>
      </c>
      <c r="Q80" s="82" t="s">
        <v>192</v>
      </c>
      <c r="R80" s="82" t="s">
        <v>193</v>
      </c>
      <c r="S80" s="82" t="s">
        <v>194</v>
      </c>
      <c r="T80" s="82" t="s">
        <v>195</v>
      </c>
      <c r="U80" s="82" t="s">
        <v>196</v>
      </c>
      <c r="V80" s="82" t="s">
        <v>197</v>
      </c>
      <c r="W80" s="82" t="s">
        <v>144</v>
      </c>
      <c r="X80" s="82" t="s">
        <v>144</v>
      </c>
      <c r="Y80" s="82" t="s">
        <v>71</v>
      </c>
      <c r="Z80" s="82" t="s">
        <v>70</v>
      </c>
      <c r="AA80" s="80" t="s">
        <v>198</v>
      </c>
      <c r="AB80" s="80" t="s">
        <v>199</v>
      </c>
      <c r="AC80" s="59"/>
      <c r="AD80" s="59"/>
      <c r="AE80" s="59"/>
      <c r="AF80" s="59"/>
      <c r="AG80" s="82" t="s">
        <v>200</v>
      </c>
      <c r="AH80" s="156"/>
      <c r="AI80" s="157"/>
      <c r="AJ80" s="157"/>
      <c r="AK80" s="156"/>
      <c r="AL80" s="157"/>
      <c r="AM80" s="82"/>
      <c r="AN80" s="82" t="s">
        <v>148</v>
      </c>
      <c r="AO80" s="59"/>
      <c r="AP80" s="59"/>
      <c r="AQ80" s="59"/>
      <c r="AR80" s="59"/>
      <c r="AS80" s="59"/>
      <c r="AT80" s="59"/>
    </row>
    <row r="81" spans="1:46" s="152" customFormat="1" ht="110.25" customHeight="1">
      <c r="A81" s="45"/>
      <c r="B81" s="67" t="s">
        <v>922</v>
      </c>
      <c r="C81" s="67" t="s">
        <v>923</v>
      </c>
      <c r="D81" s="162"/>
      <c r="E81" s="65">
        <v>2</v>
      </c>
      <c r="F81" s="65">
        <v>2</v>
      </c>
      <c r="G81" s="63">
        <v>15</v>
      </c>
      <c r="H81" s="79">
        <f t="shared" si="9"/>
        <v>30</v>
      </c>
      <c r="I81" s="59" t="s">
        <v>924</v>
      </c>
      <c r="J81" s="59" t="s">
        <v>925</v>
      </c>
      <c r="K81" s="59" t="s">
        <v>926</v>
      </c>
      <c r="L81" s="82" t="s">
        <v>927</v>
      </c>
      <c r="M81" s="82" t="s">
        <v>1412</v>
      </c>
      <c r="N81" s="61"/>
      <c r="O81" s="59"/>
      <c r="P81" s="82" t="s">
        <v>191</v>
      </c>
      <c r="Q81" s="82" t="s">
        <v>192</v>
      </c>
      <c r="R81" s="82" t="s">
        <v>240</v>
      </c>
      <c r="S81" s="82" t="s">
        <v>194</v>
      </c>
      <c r="T81" s="82" t="s">
        <v>195</v>
      </c>
      <c r="U81" s="82" t="s">
        <v>196</v>
      </c>
      <c r="V81" s="82" t="s">
        <v>197</v>
      </c>
      <c r="W81" s="82" t="s">
        <v>70</v>
      </c>
      <c r="X81" s="82" t="s">
        <v>70</v>
      </c>
      <c r="Y81" s="82" t="s">
        <v>71</v>
      </c>
      <c r="Z81" s="82" t="s">
        <v>144</v>
      </c>
      <c r="AA81" s="80" t="s">
        <v>928</v>
      </c>
      <c r="AB81" s="80" t="s">
        <v>199</v>
      </c>
      <c r="AC81" s="59"/>
      <c r="AD81" s="59"/>
      <c r="AE81" s="59"/>
      <c r="AF81" s="59"/>
      <c r="AG81" s="82" t="s">
        <v>200</v>
      </c>
      <c r="AH81" s="156"/>
      <c r="AI81" s="157"/>
      <c r="AJ81" s="157" t="s">
        <v>244</v>
      </c>
      <c r="AK81" s="156"/>
      <c r="AL81" s="157"/>
      <c r="AM81" s="82"/>
      <c r="AN81" s="82" t="s">
        <v>148</v>
      </c>
      <c r="AO81" s="59"/>
      <c r="AP81" s="59"/>
      <c r="AQ81" s="59"/>
      <c r="AR81" s="59"/>
      <c r="AS81" s="59"/>
      <c r="AT81" s="59"/>
    </row>
    <row r="82" spans="1:46" s="152" customFormat="1" ht="140.25" customHeight="1">
      <c r="A82" s="45"/>
      <c r="B82" s="67" t="s">
        <v>929</v>
      </c>
      <c r="C82" s="67" t="s">
        <v>930</v>
      </c>
      <c r="D82" s="162"/>
      <c r="E82" s="65">
        <v>2</v>
      </c>
      <c r="F82" s="65">
        <v>1</v>
      </c>
      <c r="G82" s="63">
        <v>15</v>
      </c>
      <c r="H82" s="79">
        <f t="shared" si="9"/>
        <v>15</v>
      </c>
      <c r="I82" s="59" t="s">
        <v>931</v>
      </c>
      <c r="J82" s="59" t="s">
        <v>925</v>
      </c>
      <c r="K82" s="59" t="s">
        <v>932</v>
      </c>
      <c r="L82" s="82" t="s">
        <v>1415</v>
      </c>
      <c r="M82" s="82" t="s">
        <v>1413</v>
      </c>
      <c r="N82" s="61"/>
      <c r="O82" s="59"/>
      <c r="P82" s="82" t="s">
        <v>191</v>
      </c>
      <c r="Q82" s="82" t="s">
        <v>192</v>
      </c>
      <c r="R82" s="82" t="s">
        <v>240</v>
      </c>
      <c r="S82" s="82" t="s">
        <v>194</v>
      </c>
      <c r="T82" s="82" t="s">
        <v>195</v>
      </c>
      <c r="U82" s="82" t="s">
        <v>196</v>
      </c>
      <c r="V82" s="82" t="s">
        <v>197</v>
      </c>
      <c r="W82" s="82" t="s">
        <v>144</v>
      </c>
      <c r="X82" s="82" t="s">
        <v>144</v>
      </c>
      <c r="Y82" s="82" t="s">
        <v>71</v>
      </c>
      <c r="Z82" s="82" t="s">
        <v>144</v>
      </c>
      <c r="AA82" s="80" t="s">
        <v>506</v>
      </c>
      <c r="AB82" s="80" t="s">
        <v>199</v>
      </c>
      <c r="AC82" s="59"/>
      <c r="AD82" s="59"/>
      <c r="AE82" s="59"/>
      <c r="AF82" s="59"/>
      <c r="AG82" s="82" t="s">
        <v>200</v>
      </c>
      <c r="AH82" s="156"/>
      <c r="AI82" s="157"/>
      <c r="AJ82" s="157" t="s">
        <v>244</v>
      </c>
      <c r="AK82" s="156"/>
      <c r="AL82" s="157"/>
      <c r="AM82" s="82"/>
      <c r="AN82" s="82" t="s">
        <v>148</v>
      </c>
      <c r="AO82" s="59"/>
      <c r="AP82" s="59"/>
      <c r="AQ82" s="59"/>
      <c r="AR82" s="59"/>
      <c r="AS82" s="59"/>
      <c r="AT82" s="59"/>
    </row>
    <row r="83" spans="1:46" s="152" customFormat="1" ht="147.75" customHeight="1">
      <c r="A83" s="45"/>
      <c r="B83" s="67" t="s">
        <v>933</v>
      </c>
      <c r="C83" s="67" t="s">
        <v>934</v>
      </c>
      <c r="D83" s="162"/>
      <c r="E83" s="65">
        <v>2</v>
      </c>
      <c r="F83" s="65">
        <v>1</v>
      </c>
      <c r="G83" s="63">
        <v>15</v>
      </c>
      <c r="H83" s="79">
        <f t="shared" si="9"/>
        <v>15</v>
      </c>
      <c r="I83" s="59" t="s">
        <v>935</v>
      </c>
      <c r="J83" s="59" t="s">
        <v>925</v>
      </c>
      <c r="K83" s="59" t="s">
        <v>936</v>
      </c>
      <c r="L83" s="82" t="s">
        <v>1414</v>
      </c>
      <c r="M83" s="82" t="s">
        <v>1413</v>
      </c>
      <c r="N83" s="61"/>
      <c r="O83" s="59"/>
      <c r="P83" s="82" t="s">
        <v>191</v>
      </c>
      <c r="Q83" s="82" t="s">
        <v>192</v>
      </c>
      <c r="R83" s="82" t="s">
        <v>240</v>
      </c>
      <c r="S83" s="82" t="s">
        <v>194</v>
      </c>
      <c r="T83" s="82" t="s">
        <v>195</v>
      </c>
      <c r="U83" s="82" t="s">
        <v>196</v>
      </c>
      <c r="V83" s="82" t="s">
        <v>197</v>
      </c>
      <c r="W83" s="82" t="s">
        <v>70</v>
      </c>
      <c r="X83" s="82" t="s">
        <v>70</v>
      </c>
      <c r="Y83" s="82" t="s">
        <v>71</v>
      </c>
      <c r="Z83" s="82" t="s">
        <v>144</v>
      </c>
      <c r="AA83" s="80" t="s">
        <v>937</v>
      </c>
      <c r="AB83" s="80" t="s">
        <v>199</v>
      </c>
      <c r="AC83" s="59"/>
      <c r="AD83" s="59"/>
      <c r="AE83" s="59"/>
      <c r="AF83" s="59"/>
      <c r="AG83" s="82" t="s">
        <v>200</v>
      </c>
      <c r="AH83" s="156"/>
      <c r="AI83" s="157"/>
      <c r="AJ83" s="157" t="s">
        <v>244</v>
      </c>
      <c r="AK83" s="156"/>
      <c r="AL83" s="157"/>
      <c r="AM83" s="82"/>
      <c r="AN83" s="82" t="s">
        <v>148</v>
      </c>
      <c r="AO83" s="59"/>
      <c r="AP83" s="59"/>
      <c r="AQ83" s="59"/>
      <c r="AR83" s="59"/>
      <c r="AS83" s="59"/>
      <c r="AT83" s="59"/>
    </row>
    <row r="84" spans="1:46" s="134" customFormat="1" ht="119.25" customHeight="1">
      <c r="A84" s="45"/>
      <c r="B84" s="67" t="s">
        <v>938</v>
      </c>
      <c r="C84" s="67" t="s">
        <v>202</v>
      </c>
      <c r="D84" s="162"/>
      <c r="E84" s="65">
        <v>1</v>
      </c>
      <c r="F84" s="65">
        <v>1</v>
      </c>
      <c r="G84" s="63">
        <v>10</v>
      </c>
      <c r="H84" s="79">
        <f t="shared" si="9"/>
        <v>10</v>
      </c>
      <c r="I84" s="59" t="s">
        <v>203</v>
      </c>
      <c r="J84" s="59" t="s">
        <v>186</v>
      </c>
      <c r="K84" s="59" t="s">
        <v>204</v>
      </c>
      <c r="L84" s="82" t="s">
        <v>205</v>
      </c>
      <c r="M84" s="82" t="s">
        <v>839</v>
      </c>
      <c r="N84" s="61"/>
      <c r="O84" s="59" t="s">
        <v>207</v>
      </c>
      <c r="P84" s="82" t="s">
        <v>191</v>
      </c>
      <c r="Q84" s="82" t="s">
        <v>192</v>
      </c>
      <c r="R84" s="82"/>
      <c r="S84" s="82" t="s">
        <v>194</v>
      </c>
      <c r="T84" s="82" t="s">
        <v>195</v>
      </c>
      <c r="U84" s="82" t="s">
        <v>196</v>
      </c>
      <c r="V84" s="82" t="s">
        <v>197</v>
      </c>
      <c r="W84" s="82" t="s">
        <v>70</v>
      </c>
      <c r="X84" s="82" t="s">
        <v>70</v>
      </c>
      <c r="Y84" s="82" t="s">
        <v>71</v>
      </c>
      <c r="Z84" s="82" t="s">
        <v>144</v>
      </c>
      <c r="AA84" s="80" t="s">
        <v>198</v>
      </c>
      <c r="AB84" s="80" t="s">
        <v>199</v>
      </c>
      <c r="AC84" s="59"/>
      <c r="AD84" s="59"/>
      <c r="AE84" s="59"/>
      <c r="AF84" s="59"/>
      <c r="AG84" s="82" t="s">
        <v>200</v>
      </c>
      <c r="AH84" s="156"/>
      <c r="AI84" s="157"/>
      <c r="AJ84" s="157"/>
      <c r="AK84" s="156"/>
      <c r="AL84" s="157"/>
      <c r="AM84" s="82"/>
      <c r="AN84" s="82" t="s">
        <v>148</v>
      </c>
      <c r="AO84" s="59"/>
      <c r="AP84" s="59"/>
      <c r="AQ84" s="59"/>
      <c r="AR84" s="59"/>
      <c r="AS84" s="59"/>
      <c r="AT84" s="59"/>
    </row>
    <row r="85" spans="1:46" s="126" customFormat="1" ht="21.75" customHeight="1">
      <c r="A85" s="125"/>
      <c r="B85" s="127"/>
      <c r="C85" s="297" t="s">
        <v>939</v>
      </c>
      <c r="D85" s="297"/>
      <c r="E85" s="297"/>
      <c r="F85" s="297"/>
      <c r="G85" s="128"/>
      <c r="H85" s="129"/>
      <c r="I85" s="128"/>
      <c r="J85" s="128"/>
      <c r="K85" s="128"/>
      <c r="L85" s="130"/>
      <c r="M85" s="130"/>
      <c r="N85" s="130"/>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2"/>
    </row>
    <row r="86" spans="1:46" s="134" customFormat="1" ht="114" customHeight="1">
      <c r="A86" s="45"/>
      <c r="B86" s="67" t="s">
        <v>1509</v>
      </c>
      <c r="C86" s="67" t="s">
        <v>773</v>
      </c>
      <c r="D86" s="162"/>
      <c r="E86" s="65">
        <f>24*1.5</f>
        <v>36</v>
      </c>
      <c r="F86" s="65">
        <v>1</v>
      </c>
      <c r="G86" s="63">
        <f>E86*1.5</f>
        <v>54</v>
      </c>
      <c r="H86" s="79">
        <f>G86*F86</f>
        <v>54</v>
      </c>
      <c r="I86" s="59" t="s">
        <v>774</v>
      </c>
      <c r="J86" s="59" t="s">
        <v>775</v>
      </c>
      <c r="K86" s="59" t="s">
        <v>776</v>
      </c>
      <c r="L86" s="82" t="s">
        <v>1473</v>
      </c>
      <c r="M86" s="82" t="s">
        <v>1474</v>
      </c>
      <c r="N86" s="61"/>
      <c r="O86" s="59"/>
      <c r="P86" s="82" t="s">
        <v>191</v>
      </c>
      <c r="Q86" s="82" t="s">
        <v>121</v>
      </c>
      <c r="R86" s="82" t="s">
        <v>221</v>
      </c>
      <c r="S86" s="82" t="s">
        <v>123</v>
      </c>
      <c r="T86" s="82" t="s">
        <v>195</v>
      </c>
      <c r="U86" s="82" t="s">
        <v>777</v>
      </c>
      <c r="V86" s="82" t="s">
        <v>778</v>
      </c>
      <c r="W86" s="82" t="s">
        <v>70</v>
      </c>
      <c r="X86" s="82" t="s">
        <v>70</v>
      </c>
      <c r="Y86" s="82" t="s">
        <v>250</v>
      </c>
      <c r="Z86" s="82" t="s">
        <v>144</v>
      </c>
      <c r="AA86" s="80" t="s">
        <v>356</v>
      </c>
      <c r="AB86" s="80" t="s">
        <v>228</v>
      </c>
      <c r="AC86" s="59"/>
      <c r="AD86" s="59"/>
      <c r="AE86" s="59"/>
      <c r="AF86" s="59" t="s">
        <v>147</v>
      </c>
      <c r="AG86" s="82"/>
      <c r="AH86" s="156"/>
      <c r="AI86" s="157"/>
      <c r="AJ86" s="157"/>
      <c r="AK86" s="156"/>
      <c r="AL86" s="157"/>
      <c r="AM86" s="82"/>
      <c r="AN86" s="82" t="s">
        <v>148</v>
      </c>
      <c r="AO86" s="59"/>
      <c r="AP86" s="59"/>
      <c r="AQ86" s="59"/>
      <c r="AR86" s="59"/>
      <c r="AS86" s="59"/>
      <c r="AT86" s="59"/>
    </row>
    <row r="87" spans="1:46" s="152" customFormat="1" ht="302.25" customHeight="1">
      <c r="A87" s="45"/>
      <c r="B87" s="67" t="s">
        <v>1510</v>
      </c>
      <c r="C87" s="67" t="s">
        <v>940</v>
      </c>
      <c r="D87" s="162"/>
      <c r="E87" s="65">
        <v>3</v>
      </c>
      <c r="F87" s="65">
        <v>3</v>
      </c>
      <c r="G87" s="63">
        <v>15</v>
      </c>
      <c r="H87" s="79">
        <f t="shared" ref="H86:H89" si="10">G87*F87</f>
        <v>45</v>
      </c>
      <c r="I87" s="59" t="s">
        <v>941</v>
      </c>
      <c r="J87" s="59" t="s">
        <v>186</v>
      </c>
      <c r="K87" s="59" t="s">
        <v>942</v>
      </c>
      <c r="L87" s="82" t="s">
        <v>919</v>
      </c>
      <c r="M87" s="82" t="s">
        <v>848</v>
      </c>
      <c r="N87" s="61" t="s">
        <v>943</v>
      </c>
      <c r="O87" s="59"/>
      <c r="P87" s="82" t="s">
        <v>191</v>
      </c>
      <c r="Q87" s="82" t="s">
        <v>192</v>
      </c>
      <c r="R87" s="82" t="s">
        <v>193</v>
      </c>
      <c r="S87" s="82" t="s">
        <v>194</v>
      </c>
      <c r="T87" s="82" t="s">
        <v>195</v>
      </c>
      <c r="U87" s="82" t="s">
        <v>196</v>
      </c>
      <c r="V87" s="82" t="s">
        <v>197</v>
      </c>
      <c r="W87" s="82" t="s">
        <v>144</v>
      </c>
      <c r="X87" s="82" t="s">
        <v>144</v>
      </c>
      <c r="Y87" s="82" t="s">
        <v>250</v>
      </c>
      <c r="Z87" s="82" t="s">
        <v>144</v>
      </c>
      <c r="AA87" s="80" t="s">
        <v>198</v>
      </c>
      <c r="AB87" s="80" t="s">
        <v>199</v>
      </c>
      <c r="AC87" s="59"/>
      <c r="AD87" s="59"/>
      <c r="AE87" s="59"/>
      <c r="AF87" s="59"/>
      <c r="AG87" s="82" t="s">
        <v>200</v>
      </c>
      <c r="AH87" s="156"/>
      <c r="AI87" s="157"/>
      <c r="AJ87" s="157"/>
      <c r="AK87" s="156"/>
      <c r="AL87" s="157"/>
      <c r="AM87" s="82"/>
      <c r="AN87" s="82" t="s">
        <v>148</v>
      </c>
      <c r="AO87" s="59"/>
      <c r="AP87" s="59"/>
      <c r="AQ87" s="59"/>
      <c r="AR87" s="59"/>
      <c r="AS87" s="59"/>
      <c r="AT87" s="59"/>
    </row>
    <row r="88" spans="1:46" s="152" customFormat="1" ht="302.25" customHeight="1">
      <c r="A88" s="45"/>
      <c r="B88" s="67" t="s">
        <v>944</v>
      </c>
      <c r="C88" s="67" t="s">
        <v>945</v>
      </c>
      <c r="D88" s="162"/>
      <c r="E88" s="65">
        <v>3</v>
      </c>
      <c r="F88" s="65">
        <v>3</v>
      </c>
      <c r="G88" s="63">
        <v>15</v>
      </c>
      <c r="H88" s="79">
        <f t="shared" si="10"/>
        <v>45</v>
      </c>
      <c r="I88" s="59" t="s">
        <v>946</v>
      </c>
      <c r="J88" s="59" t="s">
        <v>186</v>
      </c>
      <c r="K88" s="59" t="s">
        <v>947</v>
      </c>
      <c r="L88" s="82" t="s">
        <v>919</v>
      </c>
      <c r="M88" s="82" t="s">
        <v>189</v>
      </c>
      <c r="N88" s="61" t="s">
        <v>943</v>
      </c>
      <c r="O88" s="59"/>
      <c r="P88" s="82" t="s">
        <v>191</v>
      </c>
      <c r="Q88" s="82" t="s">
        <v>192</v>
      </c>
      <c r="R88" s="82" t="s">
        <v>193</v>
      </c>
      <c r="S88" s="82" t="s">
        <v>194</v>
      </c>
      <c r="T88" s="82" t="s">
        <v>195</v>
      </c>
      <c r="U88" s="82" t="s">
        <v>196</v>
      </c>
      <c r="V88" s="82" t="s">
        <v>197</v>
      </c>
      <c r="W88" s="82" t="s">
        <v>144</v>
      </c>
      <c r="X88" s="82" t="s">
        <v>144</v>
      </c>
      <c r="Y88" s="82" t="s">
        <v>250</v>
      </c>
      <c r="Z88" s="82" t="s">
        <v>144</v>
      </c>
      <c r="AA88" s="80" t="s">
        <v>198</v>
      </c>
      <c r="AB88" s="80" t="s">
        <v>199</v>
      </c>
      <c r="AC88" s="59"/>
      <c r="AD88" s="59"/>
      <c r="AE88" s="59"/>
      <c r="AF88" s="59"/>
      <c r="AG88" s="82" t="s">
        <v>200</v>
      </c>
      <c r="AH88" s="156"/>
      <c r="AI88" s="157"/>
      <c r="AJ88" s="157"/>
      <c r="AK88" s="156"/>
      <c r="AL88" s="157"/>
      <c r="AM88" s="82"/>
      <c r="AN88" s="82" t="s">
        <v>148</v>
      </c>
      <c r="AO88" s="59"/>
      <c r="AP88" s="59"/>
      <c r="AQ88" s="59"/>
      <c r="AR88" s="59"/>
      <c r="AS88" s="59"/>
      <c r="AT88" s="59"/>
    </row>
    <row r="89" spans="1:46" s="152" customFormat="1" ht="114" customHeight="1">
      <c r="A89" s="45"/>
      <c r="B89" s="67" t="s">
        <v>948</v>
      </c>
      <c r="C89" s="67" t="s">
        <v>949</v>
      </c>
      <c r="D89" s="162"/>
      <c r="E89" s="65">
        <v>2</v>
      </c>
      <c r="F89" s="65">
        <v>1</v>
      </c>
      <c r="G89" s="63">
        <v>10</v>
      </c>
      <c r="H89" s="79">
        <f t="shared" si="10"/>
        <v>10</v>
      </c>
      <c r="I89" s="59" t="s">
        <v>203</v>
      </c>
      <c r="J89" s="59" t="s">
        <v>186</v>
      </c>
      <c r="K89" s="59" t="s">
        <v>204</v>
      </c>
      <c r="L89" s="82" t="s">
        <v>205</v>
      </c>
      <c r="M89" s="82" t="s">
        <v>887</v>
      </c>
      <c r="N89" s="61"/>
      <c r="O89" s="59" t="s">
        <v>207</v>
      </c>
      <c r="P89" s="82" t="s">
        <v>191</v>
      </c>
      <c r="Q89" s="82" t="s">
        <v>192</v>
      </c>
      <c r="R89" s="82"/>
      <c r="S89" s="82" t="s">
        <v>194</v>
      </c>
      <c r="T89" s="82" t="s">
        <v>195</v>
      </c>
      <c r="U89" s="82" t="s">
        <v>196</v>
      </c>
      <c r="V89" s="82" t="s">
        <v>197</v>
      </c>
      <c r="W89" s="82" t="s">
        <v>70</v>
      </c>
      <c r="X89" s="82" t="s">
        <v>70</v>
      </c>
      <c r="Y89" s="82" t="s">
        <v>250</v>
      </c>
      <c r="Z89" s="82" t="s">
        <v>144</v>
      </c>
      <c r="AA89" s="80" t="s">
        <v>198</v>
      </c>
      <c r="AB89" s="80" t="s">
        <v>199</v>
      </c>
      <c r="AC89" s="59"/>
      <c r="AD89" s="59"/>
      <c r="AE89" s="59"/>
      <c r="AF89" s="59"/>
      <c r="AG89" s="82" t="s">
        <v>200</v>
      </c>
      <c r="AH89" s="156"/>
      <c r="AI89" s="157"/>
      <c r="AJ89" s="157"/>
      <c r="AK89" s="156"/>
      <c r="AL89" s="157"/>
      <c r="AM89" s="82"/>
      <c r="AN89" s="82" t="s">
        <v>148</v>
      </c>
      <c r="AO89" s="59"/>
      <c r="AP89" s="59"/>
      <c r="AQ89" s="59"/>
      <c r="AR89" s="59"/>
      <c r="AS89" s="59"/>
      <c r="AT89" s="59"/>
    </row>
    <row r="90" spans="1:46" s="126" customFormat="1" ht="21.75" customHeight="1">
      <c r="A90" s="125"/>
      <c r="B90" s="127"/>
      <c r="C90" s="297" t="s">
        <v>950</v>
      </c>
      <c r="D90" s="297"/>
      <c r="E90" s="297"/>
      <c r="F90" s="297"/>
      <c r="G90" s="128"/>
      <c r="H90" s="129"/>
      <c r="I90" s="128"/>
      <c r="J90" s="128"/>
      <c r="K90" s="128"/>
      <c r="L90" s="130"/>
      <c r="M90" s="130"/>
      <c r="N90" s="130"/>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2"/>
    </row>
    <row r="91" spans="1:46" s="152" customFormat="1" ht="114" customHeight="1">
      <c r="A91" s="45"/>
      <c r="B91" s="67" t="s">
        <v>951</v>
      </c>
      <c r="C91" s="67" t="s">
        <v>773</v>
      </c>
      <c r="D91" s="162"/>
      <c r="E91" s="65">
        <f>16*1.5</f>
        <v>24</v>
      </c>
      <c r="F91" s="65">
        <v>1</v>
      </c>
      <c r="G91" s="63">
        <f>E91*2</f>
        <v>48</v>
      </c>
      <c r="H91" s="79">
        <f t="shared" ref="H91:H94" si="11">G91*F91</f>
        <v>48</v>
      </c>
      <c r="I91" s="59" t="s">
        <v>774</v>
      </c>
      <c r="J91" s="59" t="s">
        <v>775</v>
      </c>
      <c r="K91" s="59" t="s">
        <v>776</v>
      </c>
      <c r="L91" s="82" t="s">
        <v>1473</v>
      </c>
      <c r="M91" s="82" t="s">
        <v>1475</v>
      </c>
      <c r="N91" s="61"/>
      <c r="O91" s="59"/>
      <c r="P91" s="82" t="s">
        <v>191</v>
      </c>
      <c r="Q91" s="82" t="s">
        <v>121</v>
      </c>
      <c r="R91" s="82" t="s">
        <v>221</v>
      </c>
      <c r="S91" s="82" t="s">
        <v>123</v>
      </c>
      <c r="T91" s="82" t="s">
        <v>195</v>
      </c>
      <c r="U91" s="82" t="s">
        <v>777</v>
      </c>
      <c r="V91" s="82" t="s">
        <v>778</v>
      </c>
      <c r="W91" s="82" t="s">
        <v>70</v>
      </c>
      <c r="X91" s="82" t="s">
        <v>70</v>
      </c>
      <c r="Y91" s="82" t="s">
        <v>71</v>
      </c>
      <c r="Z91" s="82" t="s">
        <v>144</v>
      </c>
      <c r="AA91" s="80" t="s">
        <v>356</v>
      </c>
      <c r="AB91" s="80" t="s">
        <v>228</v>
      </c>
      <c r="AC91" s="59"/>
      <c r="AD91" s="59"/>
      <c r="AE91" s="59"/>
      <c r="AF91" s="59" t="s">
        <v>147</v>
      </c>
      <c r="AG91" s="82"/>
      <c r="AH91" s="156"/>
      <c r="AI91" s="157"/>
      <c r="AJ91" s="157"/>
      <c r="AK91" s="156"/>
      <c r="AL91" s="157"/>
      <c r="AM91" s="82"/>
      <c r="AN91" s="82" t="s">
        <v>148</v>
      </c>
      <c r="AO91" s="59"/>
      <c r="AP91" s="59"/>
      <c r="AQ91" s="59"/>
      <c r="AR91" s="59"/>
      <c r="AS91" s="59"/>
      <c r="AT91" s="59"/>
    </row>
    <row r="92" spans="1:46" s="152" customFormat="1" ht="267" customHeight="1">
      <c r="A92" s="45"/>
      <c r="B92" s="67" t="s">
        <v>952</v>
      </c>
      <c r="C92" s="67" t="s">
        <v>953</v>
      </c>
      <c r="D92" s="162"/>
      <c r="E92" s="65">
        <v>3</v>
      </c>
      <c r="F92" s="65">
        <v>1</v>
      </c>
      <c r="G92" s="63">
        <v>15</v>
      </c>
      <c r="H92" s="79">
        <f t="shared" si="11"/>
        <v>15</v>
      </c>
      <c r="I92" s="59" t="s">
        <v>954</v>
      </c>
      <c r="J92" s="59" t="s">
        <v>186</v>
      </c>
      <c r="K92" s="59" t="s">
        <v>955</v>
      </c>
      <c r="L92" s="82" t="s">
        <v>956</v>
      </c>
      <c r="M92" s="82" t="s">
        <v>957</v>
      </c>
      <c r="N92" s="61" t="s">
        <v>805</v>
      </c>
      <c r="O92" s="59"/>
      <c r="P92" s="82" t="s">
        <v>191</v>
      </c>
      <c r="Q92" s="82" t="s">
        <v>192</v>
      </c>
      <c r="R92" s="82" t="s">
        <v>193</v>
      </c>
      <c r="S92" s="82" t="s">
        <v>194</v>
      </c>
      <c r="T92" s="82" t="s">
        <v>195</v>
      </c>
      <c r="U92" s="82" t="s">
        <v>196</v>
      </c>
      <c r="V92" s="82" t="s">
        <v>197</v>
      </c>
      <c r="W92" s="82" t="s">
        <v>144</v>
      </c>
      <c r="X92" s="82" t="s">
        <v>144</v>
      </c>
      <c r="Y92" s="82" t="s">
        <v>71</v>
      </c>
      <c r="Z92" s="82" t="s">
        <v>144</v>
      </c>
      <c r="AA92" s="80" t="s">
        <v>198</v>
      </c>
      <c r="AB92" s="80" t="s">
        <v>199</v>
      </c>
      <c r="AC92" s="59"/>
      <c r="AD92" s="59"/>
      <c r="AE92" s="59"/>
      <c r="AF92" s="59"/>
      <c r="AG92" s="82" t="s">
        <v>200</v>
      </c>
      <c r="AH92" s="156"/>
      <c r="AI92" s="157"/>
      <c r="AJ92" s="157"/>
      <c r="AK92" s="156"/>
      <c r="AL92" s="157"/>
      <c r="AM92" s="82"/>
      <c r="AN92" s="82" t="s">
        <v>148</v>
      </c>
      <c r="AO92" s="59"/>
      <c r="AP92" s="59"/>
      <c r="AQ92" s="59"/>
      <c r="AR92" s="59"/>
      <c r="AS92" s="59"/>
      <c r="AT92" s="59"/>
    </row>
    <row r="93" spans="1:46" s="152" customFormat="1" ht="267" customHeight="1">
      <c r="A93" s="45"/>
      <c r="B93" s="67" t="s">
        <v>958</v>
      </c>
      <c r="C93" s="67" t="s">
        <v>959</v>
      </c>
      <c r="D93" s="162"/>
      <c r="E93" s="65">
        <v>3</v>
      </c>
      <c r="F93" s="65">
        <v>2</v>
      </c>
      <c r="G93" s="63">
        <v>15</v>
      </c>
      <c r="H93" s="79">
        <f t="shared" si="11"/>
        <v>30</v>
      </c>
      <c r="I93" s="59" t="s">
        <v>960</v>
      </c>
      <c r="J93" s="59" t="s">
        <v>186</v>
      </c>
      <c r="K93" s="59" t="s">
        <v>961</v>
      </c>
      <c r="L93" s="82" t="s">
        <v>956</v>
      </c>
      <c r="M93" s="82" t="s">
        <v>962</v>
      </c>
      <c r="N93" s="61" t="s">
        <v>805</v>
      </c>
      <c r="O93" s="59"/>
      <c r="P93" s="82" t="s">
        <v>191</v>
      </c>
      <c r="Q93" s="82" t="s">
        <v>192</v>
      </c>
      <c r="R93" s="82" t="s">
        <v>193</v>
      </c>
      <c r="S93" s="82" t="s">
        <v>194</v>
      </c>
      <c r="T93" s="82" t="s">
        <v>195</v>
      </c>
      <c r="U93" s="82" t="s">
        <v>196</v>
      </c>
      <c r="V93" s="82" t="s">
        <v>197</v>
      </c>
      <c r="W93" s="82" t="s">
        <v>144</v>
      </c>
      <c r="X93" s="82" t="s">
        <v>144</v>
      </c>
      <c r="Y93" s="82" t="s">
        <v>71</v>
      </c>
      <c r="Z93" s="82" t="s">
        <v>144</v>
      </c>
      <c r="AA93" s="80" t="s">
        <v>198</v>
      </c>
      <c r="AB93" s="80" t="s">
        <v>199</v>
      </c>
      <c r="AC93" s="59"/>
      <c r="AD93" s="59"/>
      <c r="AE93" s="59"/>
      <c r="AF93" s="59"/>
      <c r="AG93" s="82" t="s">
        <v>200</v>
      </c>
      <c r="AH93" s="156"/>
      <c r="AI93" s="157"/>
      <c r="AJ93" s="157"/>
      <c r="AK93" s="156"/>
      <c r="AL93" s="157"/>
      <c r="AM93" s="82"/>
      <c r="AN93" s="82" t="s">
        <v>148</v>
      </c>
      <c r="AO93" s="59"/>
      <c r="AP93" s="59"/>
      <c r="AQ93" s="59"/>
      <c r="AR93" s="59"/>
      <c r="AS93" s="59"/>
      <c r="AT93" s="59"/>
    </row>
    <row r="94" spans="1:46" s="152" customFormat="1" ht="160.5" customHeight="1">
      <c r="A94" s="45"/>
      <c r="B94" s="67" t="s">
        <v>963</v>
      </c>
      <c r="C94" s="67" t="s">
        <v>964</v>
      </c>
      <c r="D94" s="162" t="s">
        <v>500</v>
      </c>
      <c r="E94" s="65">
        <v>3</v>
      </c>
      <c r="F94" s="65">
        <v>1</v>
      </c>
      <c r="G94" s="63">
        <v>18</v>
      </c>
      <c r="H94" s="79">
        <f t="shared" si="11"/>
        <v>18</v>
      </c>
      <c r="I94" s="59" t="s">
        <v>965</v>
      </c>
      <c r="J94" s="59" t="s">
        <v>966</v>
      </c>
      <c r="K94" s="59" t="s">
        <v>967</v>
      </c>
      <c r="L94" s="82" t="s">
        <v>968</v>
      </c>
      <c r="M94" s="82" t="s">
        <v>969</v>
      </c>
      <c r="N94" s="61"/>
      <c r="O94" s="59"/>
      <c r="P94" s="82" t="s">
        <v>191</v>
      </c>
      <c r="Q94" s="82" t="s">
        <v>239</v>
      </c>
      <c r="R94" s="82" t="s">
        <v>240</v>
      </c>
      <c r="S94" s="82" t="s">
        <v>194</v>
      </c>
      <c r="T94" s="82" t="s">
        <v>241</v>
      </c>
      <c r="U94" s="82" t="s">
        <v>242</v>
      </c>
      <c r="V94" s="82" t="s">
        <v>197</v>
      </c>
      <c r="W94" s="82" t="s">
        <v>70</v>
      </c>
      <c r="X94" s="82" t="s">
        <v>70</v>
      </c>
      <c r="Y94" s="82" t="s">
        <v>71</v>
      </c>
      <c r="Z94" s="82" t="s">
        <v>144</v>
      </c>
      <c r="AA94" s="80" t="s">
        <v>506</v>
      </c>
      <c r="AB94" s="80" t="s">
        <v>199</v>
      </c>
      <c r="AC94" s="59"/>
      <c r="AD94" s="59"/>
      <c r="AE94" s="59"/>
      <c r="AF94" s="59"/>
      <c r="AG94" s="82" t="s">
        <v>200</v>
      </c>
      <c r="AH94" s="156"/>
      <c r="AI94" s="157"/>
      <c r="AJ94" s="157" t="s">
        <v>244</v>
      </c>
      <c r="AK94" s="156"/>
      <c r="AL94" s="157"/>
      <c r="AM94" s="82"/>
      <c r="AN94" s="82" t="s">
        <v>148</v>
      </c>
      <c r="AO94" s="59"/>
      <c r="AP94" s="59"/>
      <c r="AQ94" s="59"/>
      <c r="AR94" s="59"/>
      <c r="AS94" s="59"/>
      <c r="AT94" s="59"/>
    </row>
    <row r="95" spans="1:46" s="126" customFormat="1" ht="21.75" customHeight="1">
      <c r="A95" s="125"/>
      <c r="B95" s="127"/>
      <c r="C95" s="297" t="s">
        <v>970</v>
      </c>
      <c r="D95" s="297"/>
      <c r="E95" s="297"/>
      <c r="F95" s="297"/>
      <c r="G95" s="128"/>
      <c r="H95" s="129"/>
      <c r="I95" s="128"/>
      <c r="J95" s="128"/>
      <c r="K95" s="128"/>
      <c r="L95" s="130"/>
      <c r="M95" s="130"/>
      <c r="N95" s="130"/>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2"/>
    </row>
    <row r="96" spans="1:46" s="152" customFormat="1" ht="54" customHeight="1">
      <c r="A96" s="45"/>
      <c r="B96" s="67" t="s">
        <v>971</v>
      </c>
      <c r="C96" s="67" t="s">
        <v>972</v>
      </c>
      <c r="D96" s="162"/>
      <c r="E96" s="65">
        <v>50</v>
      </c>
      <c r="F96" s="65">
        <v>1</v>
      </c>
      <c r="G96" s="63">
        <f>E96*1.5</f>
        <v>75</v>
      </c>
      <c r="H96" s="79">
        <f t="shared" ref="H96" si="12">G96*F96</f>
        <v>75</v>
      </c>
      <c r="I96" s="59" t="s">
        <v>774</v>
      </c>
      <c r="J96" s="59" t="s">
        <v>775</v>
      </c>
      <c r="K96" s="59" t="s">
        <v>776</v>
      </c>
      <c r="L96" s="82"/>
      <c r="M96" s="82" t="s">
        <v>973</v>
      </c>
      <c r="N96" s="61"/>
      <c r="O96" s="59"/>
      <c r="P96" s="82" t="s">
        <v>191</v>
      </c>
      <c r="Q96" s="82" t="s">
        <v>121</v>
      </c>
      <c r="R96" s="82" t="s">
        <v>221</v>
      </c>
      <c r="S96" s="82" t="s">
        <v>123</v>
      </c>
      <c r="T96" s="82" t="s">
        <v>195</v>
      </c>
      <c r="U96" s="82" t="s">
        <v>777</v>
      </c>
      <c r="V96" s="82" t="s">
        <v>778</v>
      </c>
      <c r="W96" s="82" t="s">
        <v>70</v>
      </c>
      <c r="X96" s="82" t="s">
        <v>70</v>
      </c>
      <c r="Y96" s="82" t="s">
        <v>70</v>
      </c>
      <c r="Z96" s="82" t="s">
        <v>70</v>
      </c>
      <c r="AA96" s="80" t="s">
        <v>974</v>
      </c>
      <c r="AB96" s="80" t="s">
        <v>975</v>
      </c>
      <c r="AC96" s="59"/>
      <c r="AD96" s="59"/>
      <c r="AE96" s="59"/>
      <c r="AF96" s="59" t="s">
        <v>147</v>
      </c>
      <c r="AG96" s="82"/>
      <c r="AH96" s="156"/>
      <c r="AI96" s="157"/>
      <c r="AJ96" s="157"/>
      <c r="AK96" s="156"/>
      <c r="AL96" s="157"/>
      <c r="AM96" s="82"/>
      <c r="AN96" s="82"/>
      <c r="AO96" s="59"/>
      <c r="AP96" s="59"/>
      <c r="AQ96" s="59"/>
      <c r="AR96" s="59"/>
      <c r="AS96" s="59"/>
      <c r="AT96" s="59"/>
    </row>
    <row r="97" spans="1:46" s="152" customFormat="1" ht="91.5" customHeight="1">
      <c r="A97" s="45"/>
      <c r="B97" s="67" t="s">
        <v>976</v>
      </c>
      <c r="C97" s="67" t="s">
        <v>977</v>
      </c>
      <c r="D97" s="162"/>
      <c r="E97" s="65">
        <v>3</v>
      </c>
      <c r="F97" s="65">
        <v>2</v>
      </c>
      <c r="G97" s="63">
        <v>30</v>
      </c>
      <c r="H97" s="79">
        <f t="shared" ref="H97:H106" si="13">F97*G97</f>
        <v>60</v>
      </c>
      <c r="I97" s="59" t="s">
        <v>1497</v>
      </c>
      <c r="J97" s="59" t="s">
        <v>775</v>
      </c>
      <c r="K97" s="59" t="s">
        <v>1499</v>
      </c>
      <c r="L97" s="82" t="s">
        <v>978</v>
      </c>
      <c r="M97" s="82" t="s">
        <v>979</v>
      </c>
      <c r="N97" s="61" t="s">
        <v>980</v>
      </c>
      <c r="O97" s="59"/>
      <c r="P97" s="82" t="s">
        <v>191</v>
      </c>
      <c r="Q97" s="82" t="s">
        <v>192</v>
      </c>
      <c r="R97" s="82" t="s">
        <v>193</v>
      </c>
      <c r="S97" s="82" t="s">
        <v>194</v>
      </c>
      <c r="T97" s="82" t="s">
        <v>195</v>
      </c>
      <c r="U97" s="82" t="s">
        <v>196</v>
      </c>
      <c r="V97" s="82" t="s">
        <v>197</v>
      </c>
      <c r="W97" s="82" t="s">
        <v>144</v>
      </c>
      <c r="X97" s="82" t="s">
        <v>144</v>
      </c>
      <c r="Y97" s="82" t="s">
        <v>71</v>
      </c>
      <c r="Z97" s="82" t="s">
        <v>144</v>
      </c>
      <c r="AA97" s="80" t="s">
        <v>981</v>
      </c>
      <c r="AB97" s="80" t="s">
        <v>982</v>
      </c>
      <c r="AC97" s="59"/>
      <c r="AD97" s="59"/>
      <c r="AE97" s="59"/>
      <c r="AF97" s="59"/>
      <c r="AG97" s="82" t="s">
        <v>200</v>
      </c>
      <c r="AH97" s="156"/>
      <c r="AI97" s="157"/>
      <c r="AJ97" s="157"/>
      <c r="AK97" s="156"/>
      <c r="AL97" s="157"/>
      <c r="AM97" s="82"/>
      <c r="AN97" s="82"/>
      <c r="AO97" s="59"/>
      <c r="AP97" s="59"/>
      <c r="AQ97" s="59"/>
      <c r="AR97" s="59"/>
      <c r="AS97" s="59"/>
      <c r="AT97" s="59"/>
    </row>
    <row r="98" spans="1:46" s="152" customFormat="1" ht="91.5" customHeight="1">
      <c r="A98" s="45"/>
      <c r="B98" s="67" t="s">
        <v>983</v>
      </c>
      <c r="C98" s="67" t="s">
        <v>984</v>
      </c>
      <c r="D98" s="162"/>
      <c r="E98" s="65">
        <v>3</v>
      </c>
      <c r="F98" s="65">
        <v>1</v>
      </c>
      <c r="G98" s="63">
        <v>15</v>
      </c>
      <c r="H98" s="79">
        <f t="shared" si="13"/>
        <v>15</v>
      </c>
      <c r="I98" s="59" t="s">
        <v>1498</v>
      </c>
      <c r="J98" s="59" t="s">
        <v>775</v>
      </c>
      <c r="K98" s="59" t="s">
        <v>1499</v>
      </c>
      <c r="L98" s="82" t="s">
        <v>985</v>
      </c>
      <c r="M98" s="82" t="s">
        <v>986</v>
      </c>
      <c r="N98" s="61" t="s">
        <v>987</v>
      </c>
      <c r="O98" s="59"/>
      <c r="P98" s="82" t="s">
        <v>988</v>
      </c>
      <c r="Q98" s="82" t="s">
        <v>989</v>
      </c>
      <c r="R98" s="82" t="s">
        <v>240</v>
      </c>
      <c r="S98" s="82" t="s">
        <v>194</v>
      </c>
      <c r="T98" s="82" t="s">
        <v>241</v>
      </c>
      <c r="U98" s="82" t="s">
        <v>242</v>
      </c>
      <c r="V98" s="82" t="s">
        <v>197</v>
      </c>
      <c r="W98" s="82" t="s">
        <v>144</v>
      </c>
      <c r="X98" s="82" t="s">
        <v>144</v>
      </c>
      <c r="Y98" s="82" t="s">
        <v>71</v>
      </c>
      <c r="Z98" s="82" t="s">
        <v>144</v>
      </c>
      <c r="AA98" s="80" t="s">
        <v>981</v>
      </c>
      <c r="AB98" s="80" t="s">
        <v>990</v>
      </c>
      <c r="AC98" s="59"/>
      <c r="AD98" s="59"/>
      <c r="AE98" s="59"/>
      <c r="AF98" s="59"/>
      <c r="AG98" s="82" t="s">
        <v>200</v>
      </c>
      <c r="AH98" s="156"/>
      <c r="AI98" s="157"/>
      <c r="AJ98" s="157"/>
      <c r="AK98" s="156"/>
      <c r="AL98" s="157"/>
      <c r="AM98" s="82"/>
      <c r="AN98" s="82"/>
      <c r="AO98" s="59"/>
      <c r="AP98" s="59"/>
      <c r="AQ98" s="59"/>
      <c r="AR98" s="59"/>
      <c r="AS98" s="59"/>
      <c r="AT98" s="59"/>
    </row>
    <row r="99" spans="1:46" s="152" customFormat="1" ht="91.5" customHeight="1">
      <c r="A99" s="45"/>
      <c r="B99" s="67" t="s">
        <v>991</v>
      </c>
      <c r="C99" s="67" t="s">
        <v>992</v>
      </c>
      <c r="D99" s="162"/>
      <c r="E99" s="65">
        <v>1</v>
      </c>
      <c r="F99" s="65">
        <v>1</v>
      </c>
      <c r="G99" s="63">
        <v>12</v>
      </c>
      <c r="H99" s="79">
        <f t="shared" si="13"/>
        <v>12</v>
      </c>
      <c r="I99" s="59"/>
      <c r="J99" s="59" t="s">
        <v>650</v>
      </c>
      <c r="K99" s="59"/>
      <c r="L99" s="82" t="s">
        <v>993</v>
      </c>
      <c r="M99" s="82" t="s">
        <v>994</v>
      </c>
      <c r="N99" s="61"/>
      <c r="O99" s="59"/>
      <c r="P99" s="82" t="s">
        <v>995</v>
      </c>
      <c r="Q99" s="82" t="s">
        <v>996</v>
      </c>
      <c r="R99" s="82" t="s">
        <v>997</v>
      </c>
      <c r="S99" s="82" t="s">
        <v>998</v>
      </c>
      <c r="T99" s="82" t="s">
        <v>999</v>
      </c>
      <c r="U99" s="82" t="s">
        <v>1000</v>
      </c>
      <c r="V99" s="82" t="s">
        <v>1001</v>
      </c>
      <c r="W99" s="82" t="s">
        <v>144</v>
      </c>
      <c r="X99" s="82" t="s">
        <v>144</v>
      </c>
      <c r="Y99" s="82" t="s">
        <v>71</v>
      </c>
      <c r="Z99" s="82" t="s">
        <v>144</v>
      </c>
      <c r="AA99" s="80" t="s">
        <v>981</v>
      </c>
      <c r="AB99" s="80" t="s">
        <v>990</v>
      </c>
      <c r="AC99" s="59"/>
      <c r="AD99" s="59"/>
      <c r="AE99" s="59"/>
      <c r="AF99" s="59"/>
      <c r="AG99" s="82" t="s">
        <v>200</v>
      </c>
      <c r="AH99" s="156"/>
      <c r="AI99" s="157"/>
      <c r="AJ99" s="157"/>
      <c r="AK99" s="156"/>
      <c r="AL99" s="157"/>
      <c r="AM99" s="82"/>
      <c r="AN99" s="82"/>
      <c r="AO99" s="59"/>
      <c r="AP99" s="59"/>
      <c r="AQ99" s="59"/>
      <c r="AR99" s="59"/>
      <c r="AS99" s="59"/>
      <c r="AT99" s="59"/>
    </row>
    <row r="100" spans="1:46" s="152" customFormat="1" ht="91.5" customHeight="1">
      <c r="A100" s="45"/>
      <c r="B100" s="67" t="s">
        <v>1002</v>
      </c>
      <c r="C100" s="67" t="s">
        <v>1003</v>
      </c>
      <c r="D100" s="162"/>
      <c r="E100" s="65">
        <v>2</v>
      </c>
      <c r="F100" s="65">
        <v>1</v>
      </c>
      <c r="G100" s="63">
        <v>8</v>
      </c>
      <c r="H100" s="79">
        <f t="shared" si="13"/>
        <v>8</v>
      </c>
      <c r="I100" s="59"/>
      <c r="J100" s="59" t="s">
        <v>650</v>
      </c>
      <c r="K100" s="59"/>
      <c r="L100" s="82" t="s">
        <v>1004</v>
      </c>
      <c r="M100" s="82" t="s">
        <v>1005</v>
      </c>
      <c r="N100" s="61"/>
      <c r="O100" s="59"/>
      <c r="P100" s="82" t="s">
        <v>1006</v>
      </c>
      <c r="Q100" s="82" t="s">
        <v>1007</v>
      </c>
      <c r="R100" s="82" t="s">
        <v>1008</v>
      </c>
      <c r="S100" s="82" t="s">
        <v>1009</v>
      </c>
      <c r="T100" s="82" t="s">
        <v>1010</v>
      </c>
      <c r="U100" s="82" t="s">
        <v>1000</v>
      </c>
      <c r="V100" s="82" t="s">
        <v>334</v>
      </c>
      <c r="W100" s="82" t="s">
        <v>144</v>
      </c>
      <c r="X100" s="82" t="s">
        <v>1011</v>
      </c>
      <c r="Y100" s="82" t="s">
        <v>71</v>
      </c>
      <c r="Z100" s="82" t="s">
        <v>144</v>
      </c>
      <c r="AA100" s="80" t="s">
        <v>981</v>
      </c>
      <c r="AB100" s="80" t="s">
        <v>1012</v>
      </c>
      <c r="AC100" s="59"/>
      <c r="AD100" s="59"/>
      <c r="AE100" s="59"/>
      <c r="AF100" s="59"/>
      <c r="AG100" s="82" t="s">
        <v>200</v>
      </c>
      <c r="AH100" s="156"/>
      <c r="AI100" s="157"/>
      <c r="AJ100" s="157"/>
      <c r="AK100" s="156"/>
      <c r="AL100" s="157"/>
      <c r="AM100" s="82"/>
      <c r="AN100" s="82"/>
      <c r="AO100" s="59"/>
      <c r="AP100" s="59"/>
      <c r="AQ100" s="59"/>
      <c r="AR100" s="59"/>
      <c r="AS100" s="59"/>
      <c r="AT100" s="59"/>
    </row>
    <row r="101" spans="1:46" s="152" customFormat="1" ht="91.5" customHeight="1">
      <c r="A101" s="45"/>
      <c r="B101" s="67" t="s">
        <v>1013</v>
      </c>
      <c r="C101" s="67" t="s">
        <v>1014</v>
      </c>
      <c r="D101" s="162"/>
      <c r="E101" s="65">
        <v>1</v>
      </c>
      <c r="F101" s="65">
        <v>1</v>
      </c>
      <c r="G101" s="63">
        <v>8</v>
      </c>
      <c r="H101" s="79">
        <f t="shared" si="13"/>
        <v>8</v>
      </c>
      <c r="I101" s="59"/>
      <c r="J101" s="59"/>
      <c r="K101" s="59" t="s">
        <v>1500</v>
      </c>
      <c r="L101" s="82" t="s">
        <v>1015</v>
      </c>
      <c r="M101" s="82" t="s">
        <v>1016</v>
      </c>
      <c r="N101" s="61"/>
      <c r="O101" s="59"/>
      <c r="P101" s="82" t="s">
        <v>1006</v>
      </c>
      <c r="Q101" s="82" t="s">
        <v>1007</v>
      </c>
      <c r="R101" s="82" t="s">
        <v>1008</v>
      </c>
      <c r="S101" s="82" t="s">
        <v>1009</v>
      </c>
      <c r="T101" s="82" t="s">
        <v>1010</v>
      </c>
      <c r="U101" s="82" t="s">
        <v>1000</v>
      </c>
      <c r="V101" s="82" t="s">
        <v>334</v>
      </c>
      <c r="W101" s="82" t="s">
        <v>144</v>
      </c>
      <c r="X101" s="82" t="s">
        <v>144</v>
      </c>
      <c r="Y101" s="82" t="s">
        <v>71</v>
      </c>
      <c r="Z101" s="82" t="s">
        <v>144</v>
      </c>
      <c r="AA101" s="80" t="s">
        <v>1017</v>
      </c>
      <c r="AB101" s="80" t="s">
        <v>990</v>
      </c>
      <c r="AC101" s="59"/>
      <c r="AD101" s="59"/>
      <c r="AE101" s="59" t="s">
        <v>180</v>
      </c>
      <c r="AF101" s="59"/>
      <c r="AG101" s="82" t="s">
        <v>200</v>
      </c>
      <c r="AH101" s="156"/>
      <c r="AI101" s="157"/>
      <c r="AJ101" s="157"/>
      <c r="AK101" s="156"/>
      <c r="AL101" s="157"/>
      <c r="AM101" s="82"/>
      <c r="AN101" s="82"/>
      <c r="AO101" s="59"/>
      <c r="AP101" s="59"/>
      <c r="AQ101" s="59"/>
      <c r="AR101" s="59"/>
      <c r="AS101" s="59"/>
      <c r="AT101" s="59"/>
    </row>
    <row r="102" spans="1:46" s="152" customFormat="1" ht="91.5" customHeight="1">
      <c r="A102" s="45"/>
      <c r="B102" s="67" t="s">
        <v>1018</v>
      </c>
      <c r="C102" s="67" t="s">
        <v>1019</v>
      </c>
      <c r="D102" s="162"/>
      <c r="E102" s="65">
        <v>1</v>
      </c>
      <c r="F102" s="65">
        <v>1</v>
      </c>
      <c r="G102" s="63">
        <v>10</v>
      </c>
      <c r="H102" s="79">
        <f t="shared" si="13"/>
        <v>10</v>
      </c>
      <c r="I102" s="59"/>
      <c r="J102" s="59"/>
      <c r="K102" s="59"/>
      <c r="L102" s="82" t="s">
        <v>290</v>
      </c>
      <c r="M102" s="82" t="s">
        <v>1020</v>
      </c>
      <c r="N102" s="61"/>
      <c r="O102" s="59"/>
      <c r="P102" s="82" t="s">
        <v>1021</v>
      </c>
      <c r="Q102" s="82" t="s">
        <v>192</v>
      </c>
      <c r="R102" s="82" t="s">
        <v>193</v>
      </c>
      <c r="S102" s="82" t="s">
        <v>1022</v>
      </c>
      <c r="T102" s="82" t="s">
        <v>175</v>
      </c>
      <c r="U102" s="82" t="s">
        <v>141</v>
      </c>
      <c r="V102" s="82" t="s">
        <v>334</v>
      </c>
      <c r="W102" s="82" t="s">
        <v>143</v>
      </c>
      <c r="X102" s="82" t="s">
        <v>143</v>
      </c>
      <c r="Y102" s="82" t="s">
        <v>71</v>
      </c>
      <c r="Z102" s="82" t="s">
        <v>144</v>
      </c>
      <c r="AA102" s="80" t="s">
        <v>1023</v>
      </c>
      <c r="AB102" s="80" t="s">
        <v>990</v>
      </c>
      <c r="AC102" s="59"/>
      <c r="AD102" s="59"/>
      <c r="AE102" s="59"/>
      <c r="AF102" s="59"/>
      <c r="AG102" s="82" t="s">
        <v>200</v>
      </c>
      <c r="AH102" s="156"/>
      <c r="AI102" s="157"/>
      <c r="AJ102" s="157"/>
      <c r="AK102" s="156"/>
      <c r="AL102" s="157"/>
      <c r="AM102" s="82"/>
      <c r="AN102" s="82"/>
      <c r="AO102" s="59"/>
      <c r="AP102" s="59"/>
      <c r="AQ102" s="59"/>
      <c r="AR102" s="59"/>
      <c r="AS102" s="59"/>
      <c r="AT102" s="59"/>
    </row>
    <row r="103" spans="1:46" s="152" customFormat="1" ht="51" customHeight="1">
      <c r="A103" s="45"/>
      <c r="B103" s="67" t="s">
        <v>1024</v>
      </c>
      <c r="C103" s="67" t="s">
        <v>1025</v>
      </c>
      <c r="D103" s="162"/>
      <c r="E103" s="65">
        <v>1</v>
      </c>
      <c r="F103" s="65">
        <v>1</v>
      </c>
      <c r="G103" s="63">
        <v>12</v>
      </c>
      <c r="H103" s="79">
        <f t="shared" si="13"/>
        <v>12</v>
      </c>
      <c r="I103" s="59"/>
      <c r="J103" s="59"/>
      <c r="K103" s="59"/>
      <c r="L103" s="82" t="s">
        <v>1026</v>
      </c>
      <c r="M103" s="82" t="s">
        <v>1027</v>
      </c>
      <c r="N103" s="61"/>
      <c r="O103" s="59"/>
      <c r="P103" s="82" t="s">
        <v>1021</v>
      </c>
      <c r="Q103" s="82" t="s">
        <v>192</v>
      </c>
      <c r="R103" s="82" t="s">
        <v>193</v>
      </c>
      <c r="S103" s="82" t="s">
        <v>1022</v>
      </c>
      <c r="T103" s="82" t="s">
        <v>175</v>
      </c>
      <c r="U103" s="82" t="s">
        <v>141</v>
      </c>
      <c r="V103" s="82" t="s">
        <v>334</v>
      </c>
      <c r="W103" s="82" t="s">
        <v>143</v>
      </c>
      <c r="X103" s="82" t="s">
        <v>143</v>
      </c>
      <c r="Y103" s="82" t="s">
        <v>71</v>
      </c>
      <c r="Z103" s="82" t="s">
        <v>144</v>
      </c>
      <c r="AA103" s="80" t="s">
        <v>1028</v>
      </c>
      <c r="AB103" s="80" t="s">
        <v>1029</v>
      </c>
      <c r="AC103" s="59"/>
      <c r="AD103" s="59"/>
      <c r="AE103" s="59" t="s">
        <v>180</v>
      </c>
      <c r="AF103" s="59"/>
      <c r="AG103" s="82"/>
      <c r="AH103" s="156"/>
      <c r="AI103" s="157"/>
      <c r="AJ103" s="157"/>
      <c r="AK103" s="156"/>
      <c r="AL103" s="157"/>
      <c r="AM103" s="82"/>
      <c r="AN103" s="82"/>
      <c r="AO103" s="59"/>
      <c r="AP103" s="59"/>
      <c r="AQ103" s="59"/>
      <c r="AR103" s="59"/>
      <c r="AS103" s="59"/>
      <c r="AT103" s="59"/>
    </row>
    <row r="104" spans="1:46" s="152" customFormat="1" ht="53.25" customHeight="1">
      <c r="A104" s="45"/>
      <c r="B104" s="67" t="s">
        <v>1030</v>
      </c>
      <c r="C104" s="67" t="s">
        <v>1031</v>
      </c>
      <c r="D104" s="162"/>
      <c r="E104" s="65"/>
      <c r="F104" s="65">
        <v>3</v>
      </c>
      <c r="G104" s="63">
        <v>2</v>
      </c>
      <c r="H104" s="79">
        <f t="shared" si="13"/>
        <v>6</v>
      </c>
      <c r="I104" s="59"/>
      <c r="J104" s="59" t="s">
        <v>1501</v>
      </c>
      <c r="K104" s="59"/>
      <c r="L104" s="82" t="s">
        <v>1032</v>
      </c>
      <c r="M104" s="82"/>
      <c r="N104" s="61"/>
      <c r="O104" s="59"/>
      <c r="P104" s="82" t="s">
        <v>120</v>
      </c>
      <c r="Q104" s="82" t="s">
        <v>138</v>
      </c>
      <c r="R104" s="82"/>
      <c r="S104" s="82" t="s">
        <v>65</v>
      </c>
      <c r="T104" s="82" t="s">
        <v>124</v>
      </c>
      <c r="U104" s="82" t="s">
        <v>67</v>
      </c>
      <c r="V104" s="82" t="s">
        <v>142</v>
      </c>
      <c r="W104" s="82" t="s">
        <v>143</v>
      </c>
      <c r="X104" s="82" t="s">
        <v>143</v>
      </c>
      <c r="Y104" s="82" t="s">
        <v>71</v>
      </c>
      <c r="Z104" s="82" t="s">
        <v>144</v>
      </c>
      <c r="AA104" s="80" t="s">
        <v>1033</v>
      </c>
      <c r="AB104" s="80" t="s">
        <v>1034</v>
      </c>
      <c r="AC104" s="59"/>
      <c r="AD104" s="59"/>
      <c r="AE104" s="59" t="s">
        <v>180</v>
      </c>
      <c r="AF104" s="59"/>
      <c r="AG104" s="82"/>
      <c r="AH104" s="156"/>
      <c r="AI104" s="157"/>
      <c r="AJ104" s="157"/>
      <c r="AK104" s="156"/>
      <c r="AL104" s="157"/>
      <c r="AM104" s="82"/>
      <c r="AN104" s="82"/>
      <c r="AO104" s="59"/>
      <c r="AP104" s="59"/>
      <c r="AQ104" s="59"/>
      <c r="AR104" s="59"/>
      <c r="AS104" s="59"/>
      <c r="AT104" s="59"/>
    </row>
    <row r="105" spans="1:46" s="152" customFormat="1" ht="43.5" customHeight="1">
      <c r="A105" s="45"/>
      <c r="B105" s="67" t="s">
        <v>1035</v>
      </c>
      <c r="C105" s="67" t="s">
        <v>330</v>
      </c>
      <c r="D105" s="162"/>
      <c r="E105" s="65"/>
      <c r="F105" s="65">
        <v>1</v>
      </c>
      <c r="G105" s="63">
        <v>6</v>
      </c>
      <c r="H105" s="79">
        <f t="shared" si="13"/>
        <v>6</v>
      </c>
      <c r="I105" s="59"/>
      <c r="J105" s="59"/>
      <c r="K105" s="59"/>
      <c r="L105" s="82"/>
      <c r="M105" s="82" t="s">
        <v>1036</v>
      </c>
      <c r="N105" s="61"/>
      <c r="O105" s="59"/>
      <c r="P105" s="82" t="s">
        <v>333</v>
      </c>
      <c r="Q105" s="82" t="s">
        <v>192</v>
      </c>
      <c r="R105" s="82"/>
      <c r="S105" s="82" t="s">
        <v>208</v>
      </c>
      <c r="T105" s="82" t="s">
        <v>175</v>
      </c>
      <c r="U105" s="82" t="s">
        <v>67</v>
      </c>
      <c r="V105" s="82" t="s">
        <v>334</v>
      </c>
      <c r="W105" s="82" t="s">
        <v>144</v>
      </c>
      <c r="X105" s="82" t="s">
        <v>144</v>
      </c>
      <c r="Y105" s="82" t="s">
        <v>71</v>
      </c>
      <c r="Z105" s="82" t="s">
        <v>144</v>
      </c>
      <c r="AA105" s="80" t="s">
        <v>1037</v>
      </c>
      <c r="AB105" s="80" t="s">
        <v>1038</v>
      </c>
      <c r="AC105" s="59"/>
      <c r="AD105" s="59"/>
      <c r="AE105" s="59" t="s">
        <v>180</v>
      </c>
      <c r="AF105" s="59"/>
      <c r="AG105" s="82"/>
      <c r="AH105" s="156"/>
      <c r="AI105" s="157"/>
      <c r="AJ105" s="157"/>
      <c r="AK105" s="156"/>
      <c r="AL105" s="157"/>
      <c r="AM105" s="82"/>
      <c r="AN105" s="82"/>
      <c r="AO105" s="59"/>
      <c r="AP105" s="59"/>
      <c r="AQ105" s="59"/>
      <c r="AR105" s="59"/>
      <c r="AS105" s="59"/>
      <c r="AT105" s="59"/>
    </row>
    <row r="106" spans="1:46" s="152" customFormat="1" ht="43.5" customHeight="1">
      <c r="A106" s="45"/>
      <c r="B106" s="67" t="s">
        <v>1039</v>
      </c>
      <c r="C106" s="67" t="s">
        <v>342</v>
      </c>
      <c r="D106" s="162"/>
      <c r="E106" s="65"/>
      <c r="F106" s="65">
        <v>1</v>
      </c>
      <c r="G106" s="63">
        <v>3</v>
      </c>
      <c r="H106" s="79">
        <f t="shared" si="13"/>
        <v>3</v>
      </c>
      <c r="I106" s="59"/>
      <c r="J106" s="59"/>
      <c r="K106" s="59"/>
      <c r="L106" s="82"/>
      <c r="M106" s="82" t="s">
        <v>1036</v>
      </c>
      <c r="N106" s="61"/>
      <c r="O106" s="59"/>
      <c r="P106" s="82" t="s">
        <v>333</v>
      </c>
      <c r="Q106" s="82" t="s">
        <v>192</v>
      </c>
      <c r="R106" s="82"/>
      <c r="S106" s="82" t="s">
        <v>208</v>
      </c>
      <c r="T106" s="82" t="s">
        <v>175</v>
      </c>
      <c r="U106" s="82" t="s">
        <v>345</v>
      </c>
      <c r="V106" s="82" t="s">
        <v>334</v>
      </c>
      <c r="W106" s="82" t="s">
        <v>144</v>
      </c>
      <c r="X106" s="82" t="s">
        <v>144</v>
      </c>
      <c r="Y106" s="82" t="s">
        <v>71</v>
      </c>
      <c r="Z106" s="82" t="s">
        <v>144</v>
      </c>
      <c r="AA106" s="80" t="s">
        <v>1040</v>
      </c>
      <c r="AB106" s="80" t="s">
        <v>1038</v>
      </c>
      <c r="AC106" s="59"/>
      <c r="AD106" s="59"/>
      <c r="AE106" s="59" t="s">
        <v>180</v>
      </c>
      <c r="AF106" s="59"/>
      <c r="AG106" s="82"/>
      <c r="AH106" s="156"/>
      <c r="AI106" s="157"/>
      <c r="AJ106" s="157"/>
      <c r="AK106" s="156"/>
      <c r="AL106" s="157"/>
      <c r="AM106" s="82"/>
      <c r="AN106" s="82"/>
      <c r="AO106" s="59"/>
      <c r="AP106" s="59"/>
      <c r="AQ106" s="59"/>
      <c r="AR106" s="59"/>
      <c r="AS106" s="59"/>
      <c r="AT106" s="59"/>
    </row>
    <row r="107" spans="1:46" s="126" customFormat="1" ht="21.75" customHeight="1">
      <c r="A107" s="125"/>
      <c r="B107" s="127"/>
      <c r="C107" s="297" t="s">
        <v>1041</v>
      </c>
      <c r="D107" s="297"/>
      <c r="E107" s="297"/>
      <c r="F107" s="297"/>
      <c r="G107" s="128"/>
      <c r="H107" s="129"/>
      <c r="I107" s="128"/>
      <c r="J107" s="128"/>
      <c r="K107" s="128"/>
      <c r="L107" s="130"/>
      <c r="M107" s="130"/>
      <c r="N107" s="130"/>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2"/>
    </row>
    <row r="108" spans="1:46" s="152" customFormat="1" ht="114" customHeight="1">
      <c r="A108" s="45"/>
      <c r="B108" s="67" t="s">
        <v>1042</v>
      </c>
      <c r="C108" s="67" t="s">
        <v>695</v>
      </c>
      <c r="D108" s="162"/>
      <c r="E108" s="65">
        <v>50</v>
      </c>
      <c r="F108" s="65">
        <v>1</v>
      </c>
      <c r="G108" s="63">
        <f>E108*1.5</f>
        <v>75</v>
      </c>
      <c r="H108" s="79">
        <f t="shared" ref="H108:H113" si="14">G108*F108</f>
        <v>75</v>
      </c>
      <c r="I108" s="59" t="s">
        <v>366</v>
      </c>
      <c r="J108" s="59"/>
      <c r="K108" s="59" t="s">
        <v>1043</v>
      </c>
      <c r="L108" s="82" t="s">
        <v>1476</v>
      </c>
      <c r="M108" s="82" t="s">
        <v>1477</v>
      </c>
      <c r="N108" s="61"/>
      <c r="O108" s="59"/>
      <c r="P108" s="82" t="s">
        <v>191</v>
      </c>
      <c r="Q108" s="82" t="s">
        <v>121</v>
      </c>
      <c r="R108" s="82" t="s">
        <v>221</v>
      </c>
      <c r="S108" s="82" t="s">
        <v>123</v>
      </c>
      <c r="T108" s="82" t="s">
        <v>195</v>
      </c>
      <c r="U108" s="82" t="s">
        <v>777</v>
      </c>
      <c r="V108" s="82" t="s">
        <v>778</v>
      </c>
      <c r="W108" s="82" t="s">
        <v>70</v>
      </c>
      <c r="X108" s="82" t="s">
        <v>69</v>
      </c>
      <c r="Y108" s="82" t="s">
        <v>71</v>
      </c>
      <c r="Z108" s="82" t="s">
        <v>144</v>
      </c>
      <c r="AA108" s="80" t="s">
        <v>356</v>
      </c>
      <c r="AB108" s="80" t="s">
        <v>228</v>
      </c>
      <c r="AC108" s="59"/>
      <c r="AD108" s="59"/>
      <c r="AE108" s="59"/>
      <c r="AF108" s="59" t="s">
        <v>147</v>
      </c>
      <c r="AG108" s="82"/>
      <c r="AH108" s="156"/>
      <c r="AI108" s="157"/>
      <c r="AJ108" s="157"/>
      <c r="AK108" s="156"/>
      <c r="AL108" s="157"/>
      <c r="AM108" s="82"/>
      <c r="AN108" s="82" t="s">
        <v>148</v>
      </c>
      <c r="AO108" s="59"/>
      <c r="AP108" s="59"/>
      <c r="AQ108" s="59"/>
      <c r="AR108" s="59"/>
      <c r="AS108" s="59"/>
      <c r="AT108" s="59"/>
    </row>
    <row r="109" spans="1:46" s="152" customFormat="1" ht="229.5" customHeight="1">
      <c r="A109" s="45"/>
      <c r="B109" s="67" t="s">
        <v>1044</v>
      </c>
      <c r="C109" s="67" t="s">
        <v>1045</v>
      </c>
      <c r="D109" s="162"/>
      <c r="E109" s="65">
        <v>2</v>
      </c>
      <c r="F109" s="65">
        <v>4</v>
      </c>
      <c r="G109" s="63">
        <v>12</v>
      </c>
      <c r="H109" s="79">
        <f t="shared" si="14"/>
        <v>48</v>
      </c>
      <c r="I109" s="59" t="s">
        <v>1046</v>
      </c>
      <c r="J109" s="59"/>
      <c r="K109" s="59" t="s">
        <v>1047</v>
      </c>
      <c r="L109" s="82" t="s">
        <v>1048</v>
      </c>
      <c r="M109" s="82" t="s">
        <v>1049</v>
      </c>
      <c r="N109" s="61"/>
      <c r="O109" s="59"/>
      <c r="P109" s="82" t="s">
        <v>191</v>
      </c>
      <c r="Q109" s="82" t="s">
        <v>192</v>
      </c>
      <c r="R109" s="82" t="s">
        <v>193</v>
      </c>
      <c r="S109" s="82" t="s">
        <v>194</v>
      </c>
      <c r="T109" s="82" t="s">
        <v>195</v>
      </c>
      <c r="U109" s="82" t="s">
        <v>196</v>
      </c>
      <c r="V109" s="82" t="s">
        <v>197</v>
      </c>
      <c r="W109" s="82" t="s">
        <v>144</v>
      </c>
      <c r="X109" s="82" t="s">
        <v>144</v>
      </c>
      <c r="Y109" s="82" t="s">
        <v>71</v>
      </c>
      <c r="Z109" s="82" t="s">
        <v>144</v>
      </c>
      <c r="AA109" s="80" t="s">
        <v>198</v>
      </c>
      <c r="AB109" s="80" t="s">
        <v>199</v>
      </c>
      <c r="AC109" s="59"/>
      <c r="AD109" s="59"/>
      <c r="AE109" s="59"/>
      <c r="AF109" s="59"/>
      <c r="AG109" s="82" t="s">
        <v>200</v>
      </c>
      <c r="AH109" s="156"/>
      <c r="AI109" s="157"/>
      <c r="AJ109" s="157"/>
      <c r="AK109" s="156"/>
      <c r="AL109" s="157"/>
      <c r="AM109" s="82"/>
      <c r="AN109" s="82" t="s">
        <v>148</v>
      </c>
      <c r="AO109" s="59"/>
      <c r="AP109" s="59"/>
      <c r="AQ109" s="59"/>
      <c r="AR109" s="59"/>
      <c r="AS109" s="59"/>
      <c r="AT109" s="59"/>
    </row>
    <row r="110" spans="1:46" s="152" customFormat="1" ht="94.5" customHeight="1">
      <c r="A110" s="45"/>
      <c r="B110" s="67" t="s">
        <v>1050</v>
      </c>
      <c r="C110" s="67" t="s">
        <v>1051</v>
      </c>
      <c r="D110" s="162"/>
      <c r="E110" s="65">
        <v>4</v>
      </c>
      <c r="F110" s="65">
        <v>1</v>
      </c>
      <c r="G110" s="63">
        <v>8</v>
      </c>
      <c r="H110" s="79">
        <f t="shared" si="14"/>
        <v>8</v>
      </c>
      <c r="I110" s="59" t="s">
        <v>1052</v>
      </c>
      <c r="J110" s="59" t="s">
        <v>695</v>
      </c>
      <c r="K110" s="59" t="s">
        <v>1053</v>
      </c>
      <c r="L110" s="82"/>
      <c r="M110" s="82" t="s">
        <v>1054</v>
      </c>
      <c r="N110" s="61"/>
      <c r="O110" s="59"/>
      <c r="P110" s="82" t="s">
        <v>191</v>
      </c>
      <c r="Q110" s="82" t="s">
        <v>192</v>
      </c>
      <c r="R110" s="82"/>
      <c r="S110" s="82" t="s">
        <v>194</v>
      </c>
      <c r="T110" s="82" t="s">
        <v>195</v>
      </c>
      <c r="U110" s="82" t="s">
        <v>196</v>
      </c>
      <c r="V110" s="82" t="s">
        <v>197</v>
      </c>
      <c r="W110" s="82" t="s">
        <v>70</v>
      </c>
      <c r="X110" s="82" t="s">
        <v>69</v>
      </c>
      <c r="Y110" s="82" t="s">
        <v>71</v>
      </c>
      <c r="Z110" s="82" t="s">
        <v>144</v>
      </c>
      <c r="AA110" s="80" t="s">
        <v>198</v>
      </c>
      <c r="AB110" s="80" t="s">
        <v>199</v>
      </c>
      <c r="AC110" s="59"/>
      <c r="AD110" s="59"/>
      <c r="AE110" s="59"/>
      <c r="AF110" s="59"/>
      <c r="AG110" s="82" t="s">
        <v>200</v>
      </c>
      <c r="AH110" s="156"/>
      <c r="AI110" s="157"/>
      <c r="AJ110" s="157"/>
      <c r="AK110" s="156"/>
      <c r="AL110" s="157"/>
      <c r="AM110" s="82"/>
      <c r="AN110" s="82" t="s">
        <v>148</v>
      </c>
      <c r="AO110" s="59"/>
      <c r="AP110" s="59"/>
      <c r="AQ110" s="59"/>
      <c r="AR110" s="59"/>
      <c r="AS110" s="59"/>
      <c r="AT110" s="59"/>
    </row>
    <row r="111" spans="1:46" s="152" customFormat="1" ht="94.5" customHeight="1">
      <c r="A111" s="45"/>
      <c r="B111" s="67" t="s">
        <v>1055</v>
      </c>
      <c r="C111" s="67" t="s">
        <v>1056</v>
      </c>
      <c r="D111" s="162"/>
      <c r="E111" s="65">
        <v>1</v>
      </c>
      <c r="F111" s="65">
        <v>1</v>
      </c>
      <c r="G111" s="63">
        <v>6</v>
      </c>
      <c r="H111" s="79">
        <f t="shared" si="14"/>
        <v>6</v>
      </c>
      <c r="I111" s="59" t="s">
        <v>1057</v>
      </c>
      <c r="J111" s="59" t="s">
        <v>1058</v>
      </c>
      <c r="K111" s="59" t="s">
        <v>1059</v>
      </c>
      <c r="L111" s="82" t="s">
        <v>1060</v>
      </c>
      <c r="M111" s="82" t="s">
        <v>1061</v>
      </c>
      <c r="N111" s="61"/>
      <c r="O111" s="59" t="s">
        <v>1062</v>
      </c>
      <c r="P111" s="82" t="s">
        <v>191</v>
      </c>
      <c r="Q111" s="82" t="s">
        <v>192</v>
      </c>
      <c r="R111" s="82" t="s">
        <v>193</v>
      </c>
      <c r="S111" s="82" t="s">
        <v>194</v>
      </c>
      <c r="T111" s="82" t="s">
        <v>195</v>
      </c>
      <c r="U111" s="82" t="s">
        <v>196</v>
      </c>
      <c r="V111" s="82" t="s">
        <v>197</v>
      </c>
      <c r="W111" s="82" t="s">
        <v>143</v>
      </c>
      <c r="X111" s="82" t="s">
        <v>143</v>
      </c>
      <c r="Y111" s="82" t="s">
        <v>71</v>
      </c>
      <c r="Z111" s="82" t="s">
        <v>144</v>
      </c>
      <c r="AA111" s="80" t="s">
        <v>1063</v>
      </c>
      <c r="AB111" s="80" t="s">
        <v>1064</v>
      </c>
      <c r="AC111" s="59"/>
      <c r="AD111" s="59"/>
      <c r="AE111" s="59"/>
      <c r="AF111" s="59" t="s">
        <v>147</v>
      </c>
      <c r="AG111" s="82"/>
      <c r="AH111" s="156"/>
      <c r="AI111" s="157"/>
      <c r="AJ111" s="157"/>
      <c r="AK111" s="156"/>
      <c r="AL111" s="157"/>
      <c r="AM111" s="82"/>
      <c r="AN111" s="82"/>
      <c r="AO111" s="59"/>
      <c r="AP111" s="59"/>
      <c r="AQ111" s="59"/>
      <c r="AR111" s="59"/>
      <c r="AS111" s="59"/>
      <c r="AT111" s="59"/>
    </row>
    <row r="112" spans="1:46" s="152" customFormat="1" ht="94.5" customHeight="1">
      <c r="A112" s="45"/>
      <c r="B112" s="67" t="s">
        <v>1065</v>
      </c>
      <c r="C112" s="67" t="s">
        <v>1066</v>
      </c>
      <c r="D112" s="162"/>
      <c r="E112" s="65">
        <v>2</v>
      </c>
      <c r="F112" s="65">
        <v>1</v>
      </c>
      <c r="G112" s="63">
        <v>12</v>
      </c>
      <c r="H112" s="79">
        <f t="shared" si="14"/>
        <v>12</v>
      </c>
      <c r="I112" s="59" t="s">
        <v>1067</v>
      </c>
      <c r="J112" s="59" t="s">
        <v>695</v>
      </c>
      <c r="K112" s="59" t="s">
        <v>1068</v>
      </c>
      <c r="L112" s="82" t="s">
        <v>1069</v>
      </c>
      <c r="M112" s="82" t="s">
        <v>1070</v>
      </c>
      <c r="N112" s="61"/>
      <c r="O112" s="59"/>
      <c r="P112" s="82" t="s">
        <v>191</v>
      </c>
      <c r="Q112" s="82" t="s">
        <v>192</v>
      </c>
      <c r="R112" s="82" t="s">
        <v>193</v>
      </c>
      <c r="S112" s="82" t="s">
        <v>194</v>
      </c>
      <c r="T112" s="82" t="s">
        <v>195</v>
      </c>
      <c r="U112" s="82" t="s">
        <v>196</v>
      </c>
      <c r="V112" s="82" t="s">
        <v>197</v>
      </c>
      <c r="W112" s="82" t="s">
        <v>70</v>
      </c>
      <c r="X112" s="82" t="s">
        <v>69</v>
      </c>
      <c r="Y112" s="82" t="s">
        <v>71</v>
      </c>
      <c r="Z112" s="82" t="s">
        <v>144</v>
      </c>
      <c r="AA112" s="80" t="s">
        <v>198</v>
      </c>
      <c r="AB112" s="80" t="s">
        <v>199</v>
      </c>
      <c r="AC112" s="59"/>
      <c r="AD112" s="59"/>
      <c r="AE112" s="59"/>
      <c r="AF112" s="59"/>
      <c r="AG112" s="82" t="s">
        <v>200</v>
      </c>
      <c r="AH112" s="156"/>
      <c r="AI112" s="157"/>
      <c r="AJ112" s="157"/>
      <c r="AK112" s="156"/>
      <c r="AL112" s="157"/>
      <c r="AM112" s="82"/>
      <c r="AN112" s="82" t="s">
        <v>148</v>
      </c>
      <c r="AO112" s="59"/>
      <c r="AP112" s="59"/>
      <c r="AQ112" s="59"/>
      <c r="AR112" s="59"/>
      <c r="AS112" s="59"/>
      <c r="AT112" s="59"/>
    </row>
    <row r="113" spans="1:46" s="152" customFormat="1" ht="94.5" customHeight="1">
      <c r="A113" s="45"/>
      <c r="B113" s="67" t="s">
        <v>1071</v>
      </c>
      <c r="C113" s="67" t="s">
        <v>1072</v>
      </c>
      <c r="D113" s="162"/>
      <c r="E113" s="65">
        <v>3</v>
      </c>
      <c r="F113" s="65">
        <v>1</v>
      </c>
      <c r="G113" s="63">
        <v>10</v>
      </c>
      <c r="H113" s="79">
        <f t="shared" si="14"/>
        <v>10</v>
      </c>
      <c r="I113" s="59" t="s">
        <v>203</v>
      </c>
      <c r="J113" s="59" t="s">
        <v>186</v>
      </c>
      <c r="K113" s="59" t="s">
        <v>204</v>
      </c>
      <c r="L113" s="82" t="s">
        <v>205</v>
      </c>
      <c r="M113" s="82" t="s">
        <v>206</v>
      </c>
      <c r="N113" s="61"/>
      <c r="O113" s="59" t="s">
        <v>207</v>
      </c>
      <c r="P113" s="82" t="s">
        <v>191</v>
      </c>
      <c r="Q113" s="82" t="s">
        <v>192</v>
      </c>
      <c r="R113" s="82"/>
      <c r="S113" s="82" t="s">
        <v>194</v>
      </c>
      <c r="T113" s="82" t="s">
        <v>195</v>
      </c>
      <c r="U113" s="82" t="s">
        <v>196</v>
      </c>
      <c r="V113" s="82" t="s">
        <v>197</v>
      </c>
      <c r="W113" s="82" t="s">
        <v>70</v>
      </c>
      <c r="X113" s="82" t="s">
        <v>69</v>
      </c>
      <c r="Y113" s="82" t="s">
        <v>71</v>
      </c>
      <c r="Z113" s="82" t="s">
        <v>144</v>
      </c>
      <c r="AA113" s="80" t="s">
        <v>198</v>
      </c>
      <c r="AB113" s="80" t="s">
        <v>199</v>
      </c>
      <c r="AC113" s="59"/>
      <c r="AD113" s="59"/>
      <c r="AE113" s="59"/>
      <c r="AF113" s="59"/>
      <c r="AG113" s="82" t="s">
        <v>200</v>
      </c>
      <c r="AH113" s="156"/>
      <c r="AI113" s="157"/>
      <c r="AJ113" s="157"/>
      <c r="AK113" s="156"/>
      <c r="AL113" s="157"/>
      <c r="AM113" s="82"/>
      <c r="AN113" s="82" t="s">
        <v>148</v>
      </c>
      <c r="AO113" s="59"/>
      <c r="AP113" s="59"/>
      <c r="AQ113" s="59"/>
      <c r="AR113" s="59"/>
      <c r="AS113" s="59"/>
      <c r="AT113" s="59"/>
    </row>
    <row r="114" spans="1:46" s="126" customFormat="1" ht="21.75" customHeight="1">
      <c r="A114" s="125"/>
      <c r="B114" s="127"/>
      <c r="C114" s="297" t="s">
        <v>1073</v>
      </c>
      <c r="D114" s="297"/>
      <c r="E114" s="297"/>
      <c r="F114" s="297"/>
      <c r="G114" s="128"/>
      <c r="H114" s="129"/>
      <c r="I114" s="128"/>
      <c r="J114" s="128"/>
      <c r="K114" s="128"/>
      <c r="L114" s="130"/>
      <c r="M114" s="130"/>
      <c r="N114" s="130"/>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2"/>
    </row>
    <row r="115" spans="1:46" s="152" customFormat="1" ht="270.75" customHeight="1">
      <c r="A115" s="45"/>
      <c r="B115" s="67" t="s">
        <v>1074</v>
      </c>
      <c r="C115" s="67" t="s">
        <v>1075</v>
      </c>
      <c r="D115" s="162"/>
      <c r="E115" s="65">
        <v>3</v>
      </c>
      <c r="F115" s="65">
        <v>1</v>
      </c>
      <c r="G115" s="63">
        <v>18</v>
      </c>
      <c r="H115" s="79">
        <f t="shared" ref="H115:H116" si="15">G115*F115</f>
        <v>18</v>
      </c>
      <c r="I115" s="59" t="s">
        <v>1076</v>
      </c>
      <c r="J115" s="59" t="s">
        <v>186</v>
      </c>
      <c r="K115" s="59" t="s">
        <v>1077</v>
      </c>
      <c r="L115" s="82" t="s">
        <v>1078</v>
      </c>
      <c r="M115" s="82" t="s">
        <v>1079</v>
      </c>
      <c r="N115" s="61" t="s">
        <v>1080</v>
      </c>
      <c r="O115" s="59"/>
      <c r="P115" s="82" t="s">
        <v>191</v>
      </c>
      <c r="Q115" s="82" t="s">
        <v>192</v>
      </c>
      <c r="R115" s="82" t="s">
        <v>193</v>
      </c>
      <c r="S115" s="82" t="s">
        <v>194</v>
      </c>
      <c r="T115" s="82" t="s">
        <v>195</v>
      </c>
      <c r="U115" s="82" t="s">
        <v>196</v>
      </c>
      <c r="V115" s="82" t="s">
        <v>197</v>
      </c>
      <c r="W115" s="82" t="s">
        <v>1081</v>
      </c>
      <c r="X115" s="82" t="s">
        <v>1081</v>
      </c>
      <c r="Y115" s="82" t="s">
        <v>71</v>
      </c>
      <c r="Z115" s="82" t="s">
        <v>144</v>
      </c>
      <c r="AA115" s="80" t="s">
        <v>198</v>
      </c>
      <c r="AB115" s="80" t="s">
        <v>199</v>
      </c>
      <c r="AC115" s="59"/>
      <c r="AD115" s="59"/>
      <c r="AE115" s="59"/>
      <c r="AF115" s="59"/>
      <c r="AG115" s="82" t="s">
        <v>200</v>
      </c>
      <c r="AH115" s="156"/>
      <c r="AI115" s="157"/>
      <c r="AJ115" s="157"/>
      <c r="AK115" s="156"/>
      <c r="AL115" s="157"/>
      <c r="AM115" s="82"/>
      <c r="AN115" s="82" t="s">
        <v>148</v>
      </c>
      <c r="AO115" s="59"/>
      <c r="AP115" s="59"/>
      <c r="AQ115" s="59"/>
      <c r="AR115" s="59"/>
      <c r="AS115" s="59"/>
      <c r="AT115" s="59"/>
    </row>
    <row r="116" spans="1:46" s="152" customFormat="1" ht="270.75" customHeight="1">
      <c r="A116" s="45"/>
      <c r="B116" s="67" t="s">
        <v>1082</v>
      </c>
      <c r="C116" s="67" t="s">
        <v>1083</v>
      </c>
      <c r="D116" s="162"/>
      <c r="E116" s="65">
        <v>4</v>
      </c>
      <c r="F116" s="65">
        <v>1</v>
      </c>
      <c r="G116" s="63">
        <v>18</v>
      </c>
      <c r="H116" s="79">
        <f t="shared" si="15"/>
        <v>18</v>
      </c>
      <c r="I116" s="59" t="s">
        <v>1084</v>
      </c>
      <c r="J116" s="59" t="s">
        <v>1085</v>
      </c>
      <c r="K116" s="59" t="s">
        <v>1086</v>
      </c>
      <c r="L116" s="82" t="s">
        <v>1087</v>
      </c>
      <c r="M116" s="82" t="s">
        <v>1088</v>
      </c>
      <c r="N116" s="61" t="s">
        <v>1089</v>
      </c>
      <c r="O116" s="59"/>
      <c r="P116" s="82" t="s">
        <v>191</v>
      </c>
      <c r="Q116" s="82" t="s">
        <v>239</v>
      </c>
      <c r="R116" s="82" t="s">
        <v>240</v>
      </c>
      <c r="S116" s="82" t="s">
        <v>194</v>
      </c>
      <c r="T116" s="82" t="s">
        <v>241</v>
      </c>
      <c r="U116" s="82" t="s">
        <v>242</v>
      </c>
      <c r="V116" s="82" t="s">
        <v>197</v>
      </c>
      <c r="W116" s="82" t="s">
        <v>144</v>
      </c>
      <c r="X116" s="82" t="s">
        <v>144</v>
      </c>
      <c r="Y116" s="82" t="s">
        <v>71</v>
      </c>
      <c r="Z116" s="82" t="s">
        <v>144</v>
      </c>
      <c r="AA116" s="80" t="s">
        <v>506</v>
      </c>
      <c r="AB116" s="80" t="s">
        <v>199</v>
      </c>
      <c r="AC116" s="59"/>
      <c r="AD116" s="59"/>
      <c r="AE116" s="59"/>
      <c r="AF116" s="59"/>
      <c r="AG116" s="82" t="s">
        <v>200</v>
      </c>
      <c r="AH116" s="156"/>
      <c r="AI116" s="157"/>
      <c r="AJ116" s="157" t="s">
        <v>244</v>
      </c>
      <c r="AK116" s="156"/>
      <c r="AL116" s="157"/>
      <c r="AM116" s="82"/>
      <c r="AN116" s="82" t="s">
        <v>148</v>
      </c>
      <c r="AO116" s="59"/>
      <c r="AP116" s="59"/>
      <c r="AQ116" s="59"/>
      <c r="AR116" s="59"/>
      <c r="AS116" s="59"/>
      <c r="AT116" s="59"/>
    </row>
    <row r="117" spans="1:46" s="126" customFormat="1" ht="21.75" customHeight="1">
      <c r="A117" s="125"/>
      <c r="B117" s="127"/>
      <c r="C117" s="297" t="s">
        <v>1090</v>
      </c>
      <c r="D117" s="297"/>
      <c r="E117" s="297"/>
      <c r="F117" s="297"/>
      <c r="G117" s="128"/>
      <c r="H117" s="129"/>
      <c r="I117" s="128"/>
      <c r="J117" s="128"/>
      <c r="K117" s="128"/>
      <c r="L117" s="130"/>
      <c r="M117" s="130"/>
      <c r="N117" s="130"/>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2"/>
    </row>
    <row r="118" spans="1:46" s="152" customFormat="1" ht="114" customHeight="1">
      <c r="A118" s="45"/>
      <c r="B118" s="67" t="s">
        <v>1091</v>
      </c>
      <c r="C118" s="67" t="s">
        <v>773</v>
      </c>
      <c r="D118" s="162"/>
      <c r="E118" s="65">
        <v>40</v>
      </c>
      <c r="F118" s="65">
        <v>1</v>
      </c>
      <c r="G118" s="63">
        <f>E118*1.5</f>
        <v>60</v>
      </c>
      <c r="H118" s="79">
        <f t="shared" ref="H118:H121" si="16">G118*F118</f>
        <v>60</v>
      </c>
      <c r="I118" s="59" t="s">
        <v>774</v>
      </c>
      <c r="J118" s="59" t="s">
        <v>775</v>
      </c>
      <c r="K118" s="59" t="s">
        <v>1092</v>
      </c>
      <c r="L118" s="82" t="s">
        <v>1478</v>
      </c>
      <c r="M118" s="82" t="s">
        <v>1479</v>
      </c>
      <c r="N118" s="61"/>
      <c r="O118" s="59"/>
      <c r="P118" s="82" t="s">
        <v>191</v>
      </c>
      <c r="Q118" s="82" t="s">
        <v>121</v>
      </c>
      <c r="R118" s="82" t="s">
        <v>221</v>
      </c>
      <c r="S118" s="82" t="s">
        <v>123</v>
      </c>
      <c r="T118" s="82" t="s">
        <v>195</v>
      </c>
      <c r="U118" s="82" t="s">
        <v>777</v>
      </c>
      <c r="V118" s="82" t="s">
        <v>778</v>
      </c>
      <c r="W118" s="82" t="s">
        <v>70</v>
      </c>
      <c r="X118" s="82" t="s">
        <v>70</v>
      </c>
      <c r="Y118" s="82" t="s">
        <v>71</v>
      </c>
      <c r="Z118" s="82" t="s">
        <v>70</v>
      </c>
      <c r="AA118" s="80" t="s">
        <v>356</v>
      </c>
      <c r="AB118" s="80" t="s">
        <v>228</v>
      </c>
      <c r="AC118" s="59"/>
      <c r="AD118" s="59"/>
      <c r="AE118" s="59"/>
      <c r="AF118" s="59" t="s">
        <v>147</v>
      </c>
      <c r="AG118" s="82"/>
      <c r="AH118" s="156"/>
      <c r="AI118" s="157"/>
      <c r="AJ118" s="157"/>
      <c r="AK118" s="156"/>
      <c r="AL118" s="157"/>
      <c r="AM118" s="82"/>
      <c r="AN118" s="82" t="s">
        <v>148</v>
      </c>
      <c r="AO118" s="59"/>
      <c r="AP118" s="59"/>
      <c r="AQ118" s="59"/>
      <c r="AR118" s="59"/>
      <c r="AS118" s="59"/>
      <c r="AT118" s="59"/>
    </row>
    <row r="119" spans="1:46" s="152" customFormat="1" ht="279" customHeight="1">
      <c r="A119" s="45"/>
      <c r="B119" s="67" t="s">
        <v>1093</v>
      </c>
      <c r="C119" s="67" t="s">
        <v>1094</v>
      </c>
      <c r="D119" s="162"/>
      <c r="E119" s="65">
        <v>3</v>
      </c>
      <c r="F119" s="65">
        <v>3</v>
      </c>
      <c r="G119" s="63">
        <v>15</v>
      </c>
      <c r="H119" s="79">
        <f t="shared" si="16"/>
        <v>45</v>
      </c>
      <c r="I119" s="59" t="s">
        <v>1095</v>
      </c>
      <c r="J119" s="59" t="s">
        <v>186</v>
      </c>
      <c r="K119" s="59" t="s">
        <v>1096</v>
      </c>
      <c r="L119" s="82" t="s">
        <v>1097</v>
      </c>
      <c r="M119" s="82" t="s">
        <v>1098</v>
      </c>
      <c r="N119" s="61" t="s">
        <v>1089</v>
      </c>
      <c r="O119" s="59"/>
      <c r="P119" s="82" t="s">
        <v>191</v>
      </c>
      <c r="Q119" s="82" t="s">
        <v>192</v>
      </c>
      <c r="R119" s="82" t="s">
        <v>193</v>
      </c>
      <c r="S119" s="82" t="s">
        <v>194</v>
      </c>
      <c r="T119" s="82" t="s">
        <v>195</v>
      </c>
      <c r="U119" s="82" t="s">
        <v>196</v>
      </c>
      <c r="V119" s="82" t="s">
        <v>197</v>
      </c>
      <c r="W119" s="82" t="s">
        <v>144</v>
      </c>
      <c r="X119" s="82" t="s">
        <v>144</v>
      </c>
      <c r="Y119" s="82" t="s">
        <v>71</v>
      </c>
      <c r="Z119" s="82" t="s">
        <v>144</v>
      </c>
      <c r="AA119" s="80" t="s">
        <v>198</v>
      </c>
      <c r="AB119" s="80" t="s">
        <v>199</v>
      </c>
      <c r="AC119" s="59"/>
      <c r="AD119" s="59"/>
      <c r="AE119" s="59"/>
      <c r="AF119" s="59"/>
      <c r="AG119" s="82" t="s">
        <v>200</v>
      </c>
      <c r="AH119" s="156"/>
      <c r="AI119" s="157"/>
      <c r="AJ119" s="157"/>
      <c r="AK119" s="156"/>
      <c r="AL119" s="157"/>
      <c r="AM119" s="82"/>
      <c r="AN119" s="82" t="s">
        <v>148</v>
      </c>
      <c r="AO119" s="59"/>
      <c r="AP119" s="59"/>
      <c r="AQ119" s="59"/>
      <c r="AR119" s="59"/>
      <c r="AS119" s="59"/>
      <c r="AT119" s="59"/>
    </row>
    <row r="120" spans="1:46" s="152" customFormat="1" ht="270.75" customHeight="1">
      <c r="A120" s="45"/>
      <c r="B120" s="67" t="s">
        <v>1099</v>
      </c>
      <c r="C120" s="67" t="s">
        <v>1100</v>
      </c>
      <c r="D120" s="162"/>
      <c r="E120" s="65">
        <v>3</v>
      </c>
      <c r="F120" s="65">
        <v>1</v>
      </c>
      <c r="G120" s="63">
        <v>18</v>
      </c>
      <c r="H120" s="79">
        <f t="shared" si="16"/>
        <v>18</v>
      </c>
      <c r="I120" s="59" t="s">
        <v>1101</v>
      </c>
      <c r="J120" s="59" t="s">
        <v>1102</v>
      </c>
      <c r="K120" s="59" t="s">
        <v>1103</v>
      </c>
      <c r="L120" s="82" t="s">
        <v>1104</v>
      </c>
      <c r="M120" s="82" t="s">
        <v>1105</v>
      </c>
      <c r="N120" s="61" t="s">
        <v>1106</v>
      </c>
      <c r="O120" s="59"/>
      <c r="P120" s="82" t="s">
        <v>191</v>
      </c>
      <c r="Q120" s="82" t="s">
        <v>239</v>
      </c>
      <c r="R120" s="82" t="s">
        <v>240</v>
      </c>
      <c r="S120" s="82" t="s">
        <v>194</v>
      </c>
      <c r="T120" s="82" t="s">
        <v>241</v>
      </c>
      <c r="U120" s="82" t="s">
        <v>242</v>
      </c>
      <c r="V120" s="82" t="s">
        <v>197</v>
      </c>
      <c r="W120" s="82" t="s">
        <v>144</v>
      </c>
      <c r="X120" s="82" t="s">
        <v>144</v>
      </c>
      <c r="Y120" s="82" t="s">
        <v>71</v>
      </c>
      <c r="Z120" s="82" t="s">
        <v>144</v>
      </c>
      <c r="AA120" s="80" t="s">
        <v>506</v>
      </c>
      <c r="AB120" s="80" t="s">
        <v>199</v>
      </c>
      <c r="AC120" s="59"/>
      <c r="AD120" s="59"/>
      <c r="AE120" s="59"/>
      <c r="AF120" s="59"/>
      <c r="AG120" s="82" t="s">
        <v>200</v>
      </c>
      <c r="AH120" s="156"/>
      <c r="AI120" s="157"/>
      <c r="AJ120" s="157"/>
      <c r="AK120" s="156"/>
      <c r="AL120" s="157"/>
      <c r="AM120" s="82"/>
      <c r="AN120" s="82" t="s">
        <v>148</v>
      </c>
      <c r="AO120" s="59"/>
      <c r="AP120" s="59"/>
      <c r="AQ120" s="59"/>
      <c r="AR120" s="59"/>
      <c r="AS120" s="59"/>
      <c r="AT120" s="59"/>
    </row>
    <row r="121" spans="1:46" s="152" customFormat="1" ht="103.5" customHeight="1">
      <c r="A121" s="45"/>
      <c r="B121" s="67" t="s">
        <v>1107</v>
      </c>
      <c r="C121" s="67" t="s">
        <v>1108</v>
      </c>
      <c r="D121" s="162"/>
      <c r="E121" s="65">
        <v>2</v>
      </c>
      <c r="F121" s="65">
        <v>1</v>
      </c>
      <c r="G121" s="63">
        <v>10</v>
      </c>
      <c r="H121" s="79">
        <f t="shared" si="16"/>
        <v>10</v>
      </c>
      <c r="I121" s="59" t="s">
        <v>203</v>
      </c>
      <c r="J121" s="59" t="s">
        <v>186</v>
      </c>
      <c r="K121" s="59" t="s">
        <v>204</v>
      </c>
      <c r="L121" s="82" t="s">
        <v>205</v>
      </c>
      <c r="M121" s="82" t="s">
        <v>206</v>
      </c>
      <c r="N121" s="61"/>
      <c r="O121" s="59" t="s">
        <v>207</v>
      </c>
      <c r="P121" s="82" t="s">
        <v>191</v>
      </c>
      <c r="Q121" s="82" t="s">
        <v>192</v>
      </c>
      <c r="R121" s="82"/>
      <c r="S121" s="82" t="s">
        <v>194</v>
      </c>
      <c r="T121" s="82" t="s">
        <v>195</v>
      </c>
      <c r="U121" s="82" t="s">
        <v>196</v>
      </c>
      <c r="V121" s="82" t="s">
        <v>197</v>
      </c>
      <c r="W121" s="82" t="s">
        <v>70</v>
      </c>
      <c r="X121" s="82" t="s">
        <v>70</v>
      </c>
      <c r="Y121" s="82" t="s">
        <v>71</v>
      </c>
      <c r="Z121" s="82" t="s">
        <v>70</v>
      </c>
      <c r="AA121" s="80" t="s">
        <v>198</v>
      </c>
      <c r="AB121" s="80" t="s">
        <v>199</v>
      </c>
      <c r="AC121" s="59"/>
      <c r="AD121" s="59"/>
      <c r="AE121" s="59"/>
      <c r="AF121" s="59"/>
      <c r="AG121" s="82" t="s">
        <v>200</v>
      </c>
      <c r="AH121" s="156"/>
      <c r="AI121" s="157"/>
      <c r="AJ121" s="157"/>
      <c r="AK121" s="156"/>
      <c r="AL121" s="157"/>
      <c r="AM121" s="82"/>
      <c r="AN121" s="82" t="s">
        <v>148</v>
      </c>
      <c r="AO121" s="59"/>
      <c r="AP121" s="59"/>
      <c r="AQ121" s="59"/>
      <c r="AR121" s="59"/>
      <c r="AS121" s="59"/>
      <c r="AT121" s="59"/>
    </row>
    <row r="122" spans="1:46" s="126" customFormat="1" ht="21.75" customHeight="1">
      <c r="A122" s="125"/>
      <c r="B122" s="127"/>
      <c r="C122" s="297" t="s">
        <v>1109</v>
      </c>
      <c r="D122" s="297"/>
      <c r="E122" s="297"/>
      <c r="F122" s="297"/>
      <c r="G122" s="128"/>
      <c r="H122" s="129"/>
      <c r="I122" s="128"/>
      <c r="J122" s="128"/>
      <c r="K122" s="128"/>
      <c r="L122" s="130"/>
      <c r="M122" s="130"/>
      <c r="N122" s="130"/>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2"/>
    </row>
    <row r="123" spans="1:46" s="152" customFormat="1" ht="274.5" customHeight="1">
      <c r="A123" s="45"/>
      <c r="B123" s="67" t="s">
        <v>1110</v>
      </c>
      <c r="C123" s="67" t="s">
        <v>1111</v>
      </c>
      <c r="D123" s="162"/>
      <c r="E123" s="65">
        <v>3</v>
      </c>
      <c r="F123" s="65">
        <v>1</v>
      </c>
      <c r="G123" s="63">
        <v>15</v>
      </c>
      <c r="H123" s="79">
        <f t="shared" ref="H123:H128" si="17">G123*F123</f>
        <v>15</v>
      </c>
      <c r="I123" s="59" t="s">
        <v>1112</v>
      </c>
      <c r="J123" s="59" t="s">
        <v>186</v>
      </c>
      <c r="K123" s="59" t="s">
        <v>1113</v>
      </c>
      <c r="L123" s="82" t="s">
        <v>1114</v>
      </c>
      <c r="M123" s="82" t="s">
        <v>1115</v>
      </c>
      <c r="N123" s="61" t="s">
        <v>1116</v>
      </c>
      <c r="O123" s="59"/>
      <c r="P123" s="82" t="s">
        <v>191</v>
      </c>
      <c r="Q123" s="82" t="s">
        <v>192</v>
      </c>
      <c r="R123" s="82" t="s">
        <v>193</v>
      </c>
      <c r="S123" s="82" t="s">
        <v>194</v>
      </c>
      <c r="T123" s="82" t="s">
        <v>195</v>
      </c>
      <c r="U123" s="82" t="s">
        <v>196</v>
      </c>
      <c r="V123" s="82" t="s">
        <v>197</v>
      </c>
      <c r="W123" s="82" t="s">
        <v>144</v>
      </c>
      <c r="X123" s="82" t="s">
        <v>144</v>
      </c>
      <c r="Y123" s="82" t="s">
        <v>71</v>
      </c>
      <c r="Z123" s="82" t="s">
        <v>144</v>
      </c>
      <c r="AA123" s="80" t="s">
        <v>198</v>
      </c>
      <c r="AB123" s="80" t="s">
        <v>199</v>
      </c>
      <c r="AC123" s="59"/>
      <c r="AD123" s="59"/>
      <c r="AE123" s="59"/>
      <c r="AF123" s="59"/>
      <c r="AG123" s="82" t="s">
        <v>200</v>
      </c>
      <c r="AH123" s="156"/>
      <c r="AI123" s="157"/>
      <c r="AJ123" s="157"/>
      <c r="AK123" s="156"/>
      <c r="AL123" s="157"/>
      <c r="AM123" s="82"/>
      <c r="AN123" s="82" t="s">
        <v>148</v>
      </c>
      <c r="AO123" s="59"/>
      <c r="AP123" s="59"/>
      <c r="AQ123" s="59"/>
      <c r="AR123" s="59"/>
      <c r="AS123" s="59"/>
      <c r="AT123" s="59"/>
    </row>
    <row r="124" spans="1:46" s="152" customFormat="1" ht="311.25" customHeight="1">
      <c r="A124" s="45"/>
      <c r="B124" s="67" t="s">
        <v>1117</v>
      </c>
      <c r="C124" s="67" t="s">
        <v>1118</v>
      </c>
      <c r="D124" s="162" t="s">
        <v>500</v>
      </c>
      <c r="E124" s="65">
        <v>3</v>
      </c>
      <c r="F124" s="65">
        <v>1</v>
      </c>
      <c r="G124" s="63">
        <v>18</v>
      </c>
      <c r="H124" s="79">
        <f t="shared" si="17"/>
        <v>18</v>
      </c>
      <c r="I124" s="59" t="s">
        <v>1119</v>
      </c>
      <c r="J124" s="59" t="s">
        <v>1120</v>
      </c>
      <c r="K124" s="59" t="s">
        <v>1121</v>
      </c>
      <c r="L124" s="82" t="s">
        <v>1122</v>
      </c>
      <c r="M124" s="82" t="s">
        <v>1123</v>
      </c>
      <c r="N124" s="61" t="s">
        <v>1124</v>
      </c>
      <c r="O124" s="59"/>
      <c r="P124" s="82" t="s">
        <v>191</v>
      </c>
      <c r="Q124" s="82" t="s">
        <v>239</v>
      </c>
      <c r="R124" s="82" t="s">
        <v>240</v>
      </c>
      <c r="S124" s="82" t="s">
        <v>194</v>
      </c>
      <c r="T124" s="82" t="s">
        <v>241</v>
      </c>
      <c r="U124" s="82" t="s">
        <v>242</v>
      </c>
      <c r="V124" s="82" t="s">
        <v>197</v>
      </c>
      <c r="W124" s="82" t="s">
        <v>144</v>
      </c>
      <c r="X124" s="82" t="s">
        <v>144</v>
      </c>
      <c r="Y124" s="82" t="s">
        <v>71</v>
      </c>
      <c r="Z124" s="82" t="s">
        <v>144</v>
      </c>
      <c r="AA124" s="80" t="s">
        <v>198</v>
      </c>
      <c r="AB124" s="80" t="s">
        <v>199</v>
      </c>
      <c r="AC124" s="59"/>
      <c r="AD124" s="59"/>
      <c r="AE124" s="59"/>
      <c r="AF124" s="59"/>
      <c r="AG124" s="82" t="s">
        <v>200</v>
      </c>
      <c r="AH124" s="156"/>
      <c r="AI124" s="157"/>
      <c r="AJ124" s="157"/>
      <c r="AK124" s="156"/>
      <c r="AL124" s="157"/>
      <c r="AM124" s="82"/>
      <c r="AN124" s="82" t="s">
        <v>148</v>
      </c>
      <c r="AO124" s="59"/>
      <c r="AP124" s="59"/>
      <c r="AQ124" s="59"/>
      <c r="AR124" s="59"/>
      <c r="AS124" s="59"/>
      <c r="AT124" s="59"/>
    </row>
    <row r="125" spans="1:46" s="152" customFormat="1" ht="103.5" customHeight="1">
      <c r="A125" s="45"/>
      <c r="B125" s="67" t="s">
        <v>1125</v>
      </c>
      <c r="C125" s="67" t="s">
        <v>1126</v>
      </c>
      <c r="D125" s="162"/>
      <c r="E125" s="65">
        <v>3</v>
      </c>
      <c r="F125" s="65">
        <v>1</v>
      </c>
      <c r="G125" s="63">
        <v>12</v>
      </c>
      <c r="H125" s="79">
        <f t="shared" si="17"/>
        <v>12</v>
      </c>
      <c r="I125" s="59" t="s">
        <v>1127</v>
      </c>
      <c r="J125" s="59" t="s">
        <v>1120</v>
      </c>
      <c r="K125" s="59" t="s">
        <v>1128</v>
      </c>
      <c r="L125" s="82" t="s">
        <v>1129</v>
      </c>
      <c r="M125" s="82" t="s">
        <v>1130</v>
      </c>
      <c r="N125" s="61"/>
      <c r="O125" s="59"/>
      <c r="P125" s="82" t="s">
        <v>191</v>
      </c>
      <c r="Q125" s="82" t="s">
        <v>192</v>
      </c>
      <c r="R125" s="82"/>
      <c r="S125" s="82" t="s">
        <v>194</v>
      </c>
      <c r="T125" s="82" t="s">
        <v>195</v>
      </c>
      <c r="U125" s="82" t="s">
        <v>196</v>
      </c>
      <c r="V125" s="82" t="s">
        <v>197</v>
      </c>
      <c r="W125" s="82" t="s">
        <v>70</v>
      </c>
      <c r="X125" s="82" t="s">
        <v>70</v>
      </c>
      <c r="Y125" s="82" t="s">
        <v>71</v>
      </c>
      <c r="Z125" s="82" t="s">
        <v>144</v>
      </c>
      <c r="AA125" s="80" t="s">
        <v>198</v>
      </c>
      <c r="AB125" s="80" t="s">
        <v>199</v>
      </c>
      <c r="AC125" s="59"/>
      <c r="AD125" s="59"/>
      <c r="AE125" s="59"/>
      <c r="AF125" s="59"/>
      <c r="AG125" s="82" t="s">
        <v>200</v>
      </c>
      <c r="AH125" s="156"/>
      <c r="AI125" s="157"/>
      <c r="AJ125" s="157"/>
      <c r="AK125" s="156"/>
      <c r="AL125" s="157"/>
      <c r="AM125" s="82"/>
      <c r="AN125" s="82" t="s">
        <v>148</v>
      </c>
      <c r="AO125" s="59"/>
      <c r="AP125" s="59"/>
      <c r="AQ125" s="59"/>
      <c r="AR125" s="59"/>
      <c r="AS125" s="59"/>
      <c r="AT125" s="59"/>
    </row>
    <row r="126" spans="1:46" s="152" customFormat="1" ht="103.5" customHeight="1">
      <c r="A126" s="45"/>
      <c r="B126" s="67" t="s">
        <v>1131</v>
      </c>
      <c r="C126" s="67"/>
      <c r="D126" s="162" t="s">
        <v>500</v>
      </c>
      <c r="E126" s="65">
        <v>1</v>
      </c>
      <c r="F126" s="65">
        <v>1</v>
      </c>
      <c r="G126" s="63">
        <v>2</v>
      </c>
      <c r="H126" s="79">
        <f t="shared" si="17"/>
        <v>2</v>
      </c>
      <c r="I126" s="59"/>
      <c r="J126" s="59"/>
      <c r="K126" s="59" t="s">
        <v>1132</v>
      </c>
      <c r="L126" s="82"/>
      <c r="M126" s="82" t="s">
        <v>1133</v>
      </c>
      <c r="N126" s="61"/>
      <c r="O126" s="59"/>
      <c r="P126" s="82" t="s">
        <v>191</v>
      </c>
      <c r="Q126" s="82" t="s">
        <v>192</v>
      </c>
      <c r="R126" s="82"/>
      <c r="S126" s="82" t="s">
        <v>194</v>
      </c>
      <c r="T126" s="82" t="s">
        <v>195</v>
      </c>
      <c r="U126" s="82" t="s">
        <v>196</v>
      </c>
      <c r="V126" s="82" t="s">
        <v>197</v>
      </c>
      <c r="W126" s="82" t="s">
        <v>70</v>
      </c>
      <c r="X126" s="82" t="s">
        <v>70</v>
      </c>
      <c r="Y126" s="82" t="s">
        <v>71</v>
      </c>
      <c r="Z126" s="82" t="s">
        <v>144</v>
      </c>
      <c r="AA126" s="80" t="s">
        <v>1134</v>
      </c>
      <c r="AB126" s="80" t="s">
        <v>1135</v>
      </c>
      <c r="AC126" s="59"/>
      <c r="AD126" s="59"/>
      <c r="AE126" s="59"/>
      <c r="AF126" s="59"/>
      <c r="AG126" s="82" t="s">
        <v>200</v>
      </c>
      <c r="AH126" s="156"/>
      <c r="AI126" s="157"/>
      <c r="AJ126" s="157"/>
      <c r="AK126" s="156"/>
      <c r="AL126" s="157"/>
      <c r="AM126" s="82"/>
      <c r="AN126" s="82" t="s">
        <v>148</v>
      </c>
      <c r="AO126" s="59"/>
      <c r="AP126" s="59"/>
      <c r="AQ126" s="59"/>
      <c r="AR126" s="59"/>
      <c r="AS126" s="59"/>
      <c r="AT126" s="59"/>
    </row>
    <row r="127" spans="1:46" s="152" customFormat="1" ht="103.5" customHeight="1">
      <c r="A127" s="45"/>
      <c r="B127" s="67" t="s">
        <v>1136</v>
      </c>
      <c r="C127" s="67"/>
      <c r="D127" s="162" t="s">
        <v>1137</v>
      </c>
      <c r="E127" s="65">
        <v>1</v>
      </c>
      <c r="F127" s="65">
        <v>1</v>
      </c>
      <c r="G127" s="63">
        <v>4</v>
      </c>
      <c r="H127" s="79">
        <f t="shared" si="17"/>
        <v>4</v>
      </c>
      <c r="I127" s="59"/>
      <c r="J127" s="59"/>
      <c r="K127" s="59" t="s">
        <v>1138</v>
      </c>
      <c r="L127" s="82" t="s">
        <v>1139</v>
      </c>
      <c r="M127" s="82" t="s">
        <v>1130</v>
      </c>
      <c r="N127" s="61"/>
      <c r="O127" s="59"/>
      <c r="P127" s="82" t="s">
        <v>191</v>
      </c>
      <c r="Q127" s="82" t="s">
        <v>192</v>
      </c>
      <c r="R127" s="82"/>
      <c r="S127" s="82" t="s">
        <v>194</v>
      </c>
      <c r="T127" s="82" t="s">
        <v>195</v>
      </c>
      <c r="U127" s="82" t="s">
        <v>196</v>
      </c>
      <c r="V127" s="82" t="s">
        <v>197</v>
      </c>
      <c r="W127" s="82" t="s">
        <v>70</v>
      </c>
      <c r="X127" s="82" t="s">
        <v>70</v>
      </c>
      <c r="Y127" s="82" t="s">
        <v>71</v>
      </c>
      <c r="Z127" s="82" t="s">
        <v>144</v>
      </c>
      <c r="AA127" s="80" t="s">
        <v>198</v>
      </c>
      <c r="AB127" s="80" t="s">
        <v>199</v>
      </c>
      <c r="AC127" s="59"/>
      <c r="AD127" s="59"/>
      <c r="AE127" s="59"/>
      <c r="AF127" s="59"/>
      <c r="AG127" s="82" t="s">
        <v>200</v>
      </c>
      <c r="AH127" s="156"/>
      <c r="AI127" s="157"/>
      <c r="AJ127" s="157"/>
      <c r="AK127" s="156"/>
      <c r="AL127" s="157"/>
      <c r="AM127" s="82"/>
      <c r="AN127" s="82" t="s">
        <v>148</v>
      </c>
      <c r="AO127" s="59"/>
      <c r="AP127" s="59"/>
      <c r="AQ127" s="59"/>
      <c r="AR127" s="59"/>
      <c r="AS127" s="59"/>
      <c r="AT127" s="59"/>
    </row>
    <row r="128" spans="1:46" s="152" customFormat="1" ht="103.5" customHeight="1">
      <c r="A128" s="45"/>
      <c r="B128" s="67" t="s">
        <v>1140</v>
      </c>
      <c r="C128" s="67"/>
      <c r="D128" s="162" t="s">
        <v>1141</v>
      </c>
      <c r="E128" s="65">
        <v>2</v>
      </c>
      <c r="F128" s="65">
        <v>1</v>
      </c>
      <c r="G128" s="63">
        <v>6</v>
      </c>
      <c r="H128" s="79">
        <f t="shared" si="17"/>
        <v>6</v>
      </c>
      <c r="I128" s="59" t="s">
        <v>1142</v>
      </c>
      <c r="J128" s="59"/>
      <c r="K128" s="59" t="s">
        <v>1143</v>
      </c>
      <c r="L128" s="82" t="s">
        <v>681</v>
      </c>
      <c r="M128" s="82" t="s">
        <v>1144</v>
      </c>
      <c r="N128" s="61"/>
      <c r="O128" s="59"/>
      <c r="P128" s="82" t="s">
        <v>191</v>
      </c>
      <c r="Q128" s="82" t="s">
        <v>192</v>
      </c>
      <c r="R128" s="82"/>
      <c r="S128" s="82" t="s">
        <v>194</v>
      </c>
      <c r="T128" s="82" t="s">
        <v>195</v>
      </c>
      <c r="U128" s="82" t="s">
        <v>196</v>
      </c>
      <c r="V128" s="82" t="s">
        <v>197</v>
      </c>
      <c r="W128" s="82" t="s">
        <v>70</v>
      </c>
      <c r="X128" s="82" t="s">
        <v>70</v>
      </c>
      <c r="Y128" s="82" t="s">
        <v>71</v>
      </c>
      <c r="Z128" s="82" t="s">
        <v>144</v>
      </c>
      <c r="AA128" s="80" t="s">
        <v>198</v>
      </c>
      <c r="AB128" s="80" t="s">
        <v>199</v>
      </c>
      <c r="AC128" s="59"/>
      <c r="AD128" s="59"/>
      <c r="AE128" s="59"/>
      <c r="AF128" s="59"/>
      <c r="AG128" s="82" t="s">
        <v>200</v>
      </c>
      <c r="AH128" s="156"/>
      <c r="AI128" s="157"/>
      <c r="AJ128" s="157"/>
      <c r="AK128" s="156"/>
      <c r="AL128" s="157"/>
      <c r="AM128" s="82"/>
      <c r="AN128" s="82" t="s">
        <v>148</v>
      </c>
      <c r="AO128" s="59"/>
      <c r="AP128" s="59"/>
      <c r="AQ128" s="59"/>
      <c r="AR128" s="59"/>
      <c r="AS128" s="59"/>
      <c r="AT128" s="59"/>
    </row>
    <row r="129" spans="1:46" s="126" customFormat="1" ht="21.75" customHeight="1">
      <c r="A129" s="125"/>
      <c r="B129" s="127"/>
      <c r="C129" s="297" t="s">
        <v>1145</v>
      </c>
      <c r="D129" s="297"/>
      <c r="E129" s="297"/>
      <c r="F129" s="297"/>
      <c r="G129" s="128"/>
      <c r="H129" s="129"/>
      <c r="I129" s="128"/>
      <c r="J129" s="128"/>
      <c r="K129" s="128"/>
      <c r="L129" s="130"/>
      <c r="M129" s="130"/>
      <c r="N129" s="130"/>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2"/>
    </row>
    <row r="130" spans="1:46" s="152" customFormat="1" ht="86.25" customHeight="1">
      <c r="A130" s="45"/>
      <c r="B130" s="67" t="s">
        <v>1146</v>
      </c>
      <c r="C130" s="67" t="s">
        <v>773</v>
      </c>
      <c r="D130" s="162"/>
      <c r="E130" s="65">
        <f>38*1.5</f>
        <v>57</v>
      </c>
      <c r="F130" s="65">
        <v>1</v>
      </c>
      <c r="G130" s="63">
        <f>E130*2</f>
        <v>114</v>
      </c>
      <c r="H130" s="79">
        <f t="shared" ref="H130" si="18">G130*F130</f>
        <v>114</v>
      </c>
      <c r="I130" s="59" t="s">
        <v>774</v>
      </c>
      <c r="J130" s="59" t="s">
        <v>775</v>
      </c>
      <c r="K130" s="59" t="s">
        <v>1147</v>
      </c>
      <c r="L130" s="82" t="s">
        <v>1478</v>
      </c>
      <c r="M130" s="82" t="s">
        <v>1480</v>
      </c>
      <c r="N130" s="61"/>
      <c r="O130" s="59"/>
      <c r="P130" s="82" t="s">
        <v>191</v>
      </c>
      <c r="Q130" s="82" t="s">
        <v>121</v>
      </c>
      <c r="R130" s="82" t="s">
        <v>221</v>
      </c>
      <c r="S130" s="82" t="s">
        <v>123</v>
      </c>
      <c r="T130" s="82" t="s">
        <v>195</v>
      </c>
      <c r="U130" s="82" t="s">
        <v>777</v>
      </c>
      <c r="V130" s="82" t="s">
        <v>778</v>
      </c>
      <c r="W130" s="82" t="s">
        <v>143</v>
      </c>
      <c r="X130" s="82" t="s">
        <v>143</v>
      </c>
      <c r="Y130" s="82" t="s">
        <v>1148</v>
      </c>
      <c r="Z130" s="82" t="s">
        <v>144</v>
      </c>
      <c r="AA130" s="80" t="s">
        <v>356</v>
      </c>
      <c r="AB130" s="80" t="s">
        <v>228</v>
      </c>
      <c r="AC130" s="59"/>
      <c r="AD130" s="59"/>
      <c r="AE130" s="59"/>
      <c r="AF130" s="59" t="s">
        <v>147</v>
      </c>
      <c r="AG130" s="82"/>
      <c r="AH130" s="156"/>
      <c r="AI130" s="157"/>
      <c r="AJ130" s="157"/>
      <c r="AK130" s="156"/>
      <c r="AL130" s="157"/>
      <c r="AM130" s="82"/>
      <c r="AN130" s="82" t="s">
        <v>148</v>
      </c>
      <c r="AO130" s="59"/>
      <c r="AP130" s="59"/>
      <c r="AQ130" s="59"/>
      <c r="AR130" s="59"/>
      <c r="AS130" s="59"/>
      <c r="AT130" s="59"/>
    </row>
    <row r="131" spans="1:46" s="152" customFormat="1" ht="153" customHeight="1">
      <c r="A131" s="45"/>
      <c r="B131" s="67" t="s">
        <v>1149</v>
      </c>
      <c r="C131" s="67" t="s">
        <v>1150</v>
      </c>
      <c r="D131" s="162"/>
      <c r="E131" s="65">
        <v>3</v>
      </c>
      <c r="F131" s="65">
        <v>7</v>
      </c>
      <c r="G131" s="63">
        <v>12</v>
      </c>
      <c r="H131" s="79">
        <f t="shared" ref="H131:H140" si="19">G131*F131</f>
        <v>84</v>
      </c>
      <c r="I131" s="59" t="s">
        <v>1151</v>
      </c>
      <c r="J131" s="59" t="s">
        <v>186</v>
      </c>
      <c r="K131" s="59" t="s">
        <v>1152</v>
      </c>
      <c r="L131" s="82" t="s">
        <v>1153</v>
      </c>
      <c r="M131" s="82" t="s">
        <v>1154</v>
      </c>
      <c r="N131" s="61"/>
      <c r="O131" s="59"/>
      <c r="P131" s="82" t="s">
        <v>191</v>
      </c>
      <c r="Q131" s="82" t="s">
        <v>192</v>
      </c>
      <c r="R131" s="82" t="s">
        <v>193</v>
      </c>
      <c r="S131" s="82" t="s">
        <v>194</v>
      </c>
      <c r="T131" s="82" t="s">
        <v>195</v>
      </c>
      <c r="U131" s="82" t="s">
        <v>196</v>
      </c>
      <c r="V131" s="82" t="s">
        <v>197</v>
      </c>
      <c r="W131" s="82" t="s">
        <v>144</v>
      </c>
      <c r="X131" s="82" t="s">
        <v>144</v>
      </c>
      <c r="Y131" s="82" t="s">
        <v>71</v>
      </c>
      <c r="Z131" s="82" t="s">
        <v>144</v>
      </c>
      <c r="AA131" s="80" t="s">
        <v>198</v>
      </c>
      <c r="AB131" s="80" t="s">
        <v>199</v>
      </c>
      <c r="AC131" s="59"/>
      <c r="AD131" s="59"/>
      <c r="AE131" s="59"/>
      <c r="AF131" s="59"/>
      <c r="AG131" s="82" t="s">
        <v>200</v>
      </c>
      <c r="AH131" s="156"/>
      <c r="AI131" s="157"/>
      <c r="AJ131" s="157"/>
      <c r="AK131" s="156"/>
      <c r="AL131" s="157"/>
      <c r="AM131" s="82"/>
      <c r="AN131" s="82" t="s">
        <v>148</v>
      </c>
      <c r="AO131" s="59"/>
      <c r="AP131" s="59"/>
      <c r="AQ131" s="59"/>
      <c r="AR131" s="59"/>
      <c r="AS131" s="59"/>
      <c r="AT131" s="59"/>
    </row>
    <row r="132" spans="1:46" s="152" customFormat="1" ht="132.75" customHeight="1">
      <c r="A132" s="45"/>
      <c r="B132" s="67" t="s">
        <v>1155</v>
      </c>
      <c r="C132" s="67" t="s">
        <v>1156</v>
      </c>
      <c r="D132" s="162"/>
      <c r="E132" s="65">
        <v>2</v>
      </c>
      <c r="F132" s="65">
        <v>2</v>
      </c>
      <c r="G132" s="63">
        <v>10</v>
      </c>
      <c r="H132" s="79">
        <f t="shared" si="19"/>
        <v>20</v>
      </c>
      <c r="I132" s="59" t="s">
        <v>1157</v>
      </c>
      <c r="J132" s="59" t="s">
        <v>1158</v>
      </c>
      <c r="K132" s="59" t="s">
        <v>1159</v>
      </c>
      <c r="L132" s="82" t="s">
        <v>1160</v>
      </c>
      <c r="M132" s="82" t="s">
        <v>1161</v>
      </c>
      <c r="N132" s="61"/>
      <c r="O132" s="59"/>
      <c r="P132" s="82" t="s">
        <v>191</v>
      </c>
      <c r="Q132" s="82" t="s">
        <v>192</v>
      </c>
      <c r="R132" s="82" t="s">
        <v>240</v>
      </c>
      <c r="S132" s="82" t="s">
        <v>194</v>
      </c>
      <c r="T132" s="82" t="s">
        <v>195</v>
      </c>
      <c r="U132" s="82" t="s">
        <v>196</v>
      </c>
      <c r="V132" s="82" t="s">
        <v>197</v>
      </c>
      <c r="W132" s="82" t="s">
        <v>144</v>
      </c>
      <c r="X132" s="82" t="s">
        <v>144</v>
      </c>
      <c r="Y132" s="82" t="s">
        <v>71</v>
      </c>
      <c r="Z132" s="82" t="s">
        <v>144</v>
      </c>
      <c r="AA132" s="80" t="s">
        <v>198</v>
      </c>
      <c r="AB132" s="80" t="s">
        <v>199</v>
      </c>
      <c r="AC132" s="59"/>
      <c r="AD132" s="59"/>
      <c r="AE132" s="59"/>
      <c r="AF132" s="59"/>
      <c r="AG132" s="82" t="s">
        <v>200</v>
      </c>
      <c r="AH132" s="156"/>
      <c r="AI132" s="157"/>
      <c r="AJ132" s="157"/>
      <c r="AK132" s="156"/>
      <c r="AL132" s="157"/>
      <c r="AM132" s="82"/>
      <c r="AN132" s="82" t="s">
        <v>148</v>
      </c>
      <c r="AO132" s="59"/>
      <c r="AP132" s="59"/>
      <c r="AQ132" s="59"/>
      <c r="AR132" s="59"/>
      <c r="AS132" s="59"/>
      <c r="AT132" s="59"/>
    </row>
    <row r="133" spans="1:46" s="152" customFormat="1" ht="74.25" customHeight="1">
      <c r="A133" s="45"/>
      <c r="B133" s="67" t="s">
        <v>1162</v>
      </c>
      <c r="C133" s="67"/>
      <c r="D133" s="162" t="s">
        <v>1163</v>
      </c>
      <c r="E133" s="65">
        <v>8</v>
      </c>
      <c r="F133" s="65">
        <v>1</v>
      </c>
      <c r="G133" s="63">
        <v>10</v>
      </c>
      <c r="H133" s="79">
        <f t="shared" si="19"/>
        <v>10</v>
      </c>
      <c r="I133" s="59" t="s">
        <v>1164</v>
      </c>
      <c r="J133" s="59" t="s">
        <v>1156</v>
      </c>
      <c r="K133" s="59" t="s">
        <v>1165</v>
      </c>
      <c r="L133" s="82"/>
      <c r="M133" s="82" t="s">
        <v>1481</v>
      </c>
      <c r="N133" s="61"/>
      <c r="O133" s="59"/>
      <c r="P133" s="82" t="s">
        <v>191</v>
      </c>
      <c r="Q133" s="82" t="s">
        <v>121</v>
      </c>
      <c r="R133" s="82" t="s">
        <v>221</v>
      </c>
      <c r="S133" s="82" t="s">
        <v>194</v>
      </c>
      <c r="T133" s="82" t="s">
        <v>195</v>
      </c>
      <c r="U133" s="82" t="s">
        <v>777</v>
      </c>
      <c r="V133" s="82" t="s">
        <v>778</v>
      </c>
      <c r="W133" s="82" t="s">
        <v>143</v>
      </c>
      <c r="X133" s="82" t="s">
        <v>143</v>
      </c>
      <c r="Y133" s="82" t="s">
        <v>1148</v>
      </c>
      <c r="Z133" s="82" t="s">
        <v>144</v>
      </c>
      <c r="AA133" s="80" t="s">
        <v>813</v>
      </c>
      <c r="AB133" s="80" t="s">
        <v>1166</v>
      </c>
      <c r="AC133" s="59"/>
      <c r="AD133" s="59"/>
      <c r="AE133" s="59"/>
      <c r="AF133" s="59" t="s">
        <v>147</v>
      </c>
      <c r="AG133" s="82"/>
      <c r="AH133" s="156"/>
      <c r="AI133" s="157"/>
      <c r="AJ133" s="157"/>
      <c r="AK133" s="156"/>
      <c r="AL133" s="157"/>
      <c r="AM133" s="82"/>
      <c r="AN133" s="82" t="s">
        <v>148</v>
      </c>
      <c r="AO133" s="59"/>
      <c r="AP133" s="59"/>
      <c r="AQ133" s="59"/>
      <c r="AR133" s="59"/>
      <c r="AS133" s="59"/>
      <c r="AT133" s="59"/>
    </row>
    <row r="134" spans="1:46" s="152" customFormat="1" ht="153" customHeight="1">
      <c r="A134" s="45"/>
      <c r="B134" s="67" t="s">
        <v>1167</v>
      </c>
      <c r="C134" s="67" t="s">
        <v>1168</v>
      </c>
      <c r="D134" s="162"/>
      <c r="E134" s="65">
        <v>2</v>
      </c>
      <c r="F134" s="65">
        <v>1</v>
      </c>
      <c r="G134" s="63">
        <v>9</v>
      </c>
      <c r="H134" s="79">
        <f t="shared" si="19"/>
        <v>9</v>
      </c>
      <c r="I134" s="59" t="s">
        <v>1169</v>
      </c>
      <c r="J134" s="59" t="s">
        <v>1158</v>
      </c>
      <c r="K134" s="59" t="s">
        <v>1170</v>
      </c>
      <c r="L134" s="82" t="s">
        <v>1171</v>
      </c>
      <c r="M134" s="82" t="s">
        <v>1172</v>
      </c>
      <c r="N134" s="61"/>
      <c r="O134" s="59"/>
      <c r="P134" s="82" t="s">
        <v>191</v>
      </c>
      <c r="Q134" s="82" t="s">
        <v>121</v>
      </c>
      <c r="R134" s="82" t="s">
        <v>240</v>
      </c>
      <c r="S134" s="82" t="s">
        <v>194</v>
      </c>
      <c r="T134" s="82" t="s">
        <v>195</v>
      </c>
      <c r="U134" s="82" t="s">
        <v>1173</v>
      </c>
      <c r="V134" s="82" t="s">
        <v>778</v>
      </c>
      <c r="W134" s="82" t="s">
        <v>144</v>
      </c>
      <c r="X134" s="82" t="s">
        <v>144</v>
      </c>
      <c r="Y134" s="82" t="s">
        <v>71</v>
      </c>
      <c r="Z134" s="82" t="s">
        <v>144</v>
      </c>
      <c r="AA134" s="80" t="s">
        <v>1174</v>
      </c>
      <c r="AB134" s="80" t="s">
        <v>199</v>
      </c>
      <c r="AC134" s="59"/>
      <c r="AD134" s="59"/>
      <c r="AE134" s="59"/>
      <c r="AF134" s="59"/>
      <c r="AG134" s="82" t="s">
        <v>200</v>
      </c>
      <c r="AH134" s="156"/>
      <c r="AI134" s="157"/>
      <c r="AJ134" s="157"/>
      <c r="AK134" s="156"/>
      <c r="AL134" s="157"/>
      <c r="AM134" s="82"/>
      <c r="AN134" s="82" t="s">
        <v>148</v>
      </c>
      <c r="AO134" s="59"/>
      <c r="AP134" s="59"/>
      <c r="AQ134" s="59"/>
      <c r="AR134" s="59"/>
      <c r="AS134" s="59"/>
      <c r="AT134" s="59"/>
    </row>
    <row r="135" spans="1:46" s="152" customFormat="1" ht="74.25" customHeight="1">
      <c r="A135" s="45"/>
      <c r="B135" s="67" t="s">
        <v>1175</v>
      </c>
      <c r="C135" s="67"/>
      <c r="D135" s="162" t="s">
        <v>1176</v>
      </c>
      <c r="E135" s="65">
        <v>2</v>
      </c>
      <c r="F135" s="65">
        <v>1</v>
      </c>
      <c r="G135" s="63">
        <v>12</v>
      </c>
      <c r="H135" s="79">
        <f t="shared" si="19"/>
        <v>12</v>
      </c>
      <c r="I135" s="59" t="s">
        <v>1177</v>
      </c>
      <c r="J135" s="59" t="s">
        <v>1178</v>
      </c>
      <c r="K135" s="59" t="s">
        <v>1179</v>
      </c>
      <c r="L135" s="82" t="s">
        <v>1180</v>
      </c>
      <c r="M135" s="82" t="s">
        <v>1181</v>
      </c>
      <c r="N135" s="61"/>
      <c r="O135" s="59"/>
      <c r="P135" s="82" t="s">
        <v>191</v>
      </c>
      <c r="Q135" s="82" t="s">
        <v>121</v>
      </c>
      <c r="R135" s="82" t="s">
        <v>240</v>
      </c>
      <c r="S135" s="82" t="s">
        <v>194</v>
      </c>
      <c r="T135" s="82" t="s">
        <v>195</v>
      </c>
      <c r="U135" s="82" t="s">
        <v>1173</v>
      </c>
      <c r="V135" s="82" t="s">
        <v>778</v>
      </c>
      <c r="W135" s="82" t="s">
        <v>144</v>
      </c>
      <c r="X135" s="82" t="s">
        <v>144</v>
      </c>
      <c r="Y135" s="82" t="s">
        <v>71</v>
      </c>
      <c r="Z135" s="82" t="s">
        <v>144</v>
      </c>
      <c r="AA135" s="80" t="s">
        <v>1182</v>
      </c>
      <c r="AB135" s="80" t="s">
        <v>199</v>
      </c>
      <c r="AC135" s="59"/>
      <c r="AD135" s="59"/>
      <c r="AE135" s="59"/>
      <c r="AF135" s="59"/>
      <c r="AG135" s="82" t="s">
        <v>200</v>
      </c>
      <c r="AH135" s="156"/>
      <c r="AI135" s="157"/>
      <c r="AJ135" s="157"/>
      <c r="AK135" s="156"/>
      <c r="AL135" s="157"/>
      <c r="AM135" s="82"/>
      <c r="AN135" s="82" t="s">
        <v>148</v>
      </c>
      <c r="AO135" s="59"/>
      <c r="AP135" s="59"/>
      <c r="AQ135" s="59"/>
      <c r="AR135" s="59"/>
      <c r="AS135" s="59"/>
      <c r="AT135" s="59"/>
    </row>
    <row r="136" spans="1:46" s="152" customFormat="1" ht="105" customHeight="1">
      <c r="A136" s="45"/>
      <c r="B136" s="67" t="s">
        <v>1183</v>
      </c>
      <c r="C136" s="67" t="s">
        <v>1184</v>
      </c>
      <c r="D136" s="162"/>
      <c r="E136" s="65">
        <v>4</v>
      </c>
      <c r="F136" s="65">
        <v>1</v>
      </c>
      <c r="G136" s="63">
        <v>16</v>
      </c>
      <c r="H136" s="79">
        <f t="shared" si="19"/>
        <v>16</v>
      </c>
      <c r="I136" s="59" t="s">
        <v>1185</v>
      </c>
      <c r="J136" s="59" t="s">
        <v>1158</v>
      </c>
      <c r="K136" s="59" t="s">
        <v>1186</v>
      </c>
      <c r="L136" s="82" t="s">
        <v>1187</v>
      </c>
      <c r="M136" s="82" t="s">
        <v>1416</v>
      </c>
      <c r="N136" s="61"/>
      <c r="O136" s="59"/>
      <c r="P136" s="82" t="s">
        <v>191</v>
      </c>
      <c r="Q136" s="82" t="s">
        <v>121</v>
      </c>
      <c r="R136" s="82" t="s">
        <v>221</v>
      </c>
      <c r="S136" s="82" t="s">
        <v>194</v>
      </c>
      <c r="T136" s="82" t="s">
        <v>195</v>
      </c>
      <c r="U136" s="82" t="s">
        <v>1173</v>
      </c>
      <c r="V136" s="82" t="s">
        <v>778</v>
      </c>
      <c r="W136" s="82" t="s">
        <v>144</v>
      </c>
      <c r="X136" s="82" t="s">
        <v>144</v>
      </c>
      <c r="Y136" s="82" t="s">
        <v>71</v>
      </c>
      <c r="Z136" s="82" t="s">
        <v>144</v>
      </c>
      <c r="AA136" s="80" t="s">
        <v>198</v>
      </c>
      <c r="AB136" s="80" t="s">
        <v>199</v>
      </c>
      <c r="AC136" s="59"/>
      <c r="AD136" s="59"/>
      <c r="AE136" s="59"/>
      <c r="AF136" s="59"/>
      <c r="AG136" s="82" t="s">
        <v>200</v>
      </c>
      <c r="AH136" s="156"/>
      <c r="AI136" s="157"/>
      <c r="AJ136" s="157"/>
      <c r="AK136" s="156"/>
      <c r="AL136" s="157"/>
      <c r="AM136" s="82"/>
      <c r="AN136" s="82" t="s">
        <v>148</v>
      </c>
      <c r="AO136" s="59"/>
      <c r="AP136" s="59"/>
      <c r="AQ136" s="59"/>
      <c r="AR136" s="59"/>
      <c r="AS136" s="59"/>
      <c r="AT136" s="59"/>
    </row>
    <row r="137" spans="1:46" s="152" customFormat="1" ht="105" customHeight="1">
      <c r="A137" s="45"/>
      <c r="B137" s="67" t="s">
        <v>1188</v>
      </c>
      <c r="C137" s="67" t="s">
        <v>1189</v>
      </c>
      <c r="D137" s="162"/>
      <c r="E137" s="65">
        <v>2</v>
      </c>
      <c r="F137" s="65">
        <v>1</v>
      </c>
      <c r="G137" s="63">
        <v>12</v>
      </c>
      <c r="H137" s="79">
        <f t="shared" si="19"/>
        <v>12</v>
      </c>
      <c r="I137" s="59" t="s">
        <v>1190</v>
      </c>
      <c r="J137" s="59" t="s">
        <v>1158</v>
      </c>
      <c r="K137" s="59" t="s">
        <v>1191</v>
      </c>
      <c r="L137" s="82" t="s">
        <v>1192</v>
      </c>
      <c r="M137" s="82" t="s">
        <v>1416</v>
      </c>
      <c r="N137" s="61"/>
      <c r="O137" s="59"/>
      <c r="P137" s="82" t="s">
        <v>191</v>
      </c>
      <c r="Q137" s="82" t="s">
        <v>121</v>
      </c>
      <c r="R137" s="82" t="s">
        <v>240</v>
      </c>
      <c r="S137" s="82" t="s">
        <v>194</v>
      </c>
      <c r="T137" s="82" t="s">
        <v>195</v>
      </c>
      <c r="U137" s="82" t="s">
        <v>1173</v>
      </c>
      <c r="V137" s="82" t="s">
        <v>778</v>
      </c>
      <c r="W137" s="82" t="s">
        <v>144</v>
      </c>
      <c r="X137" s="82" t="s">
        <v>144</v>
      </c>
      <c r="Y137" s="82" t="s">
        <v>71</v>
      </c>
      <c r="Z137" s="82" t="s">
        <v>144</v>
      </c>
      <c r="AA137" s="80" t="s">
        <v>198</v>
      </c>
      <c r="AB137" s="80" t="s">
        <v>199</v>
      </c>
      <c r="AC137" s="59"/>
      <c r="AD137" s="59"/>
      <c r="AE137" s="59"/>
      <c r="AF137" s="59"/>
      <c r="AG137" s="82" t="s">
        <v>200</v>
      </c>
      <c r="AH137" s="156"/>
      <c r="AI137" s="157"/>
      <c r="AJ137" s="157"/>
      <c r="AK137" s="156"/>
      <c r="AL137" s="157"/>
      <c r="AM137" s="82"/>
      <c r="AN137" s="82" t="s">
        <v>148</v>
      </c>
      <c r="AO137" s="59"/>
      <c r="AP137" s="59"/>
      <c r="AQ137" s="59"/>
      <c r="AR137" s="59"/>
      <c r="AS137" s="59"/>
      <c r="AT137" s="59"/>
    </row>
    <row r="138" spans="1:46" s="152" customFormat="1" ht="111.75" customHeight="1">
      <c r="A138" s="45"/>
      <c r="B138" s="67" t="s">
        <v>1193</v>
      </c>
      <c r="C138" s="67" t="s">
        <v>1194</v>
      </c>
      <c r="D138" s="162"/>
      <c r="E138" s="65">
        <v>2</v>
      </c>
      <c r="F138" s="65">
        <v>1</v>
      </c>
      <c r="G138" s="63">
        <v>12</v>
      </c>
      <c r="H138" s="79">
        <f t="shared" si="19"/>
        <v>12</v>
      </c>
      <c r="I138" s="59" t="s">
        <v>1195</v>
      </c>
      <c r="J138" s="59" t="s">
        <v>1158</v>
      </c>
      <c r="K138" s="59" t="s">
        <v>1196</v>
      </c>
      <c r="L138" s="82" t="s">
        <v>1197</v>
      </c>
      <c r="M138" s="82" t="s">
        <v>1417</v>
      </c>
      <c r="N138" s="61"/>
      <c r="O138" s="59"/>
      <c r="P138" s="82" t="s">
        <v>191</v>
      </c>
      <c r="Q138" s="82" t="s">
        <v>121</v>
      </c>
      <c r="R138" s="82" t="s">
        <v>240</v>
      </c>
      <c r="S138" s="82" t="s">
        <v>194</v>
      </c>
      <c r="T138" s="82" t="s">
        <v>195</v>
      </c>
      <c r="U138" s="82" t="s">
        <v>1173</v>
      </c>
      <c r="V138" s="82" t="s">
        <v>778</v>
      </c>
      <c r="W138" s="82" t="s">
        <v>144</v>
      </c>
      <c r="X138" s="82" t="s">
        <v>144</v>
      </c>
      <c r="Y138" s="82" t="s">
        <v>71</v>
      </c>
      <c r="Z138" s="82" t="s">
        <v>144</v>
      </c>
      <c r="AA138" s="80" t="s">
        <v>198</v>
      </c>
      <c r="AB138" s="80" t="s">
        <v>199</v>
      </c>
      <c r="AC138" s="59"/>
      <c r="AD138" s="59"/>
      <c r="AE138" s="59"/>
      <c r="AF138" s="59"/>
      <c r="AG138" s="82" t="s">
        <v>200</v>
      </c>
      <c r="AH138" s="156"/>
      <c r="AI138" s="157"/>
      <c r="AJ138" s="157"/>
      <c r="AK138" s="156"/>
      <c r="AL138" s="157"/>
      <c r="AM138" s="82"/>
      <c r="AN138" s="82" t="s">
        <v>148</v>
      </c>
      <c r="AO138" s="59"/>
      <c r="AP138" s="59"/>
      <c r="AQ138" s="59"/>
      <c r="AR138" s="59"/>
      <c r="AS138" s="59"/>
      <c r="AT138" s="59"/>
    </row>
    <row r="139" spans="1:46" s="152" customFormat="1" ht="111.75" customHeight="1">
      <c r="A139" s="45"/>
      <c r="B139" s="67" t="s">
        <v>1198</v>
      </c>
      <c r="C139" s="67" t="s">
        <v>1199</v>
      </c>
      <c r="D139" s="162"/>
      <c r="E139" s="65">
        <v>2</v>
      </c>
      <c r="F139" s="65">
        <v>1</v>
      </c>
      <c r="G139" s="63">
        <v>18</v>
      </c>
      <c r="H139" s="79">
        <f t="shared" si="19"/>
        <v>18</v>
      </c>
      <c r="I139" s="59" t="s">
        <v>1200</v>
      </c>
      <c r="J139" s="59" t="s">
        <v>1158</v>
      </c>
      <c r="K139" s="59" t="s">
        <v>1201</v>
      </c>
      <c r="L139" s="82" t="s">
        <v>1202</v>
      </c>
      <c r="M139" s="82" t="s">
        <v>1417</v>
      </c>
      <c r="N139" s="61"/>
      <c r="O139" s="59"/>
      <c r="P139" s="82" t="s">
        <v>191</v>
      </c>
      <c r="Q139" s="82" t="s">
        <v>121</v>
      </c>
      <c r="R139" s="82" t="s">
        <v>240</v>
      </c>
      <c r="S139" s="82" t="s">
        <v>194</v>
      </c>
      <c r="T139" s="82" t="s">
        <v>195</v>
      </c>
      <c r="U139" s="82" t="s">
        <v>1173</v>
      </c>
      <c r="V139" s="82" t="s">
        <v>778</v>
      </c>
      <c r="W139" s="82" t="s">
        <v>144</v>
      </c>
      <c r="X139" s="82" t="s">
        <v>144</v>
      </c>
      <c r="Y139" s="82" t="s">
        <v>71</v>
      </c>
      <c r="Z139" s="82" t="s">
        <v>144</v>
      </c>
      <c r="AA139" s="80" t="s">
        <v>198</v>
      </c>
      <c r="AB139" s="80" t="s">
        <v>199</v>
      </c>
      <c r="AC139" s="59"/>
      <c r="AD139" s="59"/>
      <c r="AE139" s="59"/>
      <c r="AF139" s="59"/>
      <c r="AG139" s="82" t="s">
        <v>200</v>
      </c>
      <c r="AH139" s="156"/>
      <c r="AI139" s="157"/>
      <c r="AJ139" s="157"/>
      <c r="AK139" s="156"/>
      <c r="AL139" s="157"/>
      <c r="AM139" s="82"/>
      <c r="AN139" s="82" t="s">
        <v>148</v>
      </c>
      <c r="AO139" s="59"/>
      <c r="AP139" s="59"/>
      <c r="AQ139" s="59"/>
      <c r="AR139" s="59"/>
      <c r="AS139" s="59"/>
      <c r="AT139" s="59"/>
    </row>
    <row r="140" spans="1:46" s="152" customFormat="1" ht="111.75" customHeight="1">
      <c r="A140" s="45"/>
      <c r="B140" s="67" t="s">
        <v>1203</v>
      </c>
      <c r="C140" s="67" t="s">
        <v>202</v>
      </c>
      <c r="D140" s="162"/>
      <c r="E140" s="65">
        <v>2</v>
      </c>
      <c r="F140" s="65">
        <v>1</v>
      </c>
      <c r="G140" s="63">
        <v>10</v>
      </c>
      <c r="H140" s="79">
        <f t="shared" si="19"/>
        <v>10</v>
      </c>
      <c r="I140" s="59" t="s">
        <v>203</v>
      </c>
      <c r="J140" s="59" t="s">
        <v>186</v>
      </c>
      <c r="K140" s="59" t="s">
        <v>204</v>
      </c>
      <c r="L140" s="82" t="s">
        <v>205</v>
      </c>
      <c r="M140" s="82" t="s">
        <v>1418</v>
      </c>
      <c r="N140" s="61"/>
      <c r="O140" s="59" t="s">
        <v>207</v>
      </c>
      <c r="P140" s="82" t="s">
        <v>191</v>
      </c>
      <c r="Q140" s="82" t="s">
        <v>192</v>
      </c>
      <c r="R140" s="82"/>
      <c r="S140" s="82" t="s">
        <v>194</v>
      </c>
      <c r="T140" s="82" t="s">
        <v>195</v>
      </c>
      <c r="U140" s="82" t="s">
        <v>196</v>
      </c>
      <c r="V140" s="82" t="s">
        <v>197</v>
      </c>
      <c r="W140" s="82" t="s">
        <v>143</v>
      </c>
      <c r="X140" s="82" t="s">
        <v>143</v>
      </c>
      <c r="Y140" s="82" t="s">
        <v>1148</v>
      </c>
      <c r="Z140" s="82" t="s">
        <v>144</v>
      </c>
      <c r="AA140" s="80" t="s">
        <v>198</v>
      </c>
      <c r="AB140" s="80" t="s">
        <v>199</v>
      </c>
      <c r="AC140" s="59"/>
      <c r="AD140" s="59"/>
      <c r="AE140" s="59"/>
      <c r="AF140" s="59"/>
      <c r="AG140" s="82" t="s">
        <v>200</v>
      </c>
      <c r="AH140" s="156"/>
      <c r="AI140" s="157"/>
      <c r="AJ140" s="157"/>
      <c r="AK140" s="156"/>
      <c r="AL140" s="157"/>
      <c r="AM140" s="82"/>
      <c r="AN140" s="82" t="s">
        <v>148</v>
      </c>
      <c r="AO140" s="59"/>
      <c r="AP140" s="59"/>
      <c r="AQ140" s="59"/>
      <c r="AR140" s="59"/>
      <c r="AS140" s="59"/>
      <c r="AT140" s="59"/>
    </row>
    <row r="141" spans="1:46" s="126" customFormat="1" ht="21.75" customHeight="1">
      <c r="A141" s="125"/>
      <c r="B141" s="127"/>
      <c r="C141" s="297" t="s">
        <v>1204</v>
      </c>
      <c r="D141" s="297"/>
      <c r="E141" s="297"/>
      <c r="F141" s="297"/>
      <c r="G141" s="128"/>
      <c r="H141" s="129"/>
      <c r="I141" s="128"/>
      <c r="J141" s="128"/>
      <c r="K141" s="128"/>
      <c r="L141" s="130"/>
      <c r="M141" s="130"/>
      <c r="N141" s="130"/>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2"/>
    </row>
    <row r="142" spans="1:46" s="152" customFormat="1" ht="114" customHeight="1">
      <c r="A142" s="45"/>
      <c r="B142" s="67" t="s">
        <v>1205</v>
      </c>
      <c r="C142" s="67" t="s">
        <v>773</v>
      </c>
      <c r="D142" s="162"/>
      <c r="E142" s="65">
        <f>20*1.5</f>
        <v>30</v>
      </c>
      <c r="F142" s="65">
        <v>1</v>
      </c>
      <c r="G142" s="63">
        <f>E142*1.5</f>
        <v>45</v>
      </c>
      <c r="H142" s="79">
        <f t="shared" ref="H142:H147" si="20">G142*F142</f>
        <v>45</v>
      </c>
      <c r="I142" s="59" t="s">
        <v>774</v>
      </c>
      <c r="J142" s="59" t="s">
        <v>775</v>
      </c>
      <c r="K142" s="59" t="s">
        <v>1206</v>
      </c>
      <c r="L142" s="82" t="s">
        <v>1478</v>
      </c>
      <c r="M142" s="82" t="s">
        <v>1482</v>
      </c>
      <c r="N142" s="61"/>
      <c r="O142" s="59"/>
      <c r="P142" s="82" t="s">
        <v>191</v>
      </c>
      <c r="Q142" s="82" t="s">
        <v>121</v>
      </c>
      <c r="R142" s="82" t="s">
        <v>221</v>
      </c>
      <c r="S142" s="82" t="s">
        <v>194</v>
      </c>
      <c r="T142" s="82" t="s">
        <v>195</v>
      </c>
      <c r="U142" s="82" t="s">
        <v>777</v>
      </c>
      <c r="V142" s="82" t="s">
        <v>778</v>
      </c>
      <c r="W142" s="82" t="s">
        <v>70</v>
      </c>
      <c r="X142" s="82" t="s">
        <v>70</v>
      </c>
      <c r="Y142" s="82" t="s">
        <v>250</v>
      </c>
      <c r="Z142" s="82" t="s">
        <v>144</v>
      </c>
      <c r="AA142" s="80" t="s">
        <v>356</v>
      </c>
      <c r="AB142" s="80" t="s">
        <v>228</v>
      </c>
      <c r="AC142" s="59"/>
      <c r="AD142" s="59"/>
      <c r="AE142" s="59"/>
      <c r="AF142" s="59" t="s">
        <v>147</v>
      </c>
      <c r="AG142" s="82"/>
      <c r="AH142" s="156"/>
      <c r="AI142" s="157"/>
      <c r="AJ142" s="157"/>
      <c r="AK142" s="156"/>
      <c r="AL142" s="157"/>
      <c r="AM142" s="82"/>
      <c r="AN142" s="82" t="s">
        <v>148</v>
      </c>
      <c r="AO142" s="59"/>
      <c r="AP142" s="59"/>
      <c r="AQ142" s="59"/>
      <c r="AR142" s="59"/>
      <c r="AS142" s="59"/>
      <c r="AT142" s="59"/>
    </row>
    <row r="143" spans="1:46" s="152" customFormat="1" ht="127.5" customHeight="1">
      <c r="A143" s="45"/>
      <c r="B143" s="67" t="s">
        <v>1207</v>
      </c>
      <c r="C143" s="67" t="s">
        <v>1208</v>
      </c>
      <c r="D143" s="162"/>
      <c r="E143" s="65">
        <v>2</v>
      </c>
      <c r="F143" s="65">
        <v>3</v>
      </c>
      <c r="G143" s="63">
        <v>18</v>
      </c>
      <c r="H143" s="79">
        <f t="shared" si="20"/>
        <v>54</v>
      </c>
      <c r="I143" s="59" t="s">
        <v>1209</v>
      </c>
      <c r="J143" s="59" t="s">
        <v>186</v>
      </c>
      <c r="K143" s="59" t="s">
        <v>1210</v>
      </c>
      <c r="L143" s="82" t="s">
        <v>1419</v>
      </c>
      <c r="M143" s="82" t="s">
        <v>1420</v>
      </c>
      <c r="N143" s="61"/>
      <c r="O143" s="59"/>
      <c r="P143" s="82" t="s">
        <v>191</v>
      </c>
      <c r="Q143" s="82" t="s">
        <v>192</v>
      </c>
      <c r="R143" s="82" t="s">
        <v>193</v>
      </c>
      <c r="S143" s="82" t="s">
        <v>194</v>
      </c>
      <c r="T143" s="82" t="s">
        <v>195</v>
      </c>
      <c r="U143" s="82" t="s">
        <v>196</v>
      </c>
      <c r="V143" s="82" t="s">
        <v>197</v>
      </c>
      <c r="W143" s="82" t="s">
        <v>144</v>
      </c>
      <c r="X143" s="82" t="s">
        <v>144</v>
      </c>
      <c r="Y143" s="82" t="s">
        <v>71</v>
      </c>
      <c r="Z143" s="82" t="s">
        <v>144</v>
      </c>
      <c r="AA143" s="80" t="s">
        <v>198</v>
      </c>
      <c r="AB143" s="80" t="s">
        <v>199</v>
      </c>
      <c r="AC143" s="59"/>
      <c r="AD143" s="59"/>
      <c r="AE143" s="59"/>
      <c r="AF143" s="59"/>
      <c r="AG143" s="82" t="s">
        <v>200</v>
      </c>
      <c r="AH143" s="156"/>
      <c r="AI143" s="157"/>
      <c r="AJ143" s="157"/>
      <c r="AK143" s="156"/>
      <c r="AL143" s="157"/>
      <c r="AM143" s="82"/>
      <c r="AN143" s="82" t="s">
        <v>148</v>
      </c>
      <c r="AO143" s="59"/>
      <c r="AP143" s="59"/>
      <c r="AQ143" s="59"/>
      <c r="AR143" s="59"/>
      <c r="AS143" s="59"/>
      <c r="AT143" s="59"/>
    </row>
    <row r="144" spans="1:46" s="152" customFormat="1" ht="150.75" customHeight="1">
      <c r="A144" s="45"/>
      <c r="B144" s="67" t="s">
        <v>1211</v>
      </c>
      <c r="C144" s="67" t="s">
        <v>1212</v>
      </c>
      <c r="D144" s="162"/>
      <c r="E144" s="65">
        <v>2</v>
      </c>
      <c r="F144" s="65">
        <v>1</v>
      </c>
      <c r="G144" s="63">
        <v>15</v>
      </c>
      <c r="H144" s="79">
        <f t="shared" si="20"/>
        <v>15</v>
      </c>
      <c r="I144" s="59" t="s">
        <v>1213</v>
      </c>
      <c r="J144" s="59" t="s">
        <v>1214</v>
      </c>
      <c r="K144" s="59" t="s">
        <v>1215</v>
      </c>
      <c r="L144" s="82" t="s">
        <v>1421</v>
      </c>
      <c r="M144" s="82" t="s">
        <v>1422</v>
      </c>
      <c r="N144" s="61"/>
      <c r="O144" s="59"/>
      <c r="P144" s="82" t="s">
        <v>1216</v>
      </c>
      <c r="Q144" s="82" t="s">
        <v>192</v>
      </c>
      <c r="R144" s="82"/>
      <c r="S144" s="82" t="s">
        <v>194</v>
      </c>
      <c r="T144" s="82" t="s">
        <v>195</v>
      </c>
      <c r="U144" s="82" t="s">
        <v>196</v>
      </c>
      <c r="V144" s="82" t="s">
        <v>197</v>
      </c>
      <c r="W144" s="82" t="s">
        <v>70</v>
      </c>
      <c r="X144" s="82" t="s">
        <v>70</v>
      </c>
      <c r="Y144" s="82" t="s">
        <v>250</v>
      </c>
      <c r="Z144" s="82" t="s">
        <v>144</v>
      </c>
      <c r="AA144" s="80" t="s">
        <v>198</v>
      </c>
      <c r="AB144" s="80" t="s">
        <v>199</v>
      </c>
      <c r="AC144" s="59"/>
      <c r="AD144" s="59"/>
      <c r="AE144" s="59"/>
      <c r="AF144" s="59"/>
      <c r="AG144" s="82" t="s">
        <v>200</v>
      </c>
      <c r="AH144" s="156"/>
      <c r="AI144" s="157"/>
      <c r="AJ144" s="157"/>
      <c r="AK144" s="156" t="s">
        <v>244</v>
      </c>
      <c r="AL144" s="157"/>
      <c r="AM144" s="82"/>
      <c r="AN144" s="82" t="s">
        <v>148</v>
      </c>
      <c r="AO144" s="59"/>
      <c r="AP144" s="59"/>
      <c r="AQ144" s="59"/>
      <c r="AR144" s="59"/>
      <c r="AS144" s="59"/>
      <c r="AT144" s="59"/>
    </row>
    <row r="145" spans="1:46" s="152" customFormat="1" ht="111" customHeight="1">
      <c r="A145" s="45"/>
      <c r="B145" s="67" t="s">
        <v>1217</v>
      </c>
      <c r="C145" s="67" t="s">
        <v>1218</v>
      </c>
      <c r="D145" s="162"/>
      <c r="E145" s="65">
        <v>2</v>
      </c>
      <c r="F145" s="65">
        <v>1</v>
      </c>
      <c r="G145" s="63">
        <v>15</v>
      </c>
      <c r="H145" s="79">
        <f t="shared" si="20"/>
        <v>15</v>
      </c>
      <c r="I145" s="59" t="s">
        <v>1219</v>
      </c>
      <c r="J145" s="59" t="s">
        <v>1214</v>
      </c>
      <c r="K145" s="59" t="s">
        <v>1220</v>
      </c>
      <c r="L145" s="82" t="s">
        <v>1423</v>
      </c>
      <c r="M145" s="82" t="s">
        <v>1422</v>
      </c>
      <c r="N145" s="61"/>
      <c r="O145" s="59"/>
      <c r="P145" s="82" t="s">
        <v>191</v>
      </c>
      <c r="Q145" s="82" t="s">
        <v>192</v>
      </c>
      <c r="R145" s="82"/>
      <c r="S145" s="82" t="s">
        <v>194</v>
      </c>
      <c r="T145" s="82" t="s">
        <v>195</v>
      </c>
      <c r="U145" s="82" t="s">
        <v>196</v>
      </c>
      <c r="V145" s="82" t="s">
        <v>197</v>
      </c>
      <c r="W145" s="82" t="s">
        <v>143</v>
      </c>
      <c r="X145" s="82" t="s">
        <v>143</v>
      </c>
      <c r="Y145" s="82" t="s">
        <v>71</v>
      </c>
      <c r="Z145" s="82" t="s">
        <v>144</v>
      </c>
      <c r="AA145" s="80" t="s">
        <v>198</v>
      </c>
      <c r="AB145" s="80" t="s">
        <v>199</v>
      </c>
      <c r="AC145" s="59"/>
      <c r="AD145" s="59"/>
      <c r="AE145" s="59"/>
      <c r="AF145" s="59"/>
      <c r="AG145" s="82" t="s">
        <v>200</v>
      </c>
      <c r="AH145" s="156"/>
      <c r="AI145" s="157"/>
      <c r="AJ145" s="157"/>
      <c r="AK145" s="156" t="s">
        <v>244</v>
      </c>
      <c r="AL145" s="157"/>
      <c r="AM145" s="82"/>
      <c r="AN145" s="82" t="s">
        <v>148</v>
      </c>
      <c r="AO145" s="59"/>
      <c r="AP145" s="59"/>
      <c r="AQ145" s="59"/>
      <c r="AR145" s="59"/>
      <c r="AS145" s="59"/>
      <c r="AT145" s="59"/>
    </row>
    <row r="146" spans="1:46" s="152" customFormat="1" ht="270.75" customHeight="1">
      <c r="A146" s="45"/>
      <c r="B146" s="67" t="s">
        <v>1221</v>
      </c>
      <c r="C146" s="67" t="s">
        <v>1222</v>
      </c>
      <c r="D146" s="162"/>
      <c r="E146" s="65">
        <v>5</v>
      </c>
      <c r="F146" s="65">
        <v>1</v>
      </c>
      <c r="G146" s="63">
        <v>20</v>
      </c>
      <c r="H146" s="79">
        <f t="shared" si="20"/>
        <v>20</v>
      </c>
      <c r="I146" s="59" t="s">
        <v>1223</v>
      </c>
      <c r="J146" s="59" t="s">
        <v>1214</v>
      </c>
      <c r="K146" s="59" t="s">
        <v>1224</v>
      </c>
      <c r="L146" s="82" t="s">
        <v>1225</v>
      </c>
      <c r="M146" s="82" t="s">
        <v>1226</v>
      </c>
      <c r="N146" s="61" t="s">
        <v>1227</v>
      </c>
      <c r="O146" s="59" t="s">
        <v>1228</v>
      </c>
      <c r="P146" s="82" t="s">
        <v>191</v>
      </c>
      <c r="Q146" s="82" t="s">
        <v>192</v>
      </c>
      <c r="R146" s="82"/>
      <c r="S146" s="82" t="s">
        <v>194</v>
      </c>
      <c r="T146" s="82" t="s">
        <v>195</v>
      </c>
      <c r="U146" s="82" t="s">
        <v>196</v>
      </c>
      <c r="V146" s="82" t="s">
        <v>197</v>
      </c>
      <c r="W146" s="82" t="s">
        <v>144</v>
      </c>
      <c r="X146" s="82" t="s">
        <v>144</v>
      </c>
      <c r="Y146" s="82" t="s">
        <v>71</v>
      </c>
      <c r="Z146" s="82" t="s">
        <v>144</v>
      </c>
      <c r="AA146" s="80" t="s">
        <v>198</v>
      </c>
      <c r="AB146" s="80" t="s">
        <v>199</v>
      </c>
      <c r="AC146" s="59"/>
      <c r="AD146" s="59"/>
      <c r="AE146" s="59"/>
      <c r="AF146" s="59"/>
      <c r="AG146" s="82" t="s">
        <v>200</v>
      </c>
      <c r="AH146" s="156"/>
      <c r="AI146" s="157"/>
      <c r="AJ146" s="157"/>
      <c r="AK146" s="156" t="s">
        <v>244</v>
      </c>
      <c r="AL146" s="157"/>
      <c r="AM146" s="82"/>
      <c r="AN146" s="82" t="s">
        <v>148</v>
      </c>
      <c r="AO146" s="59"/>
      <c r="AP146" s="59"/>
      <c r="AQ146" s="59"/>
      <c r="AR146" s="59"/>
      <c r="AS146" s="59"/>
      <c r="AT146" s="59"/>
    </row>
    <row r="147" spans="1:46" s="152" customFormat="1" ht="111.75" customHeight="1">
      <c r="A147" s="45"/>
      <c r="B147" s="67" t="s">
        <v>1229</v>
      </c>
      <c r="C147" s="67" t="s">
        <v>1230</v>
      </c>
      <c r="D147" s="162"/>
      <c r="E147" s="65">
        <v>2</v>
      </c>
      <c r="F147" s="65">
        <v>1</v>
      </c>
      <c r="G147" s="63">
        <v>10</v>
      </c>
      <c r="H147" s="79">
        <f t="shared" si="20"/>
        <v>10</v>
      </c>
      <c r="I147" s="59" t="s">
        <v>203</v>
      </c>
      <c r="J147" s="59" t="s">
        <v>186</v>
      </c>
      <c r="K147" s="59" t="s">
        <v>204</v>
      </c>
      <c r="L147" s="82" t="s">
        <v>205</v>
      </c>
      <c r="M147" s="82" t="s">
        <v>1418</v>
      </c>
      <c r="N147" s="61"/>
      <c r="O147" s="59" t="s">
        <v>207</v>
      </c>
      <c r="P147" s="82" t="s">
        <v>191</v>
      </c>
      <c r="Q147" s="82" t="s">
        <v>192</v>
      </c>
      <c r="R147" s="82" t="s">
        <v>240</v>
      </c>
      <c r="S147" s="82" t="s">
        <v>194</v>
      </c>
      <c r="T147" s="82" t="s">
        <v>195</v>
      </c>
      <c r="U147" s="82" t="s">
        <v>196</v>
      </c>
      <c r="V147" s="82" t="s">
        <v>197</v>
      </c>
      <c r="W147" s="82" t="s">
        <v>70</v>
      </c>
      <c r="X147" s="82" t="s">
        <v>1231</v>
      </c>
      <c r="Y147" s="82" t="s">
        <v>71</v>
      </c>
      <c r="Z147" s="82" t="s">
        <v>144</v>
      </c>
      <c r="AA147" s="80" t="s">
        <v>198</v>
      </c>
      <c r="AB147" s="80" t="s">
        <v>199</v>
      </c>
      <c r="AC147" s="59"/>
      <c r="AD147" s="59"/>
      <c r="AE147" s="59"/>
      <c r="AF147" s="59"/>
      <c r="AG147" s="82" t="s">
        <v>200</v>
      </c>
      <c r="AH147" s="156"/>
      <c r="AI147" s="157"/>
      <c r="AJ147" s="157"/>
      <c r="AK147" s="156"/>
      <c r="AL147" s="157"/>
      <c r="AM147" s="82"/>
      <c r="AN147" s="82" t="s">
        <v>148</v>
      </c>
      <c r="AO147" s="59"/>
      <c r="AP147" s="59"/>
      <c r="AQ147" s="59"/>
      <c r="AR147" s="59"/>
      <c r="AS147" s="59"/>
      <c r="AT147" s="59"/>
    </row>
    <row r="148" spans="1:46" s="126" customFormat="1" ht="21.75" customHeight="1">
      <c r="A148" s="125"/>
      <c r="B148" s="127"/>
      <c r="C148" s="297" t="s">
        <v>1232</v>
      </c>
      <c r="D148" s="297"/>
      <c r="E148" s="297"/>
      <c r="F148" s="297"/>
      <c r="G148" s="128"/>
      <c r="H148" s="129"/>
      <c r="I148" s="128"/>
      <c r="J148" s="128"/>
      <c r="K148" s="128"/>
      <c r="L148" s="130"/>
      <c r="M148" s="130"/>
      <c r="N148" s="130"/>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t="s">
        <v>1233</v>
      </c>
      <c r="AL148" s="131"/>
      <c r="AM148" s="131"/>
      <c r="AN148" s="131"/>
      <c r="AO148" s="131"/>
      <c r="AP148" s="131"/>
      <c r="AQ148" s="131"/>
      <c r="AR148" s="131"/>
      <c r="AS148" s="131"/>
      <c r="AT148" s="132"/>
    </row>
    <row r="149" spans="1:46" s="152" customFormat="1" ht="91.5" customHeight="1">
      <c r="A149" s="45"/>
      <c r="B149" s="67" t="s">
        <v>1234</v>
      </c>
      <c r="C149" s="67" t="s">
        <v>1235</v>
      </c>
      <c r="D149" s="162" t="s">
        <v>1236</v>
      </c>
      <c r="E149" s="65">
        <v>25</v>
      </c>
      <c r="F149" s="65">
        <v>1</v>
      </c>
      <c r="G149" s="63">
        <f>E149*1.5</f>
        <v>37.5</v>
      </c>
      <c r="H149" s="79">
        <f t="shared" ref="H149" si="21">G149*F149</f>
        <v>37.5</v>
      </c>
      <c r="I149" s="59" t="s">
        <v>1237</v>
      </c>
      <c r="J149" s="59" t="s">
        <v>1238</v>
      </c>
      <c r="K149" s="59" t="s">
        <v>1239</v>
      </c>
      <c r="L149" s="82" t="s">
        <v>1478</v>
      </c>
      <c r="M149" s="82" t="s">
        <v>1483</v>
      </c>
      <c r="N149" s="61"/>
      <c r="O149" s="59"/>
      <c r="P149" s="82" t="s">
        <v>191</v>
      </c>
      <c r="Q149" s="82" t="s">
        <v>121</v>
      </c>
      <c r="R149" s="82" t="s">
        <v>221</v>
      </c>
      <c r="S149" s="82" t="s">
        <v>194</v>
      </c>
      <c r="T149" s="82" t="s">
        <v>195</v>
      </c>
      <c r="U149" s="82" t="s">
        <v>777</v>
      </c>
      <c r="V149" s="82" t="s">
        <v>778</v>
      </c>
      <c r="W149" s="82" t="s">
        <v>144</v>
      </c>
      <c r="X149" s="82" t="s">
        <v>144</v>
      </c>
      <c r="Y149" s="82" t="s">
        <v>71</v>
      </c>
      <c r="Z149" s="82" t="s">
        <v>144</v>
      </c>
      <c r="AA149" s="80" t="s">
        <v>356</v>
      </c>
      <c r="AB149" s="80" t="s">
        <v>228</v>
      </c>
      <c r="AC149" s="59"/>
      <c r="AD149" s="59"/>
      <c r="AE149" s="59" t="s">
        <v>180</v>
      </c>
      <c r="AF149" s="59"/>
      <c r="AG149" s="82" t="s">
        <v>200</v>
      </c>
      <c r="AH149" s="156"/>
      <c r="AI149" s="157"/>
      <c r="AJ149" s="157"/>
      <c r="AK149" s="156"/>
      <c r="AL149" s="157"/>
      <c r="AM149" s="82"/>
      <c r="AN149" s="82" t="s">
        <v>148</v>
      </c>
      <c r="AO149" s="59"/>
      <c r="AP149" s="59"/>
      <c r="AQ149" s="59"/>
      <c r="AR149" s="59"/>
      <c r="AS149" s="59"/>
      <c r="AT149" s="59"/>
    </row>
    <row r="150" spans="1:46" s="152" customFormat="1" ht="303.75" customHeight="1">
      <c r="A150" s="45"/>
      <c r="B150" s="67" t="s">
        <v>1240</v>
      </c>
      <c r="C150" s="67" t="s">
        <v>1241</v>
      </c>
      <c r="D150" s="162" t="s">
        <v>1242</v>
      </c>
      <c r="E150" s="65">
        <v>3</v>
      </c>
      <c r="F150" s="65">
        <v>3</v>
      </c>
      <c r="G150" s="63">
        <v>18</v>
      </c>
      <c r="H150" s="79">
        <f t="shared" ref="H150:H154" si="22">G150*F150</f>
        <v>54</v>
      </c>
      <c r="I150" s="59" t="s">
        <v>1243</v>
      </c>
      <c r="J150" s="59" t="s">
        <v>186</v>
      </c>
      <c r="K150" s="59" t="s">
        <v>1244</v>
      </c>
      <c r="L150" s="82" t="s">
        <v>1245</v>
      </c>
      <c r="M150" s="82" t="s">
        <v>848</v>
      </c>
      <c r="N150" s="61"/>
      <c r="O150" s="59"/>
      <c r="P150" s="82" t="s">
        <v>191</v>
      </c>
      <c r="Q150" s="82" t="s">
        <v>192</v>
      </c>
      <c r="R150" s="82" t="s">
        <v>193</v>
      </c>
      <c r="S150" s="82" t="s">
        <v>194</v>
      </c>
      <c r="T150" s="82" t="s">
        <v>195</v>
      </c>
      <c r="U150" s="82" t="s">
        <v>196</v>
      </c>
      <c r="V150" s="82" t="s">
        <v>197</v>
      </c>
      <c r="W150" s="82" t="s">
        <v>144</v>
      </c>
      <c r="X150" s="82" t="s">
        <v>144</v>
      </c>
      <c r="Y150" s="82" t="s">
        <v>71</v>
      </c>
      <c r="Z150" s="82" t="s">
        <v>144</v>
      </c>
      <c r="AA150" s="80" t="s">
        <v>198</v>
      </c>
      <c r="AB150" s="80" t="s">
        <v>199</v>
      </c>
      <c r="AC150" s="59"/>
      <c r="AD150" s="59"/>
      <c r="AE150" s="59" t="s">
        <v>180</v>
      </c>
      <c r="AF150" s="59"/>
      <c r="AG150" s="82" t="s">
        <v>200</v>
      </c>
      <c r="AH150" s="156"/>
      <c r="AI150" s="157"/>
      <c r="AJ150" s="157"/>
      <c r="AK150" s="156"/>
      <c r="AL150" s="157"/>
      <c r="AM150" s="82"/>
      <c r="AN150" s="82" t="s">
        <v>148</v>
      </c>
      <c r="AO150" s="59"/>
      <c r="AP150" s="59"/>
      <c r="AQ150" s="59"/>
      <c r="AR150" s="59"/>
      <c r="AS150" s="59"/>
      <c r="AT150" s="59"/>
    </row>
    <row r="151" spans="1:46" s="152" customFormat="1" ht="384" customHeight="1">
      <c r="A151" s="45"/>
      <c r="B151" s="67" t="s">
        <v>1246</v>
      </c>
      <c r="C151" s="67" t="s">
        <v>1247</v>
      </c>
      <c r="D151" s="162" t="s">
        <v>1248</v>
      </c>
      <c r="E151" s="65">
        <v>3</v>
      </c>
      <c r="F151" s="65">
        <v>1</v>
      </c>
      <c r="G151" s="63">
        <v>24</v>
      </c>
      <c r="H151" s="79">
        <f t="shared" si="22"/>
        <v>24</v>
      </c>
      <c r="I151" s="59" t="s">
        <v>1249</v>
      </c>
      <c r="J151" s="59" t="s">
        <v>1250</v>
      </c>
      <c r="K151" s="59" t="s">
        <v>1251</v>
      </c>
      <c r="L151" s="82" t="s">
        <v>1252</v>
      </c>
      <c r="M151" s="82" t="s">
        <v>1253</v>
      </c>
      <c r="N151" s="61" t="s">
        <v>1254</v>
      </c>
      <c r="O151" s="59"/>
      <c r="P151" s="82" t="s">
        <v>191</v>
      </c>
      <c r="Q151" s="82" t="s">
        <v>239</v>
      </c>
      <c r="R151" s="82" t="s">
        <v>240</v>
      </c>
      <c r="S151" s="82" t="s">
        <v>194</v>
      </c>
      <c r="T151" s="82" t="s">
        <v>241</v>
      </c>
      <c r="U151" s="82" t="s">
        <v>242</v>
      </c>
      <c r="V151" s="82" t="s">
        <v>197</v>
      </c>
      <c r="W151" s="82" t="s">
        <v>144</v>
      </c>
      <c r="X151" s="82" t="s">
        <v>144</v>
      </c>
      <c r="Y151" s="82" t="s">
        <v>71</v>
      </c>
      <c r="Z151" s="82" t="s">
        <v>144</v>
      </c>
      <c r="AA151" s="80" t="s">
        <v>198</v>
      </c>
      <c r="AB151" s="80" t="s">
        <v>199</v>
      </c>
      <c r="AC151" s="59"/>
      <c r="AD151" s="59"/>
      <c r="AE151" s="59" t="s">
        <v>180</v>
      </c>
      <c r="AF151" s="59"/>
      <c r="AG151" s="82" t="s">
        <v>200</v>
      </c>
      <c r="AH151" s="156"/>
      <c r="AI151" s="157"/>
      <c r="AJ151" s="157" t="s">
        <v>244</v>
      </c>
      <c r="AK151" s="156"/>
      <c r="AL151" s="157"/>
      <c r="AM151" s="82"/>
      <c r="AN151" s="82" t="s">
        <v>148</v>
      </c>
      <c r="AO151" s="59"/>
      <c r="AP151" s="59"/>
      <c r="AQ151" s="59"/>
      <c r="AR151" s="59"/>
      <c r="AS151" s="59"/>
      <c r="AT151" s="59"/>
    </row>
    <row r="152" spans="1:46" s="152" customFormat="1" ht="303.75" customHeight="1">
      <c r="A152" s="45"/>
      <c r="B152" s="67" t="s">
        <v>1255</v>
      </c>
      <c r="C152" s="67" t="s">
        <v>1256</v>
      </c>
      <c r="D152" s="162" t="s">
        <v>1248</v>
      </c>
      <c r="E152" s="65">
        <v>3</v>
      </c>
      <c r="F152" s="65">
        <v>1</v>
      </c>
      <c r="G152" s="63">
        <v>20</v>
      </c>
      <c r="H152" s="79">
        <f t="shared" si="22"/>
        <v>20</v>
      </c>
      <c r="I152" s="59" t="s">
        <v>1257</v>
      </c>
      <c r="J152" s="59" t="s">
        <v>1250</v>
      </c>
      <c r="K152" s="59" t="s">
        <v>1258</v>
      </c>
      <c r="L152" s="82" t="s">
        <v>1259</v>
      </c>
      <c r="M152" s="82" t="s">
        <v>1260</v>
      </c>
      <c r="N152" s="61" t="s">
        <v>1254</v>
      </c>
      <c r="O152" s="59"/>
      <c r="P152" s="82" t="s">
        <v>191</v>
      </c>
      <c r="Q152" s="82" t="s">
        <v>239</v>
      </c>
      <c r="R152" s="82" t="s">
        <v>240</v>
      </c>
      <c r="S152" s="82" t="s">
        <v>194</v>
      </c>
      <c r="T152" s="82" t="s">
        <v>241</v>
      </c>
      <c r="U152" s="82" t="s">
        <v>242</v>
      </c>
      <c r="V152" s="82" t="s">
        <v>197</v>
      </c>
      <c r="W152" s="82" t="s">
        <v>144</v>
      </c>
      <c r="X152" s="82" t="s">
        <v>144</v>
      </c>
      <c r="Y152" s="82" t="s">
        <v>71</v>
      </c>
      <c r="Z152" s="82" t="s">
        <v>144</v>
      </c>
      <c r="AA152" s="80" t="s">
        <v>198</v>
      </c>
      <c r="AB152" s="80" t="s">
        <v>199</v>
      </c>
      <c r="AC152" s="59"/>
      <c r="AD152" s="59"/>
      <c r="AE152" s="59" t="s">
        <v>180</v>
      </c>
      <c r="AF152" s="59"/>
      <c r="AG152" s="82" t="s">
        <v>200</v>
      </c>
      <c r="AH152" s="156"/>
      <c r="AI152" s="157"/>
      <c r="AJ152" s="157"/>
      <c r="AK152" s="156" t="s">
        <v>244</v>
      </c>
      <c r="AL152" s="157"/>
      <c r="AM152" s="82"/>
      <c r="AN152" s="82" t="s">
        <v>148</v>
      </c>
      <c r="AO152" s="59"/>
      <c r="AP152" s="59"/>
      <c r="AQ152" s="59"/>
      <c r="AR152" s="59"/>
      <c r="AS152" s="59"/>
      <c r="AT152" s="59"/>
    </row>
    <row r="153" spans="1:46" s="152" customFormat="1" ht="303.75" customHeight="1">
      <c r="A153" s="45"/>
      <c r="B153" s="67" t="s">
        <v>1261</v>
      </c>
      <c r="C153" s="67" t="s">
        <v>1262</v>
      </c>
      <c r="D153" s="162" t="s">
        <v>1248</v>
      </c>
      <c r="E153" s="65">
        <v>3</v>
      </c>
      <c r="F153" s="65">
        <v>1</v>
      </c>
      <c r="G153" s="63">
        <v>45</v>
      </c>
      <c r="H153" s="79">
        <f t="shared" si="22"/>
        <v>45</v>
      </c>
      <c r="I153" s="59" t="s">
        <v>1263</v>
      </c>
      <c r="J153" s="59" t="s">
        <v>1250</v>
      </c>
      <c r="K153" s="59" t="s">
        <v>1264</v>
      </c>
      <c r="L153" s="82" t="s">
        <v>1265</v>
      </c>
      <c r="M153" s="82" t="s">
        <v>1266</v>
      </c>
      <c r="N153" s="61" t="s">
        <v>1254</v>
      </c>
      <c r="O153" s="59"/>
      <c r="P153" s="82" t="s">
        <v>191</v>
      </c>
      <c r="Q153" s="82" t="s">
        <v>239</v>
      </c>
      <c r="R153" s="82" t="s">
        <v>240</v>
      </c>
      <c r="S153" s="82" t="s">
        <v>194</v>
      </c>
      <c r="T153" s="82" t="s">
        <v>241</v>
      </c>
      <c r="U153" s="82" t="s">
        <v>242</v>
      </c>
      <c r="V153" s="82" t="s">
        <v>197</v>
      </c>
      <c r="W153" s="82" t="s">
        <v>144</v>
      </c>
      <c r="X153" s="82" t="s">
        <v>144</v>
      </c>
      <c r="Y153" s="82" t="s">
        <v>71</v>
      </c>
      <c r="Z153" s="82" t="s">
        <v>144</v>
      </c>
      <c r="AA153" s="80" t="s">
        <v>198</v>
      </c>
      <c r="AB153" s="80" t="s">
        <v>199</v>
      </c>
      <c r="AC153" s="59"/>
      <c r="AD153" s="59"/>
      <c r="AE153" s="59" t="s">
        <v>180</v>
      </c>
      <c r="AF153" s="59"/>
      <c r="AG153" s="82" t="s">
        <v>200</v>
      </c>
      <c r="AH153" s="156"/>
      <c r="AI153" s="157"/>
      <c r="AJ153" s="157"/>
      <c r="AK153" s="156" t="s">
        <v>244</v>
      </c>
      <c r="AL153" s="157"/>
      <c r="AM153" s="82"/>
      <c r="AN153" s="82" t="s">
        <v>148</v>
      </c>
      <c r="AO153" s="59"/>
      <c r="AP153" s="59"/>
      <c r="AQ153" s="59"/>
      <c r="AR153" s="59"/>
      <c r="AS153" s="59"/>
      <c r="AT153" s="59"/>
    </row>
    <row r="154" spans="1:46" s="152" customFormat="1" ht="103.5" customHeight="1">
      <c r="A154" s="45"/>
      <c r="B154" s="67" t="s">
        <v>1267</v>
      </c>
      <c r="C154" s="67" t="s">
        <v>1268</v>
      </c>
      <c r="D154" s="162"/>
      <c r="E154" s="65">
        <v>2</v>
      </c>
      <c r="F154" s="65">
        <v>1</v>
      </c>
      <c r="G154" s="63">
        <v>16</v>
      </c>
      <c r="H154" s="79">
        <f t="shared" si="22"/>
        <v>16</v>
      </c>
      <c r="I154" s="59" t="s">
        <v>1269</v>
      </c>
      <c r="J154" s="59" t="s">
        <v>1238</v>
      </c>
      <c r="K154" s="59" t="s">
        <v>876</v>
      </c>
      <c r="L154" s="82" t="s">
        <v>877</v>
      </c>
      <c r="M154" s="82" t="s">
        <v>878</v>
      </c>
      <c r="N154" s="61"/>
      <c r="O154" s="59"/>
      <c r="P154" s="82" t="s">
        <v>191</v>
      </c>
      <c r="Q154" s="82" t="s">
        <v>192</v>
      </c>
      <c r="R154" s="82" t="s">
        <v>193</v>
      </c>
      <c r="S154" s="82" t="s">
        <v>194</v>
      </c>
      <c r="T154" s="82" t="s">
        <v>195</v>
      </c>
      <c r="U154" s="82" t="s">
        <v>196</v>
      </c>
      <c r="V154" s="82" t="s">
        <v>197</v>
      </c>
      <c r="W154" s="82" t="s">
        <v>70</v>
      </c>
      <c r="X154" s="82" t="s">
        <v>70</v>
      </c>
      <c r="Y154" s="82" t="s">
        <v>250</v>
      </c>
      <c r="Z154" s="82" t="s">
        <v>144</v>
      </c>
      <c r="AA154" s="80" t="s">
        <v>198</v>
      </c>
      <c r="AB154" s="80" t="s">
        <v>199</v>
      </c>
      <c r="AC154" s="59"/>
      <c r="AD154" s="59"/>
      <c r="AE154" s="59"/>
      <c r="AF154" s="59"/>
      <c r="AG154" s="82" t="s">
        <v>200</v>
      </c>
      <c r="AH154" s="156"/>
      <c r="AI154" s="157"/>
      <c r="AJ154" s="157"/>
      <c r="AK154" s="156" t="s">
        <v>244</v>
      </c>
      <c r="AL154" s="157"/>
      <c r="AM154" s="82"/>
      <c r="AN154" s="82" t="s">
        <v>148</v>
      </c>
      <c r="AO154" s="59"/>
      <c r="AP154" s="59"/>
      <c r="AQ154" s="59"/>
      <c r="AR154" s="59"/>
      <c r="AS154" s="59"/>
      <c r="AT154" s="59"/>
    </row>
    <row r="155" spans="1:46" s="126" customFormat="1" ht="21.75" customHeight="1">
      <c r="A155" s="125"/>
      <c r="B155" s="127"/>
      <c r="C155" s="297" t="s">
        <v>563</v>
      </c>
      <c r="D155" s="297"/>
      <c r="E155" s="297"/>
      <c r="F155" s="297"/>
      <c r="G155" s="128"/>
      <c r="H155" s="129"/>
      <c r="I155" s="128"/>
      <c r="J155" s="128"/>
      <c r="K155" s="128"/>
      <c r="L155" s="130"/>
      <c r="M155" s="130"/>
      <c r="N155" s="130"/>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2"/>
    </row>
    <row r="156" spans="1:46" s="152" customFormat="1" ht="54.75" customHeight="1">
      <c r="A156" s="45"/>
      <c r="B156" s="67" t="s">
        <v>1270</v>
      </c>
      <c r="C156" s="67" t="s">
        <v>1271</v>
      </c>
      <c r="D156" s="162"/>
      <c r="E156" s="65"/>
      <c r="F156" s="65">
        <v>1</v>
      </c>
      <c r="G156" s="63">
        <v>30</v>
      </c>
      <c r="H156" s="79">
        <f t="shared" ref="H156:H165" si="23">G156*F156</f>
        <v>30</v>
      </c>
      <c r="I156" s="59" t="s">
        <v>1272</v>
      </c>
      <c r="J156" s="59"/>
      <c r="K156" s="59" t="s">
        <v>1273</v>
      </c>
      <c r="L156" s="82"/>
      <c r="M156" s="82" t="s">
        <v>1274</v>
      </c>
      <c r="N156" s="61"/>
      <c r="O156" s="59"/>
      <c r="P156" s="82" t="s">
        <v>1275</v>
      </c>
      <c r="Q156" s="82" t="s">
        <v>1276</v>
      </c>
      <c r="R156" s="82"/>
      <c r="S156" s="82" t="s">
        <v>1009</v>
      </c>
      <c r="T156" s="82" t="s">
        <v>241</v>
      </c>
      <c r="U156" s="82" t="s">
        <v>1000</v>
      </c>
      <c r="V156" s="82" t="s">
        <v>334</v>
      </c>
      <c r="W156" s="82" t="s">
        <v>70</v>
      </c>
      <c r="X156" s="82" t="s">
        <v>70</v>
      </c>
      <c r="Y156" s="82" t="s">
        <v>71</v>
      </c>
      <c r="Z156" s="82" t="s">
        <v>144</v>
      </c>
      <c r="AA156" s="80" t="s">
        <v>1277</v>
      </c>
      <c r="AB156" s="80" t="s">
        <v>1278</v>
      </c>
      <c r="AC156" s="59"/>
      <c r="AD156" s="59"/>
      <c r="AE156" s="59"/>
      <c r="AF156" s="59"/>
      <c r="AG156" s="82" t="s">
        <v>200</v>
      </c>
      <c r="AH156" s="156"/>
      <c r="AI156" s="157"/>
      <c r="AJ156" s="157"/>
      <c r="AK156" s="156"/>
      <c r="AL156" s="157"/>
      <c r="AM156" s="82"/>
      <c r="AN156" s="82" t="s">
        <v>148</v>
      </c>
      <c r="AO156" s="59"/>
      <c r="AP156" s="59"/>
      <c r="AQ156" s="59"/>
      <c r="AR156" s="59"/>
      <c r="AS156" s="59"/>
      <c r="AT156" s="59"/>
    </row>
    <row r="157" spans="1:46" s="134" customFormat="1" ht="58.5" customHeight="1">
      <c r="A157" s="45"/>
      <c r="B157" s="67" t="s">
        <v>1279</v>
      </c>
      <c r="C157" s="67" t="s">
        <v>1280</v>
      </c>
      <c r="D157" s="162"/>
      <c r="E157" s="65"/>
      <c r="F157" s="65">
        <v>1</v>
      </c>
      <c r="G157" s="63">
        <v>30</v>
      </c>
      <c r="H157" s="79">
        <f t="shared" si="23"/>
        <v>30</v>
      </c>
      <c r="I157" s="59" t="s">
        <v>1281</v>
      </c>
      <c r="J157" s="59"/>
      <c r="K157" s="59" t="s">
        <v>1273</v>
      </c>
      <c r="L157" s="82"/>
      <c r="M157" s="82" t="s">
        <v>1274</v>
      </c>
      <c r="N157" s="61"/>
      <c r="O157" s="59"/>
      <c r="P157" s="82" t="s">
        <v>191</v>
      </c>
      <c r="Q157" s="82" t="s">
        <v>192</v>
      </c>
      <c r="R157" s="82"/>
      <c r="S157" s="82" t="s">
        <v>208</v>
      </c>
      <c r="T157" s="82" t="s">
        <v>195</v>
      </c>
      <c r="U157" s="82" t="s">
        <v>274</v>
      </c>
      <c r="V157" s="82" t="s">
        <v>197</v>
      </c>
      <c r="W157" s="82" t="s">
        <v>70</v>
      </c>
      <c r="X157" s="82" t="s">
        <v>70</v>
      </c>
      <c r="Y157" s="82" t="s">
        <v>71</v>
      </c>
      <c r="Z157" s="82" t="s">
        <v>144</v>
      </c>
      <c r="AA157" s="80" t="s">
        <v>1277</v>
      </c>
      <c r="AB157" s="80" t="s">
        <v>1278</v>
      </c>
      <c r="AC157" s="59"/>
      <c r="AD157" s="59"/>
      <c r="AE157" s="59"/>
      <c r="AF157" s="59"/>
      <c r="AG157" s="82" t="s">
        <v>200</v>
      </c>
      <c r="AH157" s="156"/>
      <c r="AI157" s="157"/>
      <c r="AJ157" s="157"/>
      <c r="AK157" s="156"/>
      <c r="AL157" s="157"/>
      <c r="AM157" s="82"/>
      <c r="AN157" s="82" t="s">
        <v>148</v>
      </c>
      <c r="AO157" s="59"/>
      <c r="AP157" s="59"/>
      <c r="AQ157" s="59"/>
      <c r="AR157" s="59"/>
      <c r="AS157" s="59"/>
      <c r="AT157" s="59"/>
    </row>
    <row r="158" spans="1:46" s="134" customFormat="1" ht="102.75" customHeight="1">
      <c r="A158" s="45"/>
      <c r="B158" s="67" t="s">
        <v>1282</v>
      </c>
      <c r="C158" s="67" t="s">
        <v>569</v>
      </c>
      <c r="D158" s="162"/>
      <c r="E158" s="65">
        <v>30</v>
      </c>
      <c r="F158" s="65">
        <v>2</v>
      </c>
      <c r="G158" s="63">
        <v>40</v>
      </c>
      <c r="H158" s="79">
        <f t="shared" si="23"/>
        <v>80</v>
      </c>
      <c r="I158" s="59" t="s">
        <v>570</v>
      </c>
      <c r="J158" s="59"/>
      <c r="K158" s="59" t="s">
        <v>571</v>
      </c>
      <c r="L158" s="82" t="s">
        <v>1439</v>
      </c>
      <c r="M158" s="82" t="s">
        <v>1484</v>
      </c>
      <c r="N158" s="61"/>
      <c r="O158" s="59"/>
      <c r="P158" s="82" t="s">
        <v>191</v>
      </c>
      <c r="Q158" s="82" t="s">
        <v>192</v>
      </c>
      <c r="R158" s="82" t="s">
        <v>193</v>
      </c>
      <c r="S158" s="82" t="s">
        <v>208</v>
      </c>
      <c r="T158" s="82" t="s">
        <v>195</v>
      </c>
      <c r="U158" s="82" t="s">
        <v>196</v>
      </c>
      <c r="V158" s="82" t="s">
        <v>197</v>
      </c>
      <c r="W158" s="82" t="s">
        <v>70</v>
      </c>
      <c r="X158" s="82" t="s">
        <v>70</v>
      </c>
      <c r="Y158" s="82" t="s">
        <v>71</v>
      </c>
      <c r="Z158" s="82" t="s">
        <v>144</v>
      </c>
      <c r="AA158" s="80" t="s">
        <v>198</v>
      </c>
      <c r="AB158" s="80" t="s">
        <v>199</v>
      </c>
      <c r="AC158" s="59"/>
      <c r="AD158" s="59"/>
      <c r="AE158" s="59"/>
      <c r="AF158" s="59"/>
      <c r="AG158" s="82" t="s">
        <v>200</v>
      </c>
      <c r="AH158" s="156"/>
      <c r="AI158" s="157"/>
      <c r="AJ158" s="157"/>
      <c r="AK158" s="156"/>
      <c r="AL158" s="157"/>
      <c r="AM158" s="82"/>
      <c r="AN158" s="82" t="s">
        <v>148</v>
      </c>
      <c r="AO158" s="59"/>
      <c r="AP158" s="59"/>
      <c r="AQ158" s="59"/>
      <c r="AR158" s="59"/>
      <c r="AS158" s="59"/>
      <c r="AT158" s="59"/>
    </row>
    <row r="159" spans="1:46" s="134" customFormat="1" ht="61.5" customHeight="1">
      <c r="A159" s="45"/>
      <c r="B159" s="67" t="s">
        <v>1283</v>
      </c>
      <c r="C159" s="67" t="s">
        <v>325</v>
      </c>
      <c r="D159" s="162"/>
      <c r="E159" s="65"/>
      <c r="F159" s="65">
        <v>1</v>
      </c>
      <c r="G159" s="63">
        <v>6</v>
      </c>
      <c r="H159" s="79">
        <f t="shared" si="23"/>
        <v>6</v>
      </c>
      <c r="I159" s="59" t="s">
        <v>1284</v>
      </c>
      <c r="J159" s="59" t="s">
        <v>1285</v>
      </c>
      <c r="K159" s="59" t="s">
        <v>448</v>
      </c>
      <c r="L159" s="82"/>
      <c r="M159" s="82" t="s">
        <v>1424</v>
      </c>
      <c r="N159" s="61"/>
      <c r="O159" s="59"/>
      <c r="P159" s="82" t="s">
        <v>191</v>
      </c>
      <c r="Q159" s="82" t="s">
        <v>192</v>
      </c>
      <c r="R159" s="82"/>
      <c r="S159" s="82" t="s">
        <v>208</v>
      </c>
      <c r="T159" s="82" t="s">
        <v>195</v>
      </c>
      <c r="U159" s="82" t="s">
        <v>274</v>
      </c>
      <c r="V159" s="82" t="s">
        <v>197</v>
      </c>
      <c r="W159" s="82" t="s">
        <v>70</v>
      </c>
      <c r="X159" s="82" t="s">
        <v>70</v>
      </c>
      <c r="Y159" s="82" t="s">
        <v>71</v>
      </c>
      <c r="Z159" s="82" t="s">
        <v>144</v>
      </c>
      <c r="AA159" s="80" t="s">
        <v>1277</v>
      </c>
      <c r="AB159" s="80" t="s">
        <v>1278</v>
      </c>
      <c r="AC159" s="59"/>
      <c r="AD159" s="59"/>
      <c r="AE159" s="59" t="s">
        <v>180</v>
      </c>
      <c r="AF159" s="59"/>
      <c r="AG159" s="82"/>
      <c r="AH159" s="156"/>
      <c r="AI159" s="157"/>
      <c r="AJ159" s="157"/>
      <c r="AK159" s="156"/>
      <c r="AL159" s="157"/>
      <c r="AM159" s="82"/>
      <c r="AN159" s="82"/>
      <c r="AO159" s="59"/>
      <c r="AP159" s="59"/>
      <c r="AQ159" s="59"/>
      <c r="AR159" s="59"/>
      <c r="AS159" s="59"/>
      <c r="AT159" s="59"/>
    </row>
    <row r="160" spans="1:46" s="152" customFormat="1" ht="61.5" customHeight="1">
      <c r="A160" s="45"/>
      <c r="B160" s="67" t="s">
        <v>1286</v>
      </c>
      <c r="C160" s="67" t="s">
        <v>342</v>
      </c>
      <c r="D160" s="162"/>
      <c r="E160" s="65"/>
      <c r="F160" s="65">
        <v>1</v>
      </c>
      <c r="G160" s="63">
        <v>3</v>
      </c>
      <c r="H160" s="79">
        <f t="shared" si="23"/>
        <v>3</v>
      </c>
      <c r="I160" s="59" t="s">
        <v>343</v>
      </c>
      <c r="J160" s="59" t="s">
        <v>1287</v>
      </c>
      <c r="K160" s="59" t="s">
        <v>448</v>
      </c>
      <c r="L160" s="82"/>
      <c r="M160" s="82" t="s">
        <v>1425</v>
      </c>
      <c r="N160" s="61"/>
      <c r="O160" s="59"/>
      <c r="P160" s="82" t="s">
        <v>120</v>
      </c>
      <c r="Q160" s="82" t="s">
        <v>192</v>
      </c>
      <c r="R160" s="82"/>
      <c r="S160" s="82" t="s">
        <v>208</v>
      </c>
      <c r="T160" s="82" t="s">
        <v>175</v>
      </c>
      <c r="U160" s="82" t="s">
        <v>345</v>
      </c>
      <c r="V160" s="82" t="s">
        <v>334</v>
      </c>
      <c r="W160" s="82" t="s">
        <v>144</v>
      </c>
      <c r="X160" s="82" t="s">
        <v>144</v>
      </c>
      <c r="Y160" s="82" t="s">
        <v>71</v>
      </c>
      <c r="Z160" s="82" t="s">
        <v>144</v>
      </c>
      <c r="AA160" s="80" t="s">
        <v>1277</v>
      </c>
      <c r="AB160" s="80" t="s">
        <v>1278</v>
      </c>
      <c r="AC160" s="59"/>
      <c r="AD160" s="59"/>
      <c r="AE160" s="59" t="s">
        <v>180</v>
      </c>
      <c r="AF160" s="59"/>
      <c r="AG160" s="82"/>
      <c r="AH160" s="156"/>
      <c r="AI160" s="157"/>
      <c r="AJ160" s="157"/>
      <c r="AK160" s="156"/>
      <c r="AL160" s="157"/>
      <c r="AM160" s="82"/>
      <c r="AN160" s="82"/>
      <c r="AO160" s="59"/>
      <c r="AP160" s="59"/>
      <c r="AQ160" s="59"/>
      <c r="AR160" s="59"/>
      <c r="AS160" s="59"/>
      <c r="AT160" s="59"/>
    </row>
    <row r="161" spans="1:46" s="152" customFormat="1" ht="61.5" customHeight="1">
      <c r="A161" s="45"/>
      <c r="B161" s="67" t="s">
        <v>1288</v>
      </c>
      <c r="C161" s="67" t="s">
        <v>330</v>
      </c>
      <c r="D161" s="162"/>
      <c r="E161" s="65"/>
      <c r="F161" s="65">
        <v>1</v>
      </c>
      <c r="G161" s="63">
        <v>6</v>
      </c>
      <c r="H161" s="79">
        <f t="shared" si="23"/>
        <v>6</v>
      </c>
      <c r="I161" s="59" t="s">
        <v>331</v>
      </c>
      <c r="J161" s="59" t="s">
        <v>1287</v>
      </c>
      <c r="K161" s="59" t="s">
        <v>448</v>
      </c>
      <c r="L161" s="82" t="s">
        <v>1026</v>
      </c>
      <c r="M161" s="82" t="s">
        <v>1426</v>
      </c>
      <c r="N161" s="61"/>
      <c r="O161" s="59"/>
      <c r="P161" s="82" t="s">
        <v>333</v>
      </c>
      <c r="Q161" s="82" t="s">
        <v>192</v>
      </c>
      <c r="R161" s="82"/>
      <c r="S161" s="82" t="s">
        <v>208</v>
      </c>
      <c r="T161" s="82" t="s">
        <v>175</v>
      </c>
      <c r="U161" s="82" t="s">
        <v>67</v>
      </c>
      <c r="V161" s="82" t="s">
        <v>334</v>
      </c>
      <c r="W161" s="82" t="s">
        <v>144</v>
      </c>
      <c r="X161" s="82" t="s">
        <v>144</v>
      </c>
      <c r="Y161" s="82" t="s">
        <v>71</v>
      </c>
      <c r="Z161" s="82" t="s">
        <v>144</v>
      </c>
      <c r="AA161" s="80" t="s">
        <v>1289</v>
      </c>
      <c r="AB161" s="80" t="s">
        <v>1278</v>
      </c>
      <c r="AC161" s="59"/>
      <c r="AD161" s="59"/>
      <c r="AE161" s="59" t="s">
        <v>180</v>
      </c>
      <c r="AF161" s="59"/>
      <c r="AG161" s="82"/>
      <c r="AH161" s="156"/>
      <c r="AI161" s="157"/>
      <c r="AJ161" s="157"/>
      <c r="AK161" s="156"/>
      <c r="AL161" s="157"/>
      <c r="AM161" s="82"/>
      <c r="AN161" s="82"/>
      <c r="AO161" s="59"/>
      <c r="AP161" s="59"/>
      <c r="AQ161" s="59"/>
      <c r="AR161" s="59"/>
      <c r="AS161" s="59"/>
      <c r="AT161" s="59"/>
    </row>
    <row r="162" spans="1:46" s="152" customFormat="1" ht="61.5" customHeight="1">
      <c r="A162" s="45"/>
      <c r="B162" s="67" t="s">
        <v>1290</v>
      </c>
      <c r="C162" s="67" t="s">
        <v>1291</v>
      </c>
      <c r="D162" s="162"/>
      <c r="E162" s="65"/>
      <c r="F162" s="65">
        <v>1</v>
      </c>
      <c r="G162" s="63">
        <v>6</v>
      </c>
      <c r="H162" s="79">
        <f t="shared" si="23"/>
        <v>6</v>
      </c>
      <c r="I162" s="59" t="s">
        <v>1292</v>
      </c>
      <c r="J162" s="59"/>
      <c r="K162" s="59" t="s">
        <v>1293</v>
      </c>
      <c r="L162" s="82" t="s">
        <v>1440</v>
      </c>
      <c r="M162" s="82"/>
      <c r="N162" s="61"/>
      <c r="O162" s="59"/>
      <c r="P162" s="82" t="s">
        <v>1294</v>
      </c>
      <c r="Q162" s="82" t="s">
        <v>1295</v>
      </c>
      <c r="R162" s="82" t="s">
        <v>1296</v>
      </c>
      <c r="S162" s="82" t="s">
        <v>1297</v>
      </c>
      <c r="T162" s="82" t="s">
        <v>1298</v>
      </c>
      <c r="U162" s="82" t="s">
        <v>1299</v>
      </c>
      <c r="V162" s="82" t="s">
        <v>1300</v>
      </c>
      <c r="W162" s="82" t="s">
        <v>144</v>
      </c>
      <c r="X162" s="82" t="s">
        <v>144</v>
      </c>
      <c r="Y162" s="82" t="s">
        <v>71</v>
      </c>
      <c r="Z162" s="82" t="s">
        <v>144</v>
      </c>
      <c r="AA162" s="80" t="s">
        <v>1301</v>
      </c>
      <c r="AB162" s="80" t="s">
        <v>1302</v>
      </c>
      <c r="AC162" s="59"/>
      <c r="AD162" s="59"/>
      <c r="AE162" s="59"/>
      <c r="AF162" s="59"/>
      <c r="AG162" s="82"/>
      <c r="AH162" s="156"/>
      <c r="AI162" s="157"/>
      <c r="AJ162" s="157"/>
      <c r="AK162" s="156"/>
      <c r="AL162" s="157"/>
      <c r="AM162" s="82"/>
      <c r="AN162" s="82"/>
      <c r="AO162" s="59"/>
      <c r="AP162" s="59"/>
      <c r="AQ162" s="59"/>
      <c r="AR162" s="59"/>
      <c r="AS162" s="59"/>
      <c r="AT162" s="59"/>
    </row>
    <row r="163" spans="1:46" s="152" customFormat="1" ht="61.5" customHeight="1">
      <c r="A163" s="45"/>
      <c r="B163" s="67" t="s">
        <v>1303</v>
      </c>
      <c r="C163" s="67" t="s">
        <v>1304</v>
      </c>
      <c r="D163" s="162"/>
      <c r="E163" s="65"/>
      <c r="F163" s="65">
        <v>1</v>
      </c>
      <c r="G163" s="63">
        <v>6</v>
      </c>
      <c r="H163" s="79">
        <f t="shared" si="23"/>
        <v>6</v>
      </c>
      <c r="I163" s="59" t="s">
        <v>1305</v>
      </c>
      <c r="J163" s="59"/>
      <c r="K163" s="59" t="s">
        <v>1306</v>
      </c>
      <c r="L163" s="82" t="s">
        <v>1307</v>
      </c>
      <c r="M163" s="82"/>
      <c r="N163" s="61"/>
      <c r="O163" s="59"/>
      <c r="P163" s="82" t="s">
        <v>1294</v>
      </c>
      <c r="Q163" s="82" t="s">
        <v>1295</v>
      </c>
      <c r="R163" s="82" t="s">
        <v>1296</v>
      </c>
      <c r="S163" s="82" t="s">
        <v>1297</v>
      </c>
      <c r="T163" s="82" t="s">
        <v>1298</v>
      </c>
      <c r="U163" s="82" t="s">
        <v>1299</v>
      </c>
      <c r="V163" s="82" t="s">
        <v>1300</v>
      </c>
      <c r="W163" s="82" t="s">
        <v>70</v>
      </c>
      <c r="X163" s="82" t="s">
        <v>70</v>
      </c>
      <c r="Y163" s="82" t="s">
        <v>1308</v>
      </c>
      <c r="Z163" s="82" t="s">
        <v>144</v>
      </c>
      <c r="AA163" s="80" t="s">
        <v>1309</v>
      </c>
      <c r="AB163" s="80" t="s">
        <v>1302</v>
      </c>
      <c r="AC163" s="59"/>
      <c r="AD163" s="59"/>
      <c r="AE163" s="59"/>
      <c r="AF163" s="59"/>
      <c r="AG163" s="82"/>
      <c r="AH163" s="156"/>
      <c r="AI163" s="157"/>
      <c r="AJ163" s="157"/>
      <c r="AK163" s="156"/>
      <c r="AL163" s="157"/>
      <c r="AM163" s="82"/>
      <c r="AN163" s="82"/>
      <c r="AO163" s="59"/>
      <c r="AP163" s="59"/>
      <c r="AQ163" s="59"/>
      <c r="AR163" s="59"/>
      <c r="AS163" s="59"/>
      <c r="AT163" s="59"/>
    </row>
    <row r="164" spans="1:46" s="165" customFormat="1" ht="61.5" customHeight="1">
      <c r="A164" s="45"/>
      <c r="B164" s="67" t="s">
        <v>1310</v>
      </c>
      <c r="C164" s="67" t="s">
        <v>564</v>
      </c>
      <c r="D164" s="162" t="s">
        <v>565</v>
      </c>
      <c r="E164" s="65">
        <v>25</v>
      </c>
      <c r="F164" s="65">
        <v>1</v>
      </c>
      <c r="G164" s="63">
        <v>30</v>
      </c>
      <c r="H164" s="79">
        <f t="shared" si="23"/>
        <v>30</v>
      </c>
      <c r="I164" s="59" t="s">
        <v>566</v>
      </c>
      <c r="J164" s="59"/>
      <c r="K164" s="59" t="s">
        <v>1311</v>
      </c>
      <c r="L164" s="82" t="s">
        <v>1438</v>
      </c>
      <c r="M164" s="82" t="s">
        <v>1485</v>
      </c>
      <c r="N164" s="61"/>
      <c r="O164" s="59"/>
      <c r="P164" s="82" t="s">
        <v>191</v>
      </c>
      <c r="Q164" s="82" t="s">
        <v>192</v>
      </c>
      <c r="R164" s="82" t="s">
        <v>193</v>
      </c>
      <c r="S164" s="82" t="s">
        <v>208</v>
      </c>
      <c r="T164" s="82" t="s">
        <v>195</v>
      </c>
      <c r="U164" s="82" t="s">
        <v>141</v>
      </c>
      <c r="V164" s="82" t="s">
        <v>197</v>
      </c>
      <c r="W164" s="82" t="s">
        <v>144</v>
      </c>
      <c r="X164" s="82" t="s">
        <v>144</v>
      </c>
      <c r="Y164" s="82" t="s">
        <v>71</v>
      </c>
      <c r="Z164" s="82" t="s">
        <v>144</v>
      </c>
      <c r="AA164" s="80" t="s">
        <v>1312</v>
      </c>
      <c r="AB164" s="80" t="s">
        <v>357</v>
      </c>
      <c r="AC164" s="59"/>
      <c r="AD164" s="59"/>
      <c r="AE164" s="59" t="s">
        <v>180</v>
      </c>
      <c r="AF164" s="59" t="s">
        <v>147</v>
      </c>
      <c r="AG164" s="82"/>
      <c r="AH164" s="156"/>
      <c r="AI164" s="157"/>
      <c r="AJ164" s="157"/>
      <c r="AK164" s="156"/>
      <c r="AL164" s="157"/>
      <c r="AM164" s="82"/>
      <c r="AN164" s="82"/>
      <c r="AO164" s="59"/>
      <c r="AP164" s="59"/>
      <c r="AQ164" s="59"/>
      <c r="AR164" s="59"/>
      <c r="AS164" s="59"/>
      <c r="AT164" s="59"/>
    </row>
    <row r="165" spans="1:46" s="165" customFormat="1" ht="61.5" customHeight="1">
      <c r="A165" s="45"/>
      <c r="B165" s="67" t="s">
        <v>1313</v>
      </c>
      <c r="C165" s="67" t="s">
        <v>1314</v>
      </c>
      <c r="D165" s="162"/>
      <c r="E165" s="65">
        <v>3</v>
      </c>
      <c r="F165" s="65">
        <v>1</v>
      </c>
      <c r="G165" s="63">
        <v>9</v>
      </c>
      <c r="H165" s="79">
        <f t="shared" si="23"/>
        <v>9</v>
      </c>
      <c r="I165" s="59" t="s">
        <v>1315</v>
      </c>
      <c r="J165" s="59"/>
      <c r="K165" s="59" t="s">
        <v>1316</v>
      </c>
      <c r="L165" s="82" t="s">
        <v>1317</v>
      </c>
      <c r="M165" s="82" t="s">
        <v>1441</v>
      </c>
      <c r="N165" s="61"/>
      <c r="O165" s="59"/>
      <c r="P165" s="82" t="s">
        <v>191</v>
      </c>
      <c r="Q165" s="82" t="s">
        <v>192</v>
      </c>
      <c r="R165" s="82" t="s">
        <v>193</v>
      </c>
      <c r="S165" s="82" t="s">
        <v>208</v>
      </c>
      <c r="T165" s="82" t="s">
        <v>195</v>
      </c>
      <c r="U165" s="82" t="s">
        <v>141</v>
      </c>
      <c r="V165" s="82" t="s">
        <v>197</v>
      </c>
      <c r="W165" s="82" t="s">
        <v>144</v>
      </c>
      <c r="X165" s="82" t="s">
        <v>144</v>
      </c>
      <c r="Y165" s="82" t="s">
        <v>71</v>
      </c>
      <c r="Z165" s="82" t="s">
        <v>144</v>
      </c>
      <c r="AA165" s="80" t="s">
        <v>1318</v>
      </c>
      <c r="AB165" s="80" t="s">
        <v>1278</v>
      </c>
      <c r="AC165" s="59"/>
      <c r="AD165" s="59"/>
      <c r="AE165" s="59"/>
      <c r="AF165" s="59"/>
      <c r="AG165" s="82" t="s">
        <v>200</v>
      </c>
      <c r="AH165" s="156"/>
      <c r="AI165" s="157"/>
      <c r="AJ165" s="157"/>
      <c r="AK165" s="156"/>
      <c r="AL165" s="157"/>
      <c r="AM165" s="82"/>
      <c r="AN165" s="82" t="s">
        <v>148</v>
      </c>
      <c r="AO165" s="59"/>
      <c r="AP165" s="59"/>
      <c r="AQ165" s="59"/>
      <c r="AR165" s="59"/>
      <c r="AS165" s="59"/>
      <c r="AT165" s="59"/>
    </row>
    <row r="166" spans="1:46" s="165" customFormat="1" ht="117" customHeight="1">
      <c r="A166" s="45"/>
      <c r="B166" s="67" t="s">
        <v>1319</v>
      </c>
      <c r="C166" s="67" t="s">
        <v>1320</v>
      </c>
      <c r="D166" s="162"/>
      <c r="E166" s="65"/>
      <c r="F166" s="65">
        <v>1</v>
      </c>
      <c r="G166" s="63">
        <v>3</v>
      </c>
      <c r="H166" s="79">
        <v>3</v>
      </c>
      <c r="I166" s="59"/>
      <c r="J166" s="59"/>
      <c r="K166" s="59" t="s">
        <v>1321</v>
      </c>
      <c r="L166" s="82"/>
      <c r="M166" s="82"/>
      <c r="N166" s="61"/>
      <c r="O166" s="59"/>
      <c r="P166" s="82" t="s">
        <v>191</v>
      </c>
      <c r="Q166" s="82" t="s">
        <v>192</v>
      </c>
      <c r="R166" s="82" t="s">
        <v>1296</v>
      </c>
      <c r="S166" s="82" t="s">
        <v>208</v>
      </c>
      <c r="T166" s="82" t="s">
        <v>195</v>
      </c>
      <c r="U166" s="82" t="s">
        <v>141</v>
      </c>
      <c r="V166" s="82" t="s">
        <v>197</v>
      </c>
      <c r="W166" s="82" t="s">
        <v>70</v>
      </c>
      <c r="X166" s="82" t="s">
        <v>70</v>
      </c>
      <c r="Y166" s="82" t="s">
        <v>71</v>
      </c>
      <c r="Z166" s="82" t="s">
        <v>144</v>
      </c>
      <c r="AA166" s="80" t="s">
        <v>1322</v>
      </c>
      <c r="AB166" s="80" t="s">
        <v>1278</v>
      </c>
      <c r="AC166" s="59"/>
      <c r="AD166" s="59"/>
      <c r="AE166" s="59" t="s">
        <v>180</v>
      </c>
      <c r="AF166" s="59"/>
      <c r="AG166" s="82"/>
      <c r="AH166" s="156"/>
      <c r="AI166" s="157"/>
      <c r="AJ166" s="157"/>
      <c r="AK166" s="156"/>
      <c r="AL166" s="157"/>
      <c r="AM166" s="82"/>
      <c r="AN166" s="82"/>
      <c r="AO166" s="59"/>
      <c r="AP166" s="59"/>
      <c r="AQ166" s="59"/>
      <c r="AR166" s="59"/>
      <c r="AS166" s="59"/>
      <c r="AT166" s="59"/>
    </row>
    <row r="167" spans="1:46" s="165" customFormat="1" ht="61.5" customHeight="1">
      <c r="A167" s="45"/>
      <c r="B167" s="67" t="s">
        <v>1323</v>
      </c>
      <c r="C167" s="67" t="s">
        <v>1324</v>
      </c>
      <c r="D167" s="162"/>
      <c r="E167" s="65"/>
      <c r="F167" s="65"/>
      <c r="G167" s="63">
        <v>3</v>
      </c>
      <c r="H167" s="79">
        <v>3</v>
      </c>
      <c r="I167" s="59"/>
      <c r="J167" s="59"/>
      <c r="K167" s="59" t="s">
        <v>1502</v>
      </c>
      <c r="L167" s="82" t="s">
        <v>1325</v>
      </c>
      <c r="M167" s="82"/>
      <c r="N167" s="61"/>
      <c r="O167" s="59"/>
      <c r="P167" s="82" t="s">
        <v>191</v>
      </c>
      <c r="Q167" s="82" t="s">
        <v>192</v>
      </c>
      <c r="R167" s="82"/>
      <c r="S167" s="82" t="s">
        <v>208</v>
      </c>
      <c r="T167" s="82" t="s">
        <v>195</v>
      </c>
      <c r="U167" s="82" t="s">
        <v>141</v>
      </c>
      <c r="V167" s="82" t="s">
        <v>197</v>
      </c>
      <c r="W167" s="82" t="s">
        <v>70</v>
      </c>
      <c r="X167" s="82" t="s">
        <v>70</v>
      </c>
      <c r="Y167" s="82" t="s">
        <v>71</v>
      </c>
      <c r="Z167" s="82" t="s">
        <v>144</v>
      </c>
      <c r="AA167" s="80" t="s">
        <v>1326</v>
      </c>
      <c r="AB167" s="80" t="s">
        <v>199</v>
      </c>
      <c r="AC167" s="59"/>
      <c r="AD167" s="59"/>
      <c r="AE167" s="59"/>
      <c r="AF167" s="59"/>
      <c r="AG167" s="82"/>
      <c r="AH167" s="156"/>
      <c r="AI167" s="157" t="s">
        <v>200</v>
      </c>
      <c r="AJ167" s="157"/>
      <c r="AK167" s="156"/>
      <c r="AL167" s="157"/>
      <c r="AM167" s="82"/>
      <c r="AN167" s="82"/>
      <c r="AO167" s="59"/>
      <c r="AP167" s="59"/>
      <c r="AQ167" s="59"/>
      <c r="AR167" s="59"/>
      <c r="AS167" s="59"/>
      <c r="AT167" s="59"/>
    </row>
    <row r="168" spans="1:46" s="165" customFormat="1" ht="61.5" customHeight="1">
      <c r="A168" s="45"/>
      <c r="B168" s="67" t="s">
        <v>1327</v>
      </c>
      <c r="C168" s="67" t="s">
        <v>1394</v>
      </c>
      <c r="D168" s="162" t="s">
        <v>1396</v>
      </c>
      <c r="E168" s="65">
        <v>1</v>
      </c>
      <c r="F168" s="65">
        <v>1</v>
      </c>
      <c r="G168" s="63">
        <v>12</v>
      </c>
      <c r="H168" s="79">
        <f>F168*G168</f>
        <v>12</v>
      </c>
      <c r="I168" s="59"/>
      <c r="J168" s="59"/>
      <c r="K168" s="59"/>
      <c r="L168" s="82" t="s">
        <v>1437</v>
      </c>
      <c r="M168" s="82" t="s">
        <v>1395</v>
      </c>
      <c r="N168" s="61"/>
      <c r="O168" s="59"/>
      <c r="P168" s="82" t="s">
        <v>191</v>
      </c>
      <c r="Q168" s="82" t="s">
        <v>192</v>
      </c>
      <c r="R168" s="82" t="s">
        <v>193</v>
      </c>
      <c r="S168" s="82" t="s">
        <v>208</v>
      </c>
      <c r="T168" s="82" t="s">
        <v>195</v>
      </c>
      <c r="U168" s="82" t="s">
        <v>141</v>
      </c>
      <c r="V168" s="82" t="s">
        <v>197</v>
      </c>
      <c r="W168" s="82" t="s">
        <v>144</v>
      </c>
      <c r="X168" s="82" t="s">
        <v>144</v>
      </c>
      <c r="Y168" s="82" t="s">
        <v>71</v>
      </c>
      <c r="Z168" s="82" t="s">
        <v>144</v>
      </c>
      <c r="AA168" s="80" t="s">
        <v>715</v>
      </c>
      <c r="AB168" s="80" t="s">
        <v>168</v>
      </c>
      <c r="AC168" s="59"/>
      <c r="AD168" s="59"/>
      <c r="AE168" s="59"/>
      <c r="AF168" s="59"/>
      <c r="AG168" s="82"/>
      <c r="AH168" s="156"/>
      <c r="AI168" s="157"/>
      <c r="AJ168" s="157"/>
      <c r="AK168" s="156"/>
      <c r="AL168" s="157"/>
      <c r="AM168" s="82"/>
      <c r="AN168" s="82"/>
      <c r="AO168" s="59"/>
      <c r="AP168" s="59"/>
      <c r="AQ168" s="59"/>
      <c r="AR168" s="59"/>
      <c r="AS168" s="59"/>
      <c r="AT168" s="59"/>
    </row>
    <row r="169" spans="1:46" s="152" customFormat="1" ht="53.25" customHeight="1">
      <c r="A169" s="45"/>
      <c r="B169" s="67" t="s">
        <v>1332</v>
      </c>
      <c r="C169" s="67" t="s">
        <v>1328</v>
      </c>
      <c r="D169" s="162"/>
      <c r="E169" s="65"/>
      <c r="F169" s="65">
        <v>1</v>
      </c>
      <c r="G169" s="63">
        <v>9</v>
      </c>
      <c r="H169" s="79">
        <f t="shared" ref="H169:H173" si="24">F169*G169</f>
        <v>9</v>
      </c>
      <c r="I169" s="59"/>
      <c r="J169" s="59"/>
      <c r="K169" s="59" t="s">
        <v>1325</v>
      </c>
      <c r="L169" s="82" t="s">
        <v>1329</v>
      </c>
      <c r="M169" s="82" t="s">
        <v>1330</v>
      </c>
      <c r="N169" s="61"/>
      <c r="O169" s="59"/>
      <c r="P169" s="82" t="s">
        <v>191</v>
      </c>
      <c r="Q169" s="82" t="s">
        <v>192</v>
      </c>
      <c r="R169" s="82"/>
      <c r="S169" s="82" t="s">
        <v>208</v>
      </c>
      <c r="T169" s="82" t="s">
        <v>195</v>
      </c>
      <c r="U169" s="82" t="s">
        <v>141</v>
      </c>
      <c r="V169" s="82" t="s">
        <v>197</v>
      </c>
      <c r="W169" s="82" t="s">
        <v>70</v>
      </c>
      <c r="X169" s="82" t="s">
        <v>70</v>
      </c>
      <c r="Y169" s="82" t="s">
        <v>71</v>
      </c>
      <c r="Z169" s="82" t="s">
        <v>144</v>
      </c>
      <c r="AA169" s="80" t="s">
        <v>1331</v>
      </c>
      <c r="AB169" s="80" t="s">
        <v>199</v>
      </c>
      <c r="AC169" s="59"/>
      <c r="AD169" s="59"/>
      <c r="AE169" s="59"/>
      <c r="AF169" s="59"/>
      <c r="AG169" s="82"/>
      <c r="AH169" s="156"/>
      <c r="AI169" s="157" t="s">
        <v>200</v>
      </c>
      <c r="AJ169" s="157"/>
      <c r="AK169" s="156"/>
      <c r="AL169" s="157"/>
      <c r="AM169" s="82"/>
      <c r="AN169" s="82"/>
      <c r="AO169" s="59"/>
      <c r="AP169" s="59"/>
      <c r="AQ169" s="59"/>
      <c r="AR169" s="59"/>
      <c r="AS169" s="59"/>
      <c r="AT169" s="59"/>
    </row>
    <row r="170" spans="1:46" s="152" customFormat="1" ht="53.25" customHeight="1">
      <c r="A170" s="45"/>
      <c r="B170" s="67" t="s">
        <v>1338</v>
      </c>
      <c r="C170" s="67" t="s">
        <v>1333</v>
      </c>
      <c r="D170" s="162"/>
      <c r="E170" s="65">
        <v>2</v>
      </c>
      <c r="F170" s="65">
        <v>1</v>
      </c>
      <c r="G170" s="63">
        <v>15</v>
      </c>
      <c r="H170" s="79">
        <f t="shared" si="24"/>
        <v>15</v>
      </c>
      <c r="I170" s="59" t="s">
        <v>1334</v>
      </c>
      <c r="J170" s="59" t="s">
        <v>1335</v>
      </c>
      <c r="K170" s="59" t="s">
        <v>1336</v>
      </c>
      <c r="L170" s="82" t="s">
        <v>1436</v>
      </c>
      <c r="M170" s="82" t="s">
        <v>1337</v>
      </c>
      <c r="N170" s="61"/>
      <c r="O170" s="59"/>
      <c r="P170" s="82" t="s">
        <v>191</v>
      </c>
      <c r="Q170" s="82" t="s">
        <v>192</v>
      </c>
      <c r="R170" s="82" t="s">
        <v>193</v>
      </c>
      <c r="S170" s="82" t="s">
        <v>208</v>
      </c>
      <c r="T170" s="82" t="s">
        <v>195</v>
      </c>
      <c r="U170" s="82" t="s">
        <v>141</v>
      </c>
      <c r="V170" s="82" t="s">
        <v>197</v>
      </c>
      <c r="W170" s="82" t="s">
        <v>70</v>
      </c>
      <c r="X170" s="82" t="s">
        <v>70</v>
      </c>
      <c r="Y170" s="82" t="s">
        <v>71</v>
      </c>
      <c r="Z170" s="82" t="s">
        <v>144</v>
      </c>
      <c r="AA170" s="80" t="s">
        <v>715</v>
      </c>
      <c r="AB170" s="80" t="s">
        <v>168</v>
      </c>
      <c r="AC170" s="59"/>
      <c r="AD170" s="59"/>
      <c r="AE170" s="59"/>
      <c r="AF170" s="59"/>
      <c r="AG170" s="82"/>
      <c r="AH170" s="156"/>
      <c r="AI170" s="157"/>
      <c r="AJ170" s="157"/>
      <c r="AK170" s="156"/>
      <c r="AL170" s="157"/>
      <c r="AM170" s="82"/>
      <c r="AN170" s="82"/>
      <c r="AO170" s="59"/>
      <c r="AP170" s="59"/>
      <c r="AQ170" s="59"/>
      <c r="AR170" s="59"/>
      <c r="AS170" s="59"/>
      <c r="AT170" s="59"/>
    </row>
    <row r="171" spans="1:46" s="152" customFormat="1" ht="53.25" customHeight="1">
      <c r="A171" s="45"/>
      <c r="B171" s="67" t="s">
        <v>1345</v>
      </c>
      <c r="C171" s="67" t="s">
        <v>1339</v>
      </c>
      <c r="D171" s="162"/>
      <c r="E171" s="65"/>
      <c r="F171" s="65">
        <v>1</v>
      </c>
      <c r="G171" s="63">
        <v>400</v>
      </c>
      <c r="H171" s="79">
        <f t="shared" si="24"/>
        <v>400</v>
      </c>
      <c r="I171" s="59" t="s">
        <v>1340</v>
      </c>
      <c r="J171" s="59"/>
      <c r="K171" s="59" t="s">
        <v>1341</v>
      </c>
      <c r="L171" s="82" t="s">
        <v>1026</v>
      </c>
      <c r="M171" s="82" t="s">
        <v>1342</v>
      </c>
      <c r="N171" s="61"/>
      <c r="O171" s="59"/>
      <c r="P171" s="82" t="s">
        <v>191</v>
      </c>
      <c r="Q171" s="82" t="s">
        <v>192</v>
      </c>
      <c r="R171" s="82"/>
      <c r="S171" s="82" t="s">
        <v>208</v>
      </c>
      <c r="T171" s="82" t="s">
        <v>195</v>
      </c>
      <c r="U171" s="82" t="s">
        <v>141</v>
      </c>
      <c r="V171" s="82" t="s">
        <v>197</v>
      </c>
      <c r="W171" s="82" t="s">
        <v>70</v>
      </c>
      <c r="X171" s="82" t="s">
        <v>70</v>
      </c>
      <c r="Y171" s="82" t="s">
        <v>71</v>
      </c>
      <c r="Z171" s="82" t="s">
        <v>144</v>
      </c>
      <c r="AA171" s="80" t="s">
        <v>1343</v>
      </c>
      <c r="AB171" s="80" t="s">
        <v>1344</v>
      </c>
      <c r="AC171" s="59"/>
      <c r="AD171" s="59"/>
      <c r="AE171" s="59" t="s">
        <v>180</v>
      </c>
      <c r="AF171" s="59"/>
      <c r="AG171" s="82"/>
      <c r="AH171" s="156"/>
      <c r="AI171" s="157"/>
      <c r="AJ171" s="157"/>
      <c r="AK171" s="156"/>
      <c r="AL171" s="157"/>
      <c r="AM171" s="82"/>
      <c r="AN171" s="82"/>
      <c r="AO171" s="59"/>
      <c r="AP171" s="59"/>
      <c r="AQ171" s="59"/>
      <c r="AR171" s="59"/>
      <c r="AS171" s="59"/>
      <c r="AT171" s="59"/>
    </row>
    <row r="172" spans="1:46" s="152" customFormat="1" ht="53.25" customHeight="1">
      <c r="A172" s="45"/>
      <c r="B172" s="67" t="s">
        <v>1353</v>
      </c>
      <c r="C172" s="67" t="s">
        <v>1346</v>
      </c>
      <c r="D172" s="162" t="s">
        <v>1347</v>
      </c>
      <c r="E172" s="65">
        <v>6</v>
      </c>
      <c r="F172" s="65">
        <v>1</v>
      </c>
      <c r="G172" s="63">
        <f>E172*3.5</f>
        <v>21</v>
      </c>
      <c r="H172" s="79">
        <f t="shared" ref="H172" si="25">G172*F172</f>
        <v>21</v>
      </c>
      <c r="I172" s="59" t="s">
        <v>1348</v>
      </c>
      <c r="J172" s="59" t="s">
        <v>1349</v>
      </c>
      <c r="K172" s="59"/>
      <c r="L172" s="82"/>
      <c r="M172" s="82" t="s">
        <v>1350</v>
      </c>
      <c r="N172" s="61"/>
      <c r="O172" s="59"/>
      <c r="P172" s="82" t="s">
        <v>191</v>
      </c>
      <c r="Q172" s="82" t="s">
        <v>192</v>
      </c>
      <c r="R172" s="82" t="s">
        <v>193</v>
      </c>
      <c r="S172" s="82" t="s">
        <v>208</v>
      </c>
      <c r="T172" s="82" t="s">
        <v>195</v>
      </c>
      <c r="U172" s="82" t="s">
        <v>141</v>
      </c>
      <c r="V172" s="82" t="s">
        <v>197</v>
      </c>
      <c r="W172" s="82" t="s">
        <v>144</v>
      </c>
      <c r="X172" s="82" t="s">
        <v>144</v>
      </c>
      <c r="Y172" s="82" t="s">
        <v>71</v>
      </c>
      <c r="Z172" s="82" t="s">
        <v>144</v>
      </c>
      <c r="AA172" s="80" t="s">
        <v>1351</v>
      </c>
      <c r="AB172" s="80" t="s">
        <v>1352</v>
      </c>
      <c r="AC172" s="59"/>
      <c r="AD172" s="59"/>
      <c r="AE172" s="59" t="s">
        <v>180</v>
      </c>
      <c r="AF172" s="59"/>
      <c r="AG172" s="82"/>
      <c r="AH172" s="156"/>
      <c r="AI172" s="157"/>
      <c r="AJ172" s="157"/>
      <c r="AK172" s="156"/>
      <c r="AL172" s="157"/>
      <c r="AM172" s="82"/>
      <c r="AN172" s="82"/>
      <c r="AO172" s="59"/>
      <c r="AP172" s="59"/>
      <c r="AQ172" s="59"/>
      <c r="AR172" s="59"/>
      <c r="AS172" s="59"/>
      <c r="AT172" s="59"/>
    </row>
    <row r="173" spans="1:46" s="152" customFormat="1" ht="53.25" customHeight="1">
      <c r="A173" s="45"/>
      <c r="B173" s="67" t="s">
        <v>1355</v>
      </c>
      <c r="C173" s="67" t="s">
        <v>1354</v>
      </c>
      <c r="D173" s="162" t="s">
        <v>1347</v>
      </c>
      <c r="E173" s="65">
        <v>6</v>
      </c>
      <c r="F173" s="65">
        <v>1</v>
      </c>
      <c r="G173" s="63">
        <f>E173*3.5</f>
        <v>21</v>
      </c>
      <c r="H173" s="79">
        <f t="shared" si="24"/>
        <v>21</v>
      </c>
      <c r="I173" s="59" t="s">
        <v>1348</v>
      </c>
      <c r="J173" s="59" t="s">
        <v>1349</v>
      </c>
      <c r="K173" s="59"/>
      <c r="L173" s="82"/>
      <c r="M173" s="82" t="s">
        <v>1350</v>
      </c>
      <c r="N173" s="61"/>
      <c r="O173" s="59"/>
      <c r="P173" s="82" t="s">
        <v>191</v>
      </c>
      <c r="Q173" s="82" t="s">
        <v>192</v>
      </c>
      <c r="R173" s="82" t="s">
        <v>193</v>
      </c>
      <c r="S173" s="82" t="s">
        <v>208</v>
      </c>
      <c r="T173" s="82" t="s">
        <v>195</v>
      </c>
      <c r="U173" s="82" t="s">
        <v>141</v>
      </c>
      <c r="V173" s="82" t="s">
        <v>197</v>
      </c>
      <c r="W173" s="82" t="s">
        <v>144</v>
      </c>
      <c r="X173" s="82" t="s">
        <v>144</v>
      </c>
      <c r="Y173" s="82" t="s">
        <v>71</v>
      </c>
      <c r="Z173" s="82" t="s">
        <v>144</v>
      </c>
      <c r="AA173" s="80" t="s">
        <v>1351</v>
      </c>
      <c r="AB173" s="80" t="s">
        <v>1352</v>
      </c>
      <c r="AC173" s="59"/>
      <c r="AD173" s="59"/>
      <c r="AE173" s="59" t="s">
        <v>180</v>
      </c>
      <c r="AF173" s="59"/>
      <c r="AG173" s="82"/>
      <c r="AH173" s="156"/>
      <c r="AI173" s="157"/>
      <c r="AJ173" s="157"/>
      <c r="AK173" s="156"/>
      <c r="AL173" s="157"/>
      <c r="AM173" s="82"/>
      <c r="AN173" s="82"/>
      <c r="AO173" s="59"/>
      <c r="AP173" s="59"/>
      <c r="AQ173" s="59"/>
      <c r="AR173" s="59"/>
      <c r="AS173" s="59"/>
      <c r="AT173" s="59"/>
    </row>
    <row r="174" spans="1:46" s="126" customFormat="1" ht="21.75" customHeight="1">
      <c r="A174" s="125"/>
      <c r="B174" s="127"/>
      <c r="C174" s="297" t="s">
        <v>1507</v>
      </c>
      <c r="D174" s="297"/>
      <c r="E174" s="297"/>
      <c r="F174" s="297"/>
      <c r="G174" s="128"/>
      <c r="H174" s="129"/>
      <c r="I174" s="128"/>
      <c r="J174" s="128"/>
      <c r="K174" s="128"/>
      <c r="L174" s="130"/>
      <c r="M174" s="130"/>
      <c r="N174" s="130"/>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2"/>
    </row>
    <row r="175" spans="1:46" s="152" customFormat="1" ht="53.25" customHeight="1">
      <c r="A175" s="45"/>
      <c r="B175" s="67" t="s">
        <v>1360</v>
      </c>
      <c r="C175" s="67"/>
      <c r="D175" s="166" t="s">
        <v>1356</v>
      </c>
      <c r="E175" s="65">
        <v>50</v>
      </c>
      <c r="F175" s="65">
        <v>1</v>
      </c>
      <c r="G175" s="63">
        <v>50</v>
      </c>
      <c r="H175" s="79">
        <f>(F175*G175)*1.2</f>
        <v>60</v>
      </c>
      <c r="I175" s="59"/>
      <c r="J175" s="59" t="s">
        <v>1357</v>
      </c>
      <c r="K175" s="59"/>
      <c r="L175" s="82" t="s">
        <v>1435</v>
      </c>
      <c r="M175" s="82" t="s">
        <v>1486</v>
      </c>
      <c r="N175" s="61"/>
      <c r="O175" s="59"/>
      <c r="P175" s="82" t="s">
        <v>191</v>
      </c>
      <c r="Q175" s="82" t="s">
        <v>192</v>
      </c>
      <c r="R175" s="82" t="s">
        <v>193</v>
      </c>
      <c r="S175" s="82" t="s">
        <v>208</v>
      </c>
      <c r="T175" s="82" t="s">
        <v>195</v>
      </c>
      <c r="U175" s="82" t="s">
        <v>141</v>
      </c>
      <c r="V175" s="82" t="s">
        <v>197</v>
      </c>
      <c r="W175" s="82"/>
      <c r="X175" s="82"/>
      <c r="Y175" s="82"/>
      <c r="Z175" s="82"/>
      <c r="AA175" s="80" t="s">
        <v>1358</v>
      </c>
      <c r="AB175" s="80" t="s">
        <v>1359</v>
      </c>
      <c r="AC175" s="59"/>
      <c r="AD175" s="59"/>
      <c r="AE175" s="59"/>
      <c r="AF175" s="59"/>
      <c r="AG175" s="82"/>
      <c r="AH175" s="156"/>
      <c r="AI175" s="157"/>
      <c r="AJ175" s="157"/>
      <c r="AK175" s="156"/>
      <c r="AL175" s="157"/>
      <c r="AM175" s="82"/>
      <c r="AN175" s="82"/>
      <c r="AO175" s="59"/>
      <c r="AP175" s="59"/>
      <c r="AQ175" s="59"/>
      <c r="AR175" s="59"/>
      <c r="AS175" s="59"/>
      <c r="AT175" s="59"/>
    </row>
    <row r="176" spans="1:46" s="152" customFormat="1" ht="53.25" customHeight="1">
      <c r="A176" s="45"/>
      <c r="B176" s="67" t="s">
        <v>1366</v>
      </c>
      <c r="C176" s="67"/>
      <c r="D176" s="166" t="s">
        <v>1361</v>
      </c>
      <c r="E176" s="65">
        <v>3</v>
      </c>
      <c r="F176" s="65">
        <v>1</v>
      </c>
      <c r="G176" s="63">
        <v>15</v>
      </c>
      <c r="H176" s="79">
        <f t="shared" ref="H176:H177" si="26">(F176*G176)</f>
        <v>15</v>
      </c>
      <c r="I176" s="59"/>
      <c r="J176" s="59" t="s">
        <v>1362</v>
      </c>
      <c r="K176" s="59"/>
      <c r="L176" s="82" t="s">
        <v>1434</v>
      </c>
      <c r="M176" s="82" t="s">
        <v>1363</v>
      </c>
      <c r="N176" s="61"/>
      <c r="O176" s="59"/>
      <c r="P176" s="82" t="s">
        <v>191</v>
      </c>
      <c r="Q176" s="82" t="s">
        <v>192</v>
      </c>
      <c r="R176" s="82" t="s">
        <v>193</v>
      </c>
      <c r="S176" s="82" t="s">
        <v>208</v>
      </c>
      <c r="T176" s="82" t="s">
        <v>195</v>
      </c>
      <c r="U176" s="82" t="s">
        <v>141</v>
      </c>
      <c r="V176" s="82" t="s">
        <v>197</v>
      </c>
      <c r="W176" s="82" t="s">
        <v>144</v>
      </c>
      <c r="X176" s="82" t="s">
        <v>144</v>
      </c>
      <c r="Y176" s="82" t="s">
        <v>71</v>
      </c>
      <c r="Z176" s="82" t="s">
        <v>144</v>
      </c>
      <c r="AA176" s="80" t="s">
        <v>1364</v>
      </c>
      <c r="AB176" s="80" t="s">
        <v>1365</v>
      </c>
      <c r="AC176" s="59"/>
      <c r="AD176" s="59"/>
      <c r="AE176" s="59" t="s">
        <v>180</v>
      </c>
      <c r="AF176" s="59"/>
      <c r="AG176" s="82"/>
      <c r="AH176" s="156"/>
      <c r="AI176" s="157"/>
      <c r="AJ176" s="157"/>
      <c r="AK176" s="156"/>
      <c r="AL176" s="157"/>
      <c r="AM176" s="82"/>
      <c r="AN176" s="82"/>
      <c r="AO176" s="59"/>
      <c r="AP176" s="59"/>
      <c r="AQ176" s="59"/>
      <c r="AR176" s="59"/>
      <c r="AS176" s="59"/>
      <c r="AT176" s="59"/>
    </row>
    <row r="177" spans="1:46" s="152" customFormat="1" ht="53.25" customHeight="1">
      <c r="A177" s="45"/>
      <c r="B177" s="67" t="s">
        <v>1370</v>
      </c>
      <c r="C177" s="67"/>
      <c r="D177" s="166" t="s">
        <v>1367</v>
      </c>
      <c r="E177" s="65">
        <v>2</v>
      </c>
      <c r="F177" s="65">
        <v>1</v>
      </c>
      <c r="G177" s="63">
        <v>3</v>
      </c>
      <c r="H177" s="79">
        <f t="shared" si="26"/>
        <v>3</v>
      </c>
      <c r="I177" s="59"/>
      <c r="J177" s="59" t="s">
        <v>1362</v>
      </c>
      <c r="K177" s="59"/>
      <c r="L177" s="82"/>
      <c r="M177" s="82" t="s">
        <v>1368</v>
      </c>
      <c r="N177" s="61"/>
      <c r="O177" s="59"/>
      <c r="P177" s="82" t="s">
        <v>191</v>
      </c>
      <c r="Q177" s="82" t="s">
        <v>192</v>
      </c>
      <c r="R177" s="82" t="s">
        <v>193</v>
      </c>
      <c r="S177" s="82" t="s">
        <v>208</v>
      </c>
      <c r="T177" s="82" t="s">
        <v>195</v>
      </c>
      <c r="U177" s="82" t="s">
        <v>141</v>
      </c>
      <c r="V177" s="82" t="s">
        <v>197</v>
      </c>
      <c r="W177" s="82" t="s">
        <v>144</v>
      </c>
      <c r="X177" s="82" t="s">
        <v>144</v>
      </c>
      <c r="Y177" s="82" t="s">
        <v>71</v>
      </c>
      <c r="Z177" s="82" t="s">
        <v>144</v>
      </c>
      <c r="AA177" s="80" t="s">
        <v>1369</v>
      </c>
      <c r="AB177" s="80" t="s">
        <v>1365</v>
      </c>
      <c r="AC177" s="59"/>
      <c r="AD177" s="59"/>
      <c r="AE177" s="59" t="s">
        <v>180</v>
      </c>
      <c r="AF177" s="59"/>
      <c r="AG177" s="82"/>
      <c r="AH177" s="156"/>
      <c r="AI177" s="157"/>
      <c r="AJ177" s="157"/>
      <c r="AK177" s="156"/>
      <c r="AL177" s="157"/>
      <c r="AM177" s="82"/>
      <c r="AN177" s="82"/>
      <c r="AO177" s="59"/>
      <c r="AP177" s="59"/>
      <c r="AQ177" s="59"/>
      <c r="AR177" s="59"/>
      <c r="AS177" s="59"/>
      <c r="AT177" s="59"/>
    </row>
    <row r="178" spans="1:46" s="126" customFormat="1" ht="21.75" customHeight="1">
      <c r="A178" s="125"/>
      <c r="B178" s="176" t="s">
        <v>1397</v>
      </c>
      <c r="C178" s="302" t="s">
        <v>1508</v>
      </c>
      <c r="D178" s="302"/>
      <c r="E178" s="302"/>
      <c r="F178" s="302">
        <v>1</v>
      </c>
      <c r="G178" s="177"/>
      <c r="H178" s="177"/>
      <c r="I178" s="177"/>
      <c r="J178" s="177"/>
      <c r="K178" s="177"/>
      <c r="L178" s="177"/>
      <c r="M178" s="177"/>
      <c r="N178" s="177"/>
    </row>
    <row r="179" spans="1:46" s="152" customFormat="1" ht="127.5">
      <c r="A179" s="45"/>
      <c r="B179" s="171"/>
      <c r="C179" s="171" t="s">
        <v>1371</v>
      </c>
      <c r="D179" s="162"/>
      <c r="E179" s="172"/>
      <c r="F179" s="172"/>
      <c r="G179" s="173">
        <v>150</v>
      </c>
      <c r="H179" s="174">
        <f>F178*G179</f>
        <v>150</v>
      </c>
      <c r="I179" s="86" t="s">
        <v>1372</v>
      </c>
      <c r="J179" s="86"/>
      <c r="K179" s="86"/>
      <c r="L179" s="86" t="s">
        <v>1433</v>
      </c>
      <c r="M179" s="86" t="s">
        <v>1427</v>
      </c>
      <c r="N179" s="175"/>
      <c r="O179" s="59"/>
      <c r="P179" s="82" t="s">
        <v>191</v>
      </c>
      <c r="Q179" s="82" t="s">
        <v>192</v>
      </c>
      <c r="R179" s="82" t="s">
        <v>193</v>
      </c>
      <c r="S179" s="82" t="s">
        <v>208</v>
      </c>
      <c r="T179" s="82" t="s">
        <v>195</v>
      </c>
      <c r="U179" s="82" t="s">
        <v>777</v>
      </c>
      <c r="V179" s="82" t="s">
        <v>197</v>
      </c>
      <c r="W179" s="82" t="s">
        <v>70</v>
      </c>
      <c r="X179" s="82" t="s">
        <v>70</v>
      </c>
      <c r="Y179" s="82" t="s">
        <v>71</v>
      </c>
      <c r="Z179" s="82" t="s">
        <v>144</v>
      </c>
      <c r="AA179" s="80" t="s">
        <v>1373</v>
      </c>
      <c r="AB179" s="80" t="s">
        <v>228</v>
      </c>
      <c r="AC179" s="59"/>
      <c r="AD179" s="59"/>
      <c r="AE179" s="59"/>
      <c r="AF179" s="59" t="s">
        <v>147</v>
      </c>
      <c r="AG179" s="82"/>
      <c r="AH179" s="156"/>
      <c r="AI179" s="157"/>
      <c r="AJ179" s="157"/>
      <c r="AK179" s="156"/>
      <c r="AL179" s="157"/>
      <c r="AM179" s="82"/>
      <c r="AN179" s="82"/>
      <c r="AO179" s="59"/>
      <c r="AP179" s="59"/>
      <c r="AQ179" s="59"/>
      <c r="AR179" s="59"/>
      <c r="AS179" s="59"/>
      <c r="AT179" s="59"/>
    </row>
    <row r="180" spans="1:46" ht="14.25" customHeight="1">
      <c r="A180" s="45"/>
      <c r="B180" s="291" t="s">
        <v>1374</v>
      </c>
      <c r="C180" s="292"/>
      <c r="D180" s="292"/>
      <c r="E180" s="292"/>
      <c r="F180" s="292"/>
      <c r="G180" s="293"/>
      <c r="H180" s="158">
        <f>SUM(H9:H179)</f>
        <v>5408</v>
      </c>
      <c r="I180" s="84"/>
      <c r="J180" s="84"/>
      <c r="K180" s="84"/>
      <c r="L180" s="82"/>
      <c r="M180" s="82"/>
      <c r="N180" s="82"/>
      <c r="O180" s="82"/>
      <c r="P180" s="82"/>
      <c r="Q180" s="82"/>
      <c r="R180" s="82"/>
      <c r="S180" s="82"/>
      <c r="T180" s="82"/>
      <c r="U180" s="82"/>
      <c r="V180" s="82"/>
      <c r="W180" s="82"/>
      <c r="X180" s="82"/>
      <c r="Y180" s="82"/>
      <c r="Z180" s="82"/>
      <c r="AA180" s="80"/>
      <c r="AB180" s="80"/>
      <c r="AC180" s="82"/>
      <c r="AD180" s="82"/>
      <c r="AE180" s="82"/>
      <c r="AF180" s="82"/>
      <c r="AG180" s="82"/>
      <c r="AH180" s="82"/>
      <c r="AI180" s="82"/>
      <c r="AJ180" s="82"/>
      <c r="AK180" s="82"/>
      <c r="AL180" s="82"/>
      <c r="AM180" s="82"/>
      <c r="AN180" s="82"/>
      <c r="AO180" s="82"/>
      <c r="AP180" s="82"/>
      <c r="AQ180" s="82"/>
      <c r="AR180" s="82"/>
      <c r="AS180" s="82"/>
      <c r="AT180" s="82"/>
    </row>
    <row r="181" spans="1:46" ht="14.25" customHeight="1">
      <c r="A181" s="45"/>
      <c r="B181" s="291" t="s">
        <v>1375</v>
      </c>
      <c r="C181" s="292"/>
      <c r="D181" s="292"/>
      <c r="E181" s="292"/>
      <c r="F181" s="292"/>
      <c r="G181" s="293"/>
      <c r="H181" s="158">
        <f>H180*0.6</f>
        <v>3244.7999999999997</v>
      </c>
      <c r="I181" s="84"/>
      <c r="J181" s="84"/>
      <c r="K181" s="84"/>
      <c r="L181" s="82"/>
      <c r="M181" s="82"/>
      <c r="N181" s="82"/>
      <c r="O181" s="82"/>
      <c r="P181" s="82"/>
      <c r="Q181" s="82"/>
      <c r="R181" s="82"/>
      <c r="S181" s="82"/>
      <c r="T181" s="82"/>
      <c r="U181" s="82"/>
      <c r="V181" s="82"/>
      <c r="W181" s="82"/>
      <c r="X181" s="82"/>
      <c r="Y181" s="82"/>
      <c r="Z181" s="82"/>
      <c r="AA181" s="80"/>
      <c r="AB181" s="80"/>
      <c r="AC181" s="82"/>
      <c r="AD181" s="82"/>
      <c r="AE181" s="82"/>
      <c r="AF181" s="82"/>
      <c r="AG181" s="82"/>
      <c r="AH181" s="82"/>
      <c r="AI181" s="82"/>
      <c r="AJ181" s="82"/>
      <c r="AK181" s="82"/>
      <c r="AL181" s="82"/>
      <c r="AM181" s="82"/>
      <c r="AN181" s="82"/>
      <c r="AO181" s="82"/>
      <c r="AP181" s="82"/>
      <c r="AQ181" s="82"/>
      <c r="AR181" s="82"/>
      <c r="AS181" s="82"/>
      <c r="AT181" s="82"/>
    </row>
    <row r="182" spans="1:46" ht="14.25" customHeight="1">
      <c r="A182" s="45"/>
      <c r="B182" s="291" t="s">
        <v>1376</v>
      </c>
      <c r="C182" s="292"/>
      <c r="D182" s="292"/>
      <c r="E182" s="292"/>
      <c r="F182" s="292"/>
      <c r="G182" s="293"/>
      <c r="H182" s="158">
        <f>SUM(H180:H181)</f>
        <v>8652.7999999999993</v>
      </c>
      <c r="I182" s="85"/>
      <c r="J182" s="84"/>
      <c r="K182" s="84"/>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row>
    <row r="183" spans="1:46" ht="14.25" customHeight="1">
      <c r="A183" s="45"/>
      <c r="B183" s="178"/>
      <c r="C183" s="47"/>
      <c r="D183" s="159"/>
      <c r="E183" s="141"/>
      <c r="F183" s="141"/>
      <c r="G183" s="47"/>
      <c r="H183" s="153"/>
      <c r="I183" s="47"/>
      <c r="J183" s="47"/>
      <c r="K183" s="47"/>
      <c r="L183" s="48"/>
      <c r="M183" s="48"/>
      <c r="N183" s="48"/>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row>
    <row r="184" spans="1:46" ht="14.25" customHeight="1">
      <c r="N184" s="48"/>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row>
    <row r="185" spans="1:46" ht="14.25" customHeight="1">
      <c r="N185" s="48"/>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row>
    <row r="186" spans="1:46" ht="14.25" customHeight="1">
      <c r="N186" s="48"/>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row>
    <row r="187" spans="1:46" ht="14.25" customHeight="1">
      <c r="N187" s="48"/>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row>
    <row r="188" spans="1:46" ht="14.25" customHeight="1">
      <c r="N188" s="48"/>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row>
    <row r="189" spans="1:46" ht="14.25" customHeight="1">
      <c r="N189" s="48"/>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row>
    <row r="190" spans="1:46" ht="14.25" customHeight="1">
      <c r="N190" s="48"/>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row>
    <row r="191" spans="1:46" ht="14.25" customHeight="1">
      <c r="N191" s="48"/>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row>
    <row r="192" spans="1:46" ht="14.25" customHeight="1">
      <c r="N192" s="48"/>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row>
    <row r="193" spans="1:46" ht="31.5" customHeight="1">
      <c r="N193" s="48"/>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row>
    <row r="194" spans="1:46" ht="14.25" customHeight="1">
      <c r="N194" s="48"/>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row>
    <row r="195" spans="1:46" ht="14.25" customHeight="1">
      <c r="N195" s="48"/>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row>
    <row r="196" spans="1:46" ht="14.25" customHeight="1">
      <c r="N196" s="48"/>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row>
    <row r="197" spans="1:46" ht="14.25" customHeight="1">
      <c r="N197" s="48"/>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row>
    <row r="198" spans="1:46" ht="14.25" customHeight="1">
      <c r="N198" s="48"/>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row>
    <row r="199" spans="1:46" ht="14.25" customHeight="1">
      <c r="A199" s="45"/>
      <c r="B199" s="178"/>
      <c r="C199" s="47"/>
      <c r="D199" s="159"/>
      <c r="E199" s="141"/>
      <c r="F199" s="141"/>
      <c r="G199" s="47"/>
      <c r="H199" s="153"/>
      <c r="I199" s="47"/>
      <c r="J199" s="47"/>
      <c r="K199" s="47"/>
      <c r="L199" s="48"/>
      <c r="M199" s="48"/>
      <c r="N199" s="48"/>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row>
    <row r="200" spans="1:46" ht="14.25" customHeight="1">
      <c r="A200" s="45"/>
      <c r="B200" s="178"/>
      <c r="C200" s="47"/>
      <c r="D200" s="159"/>
      <c r="E200" s="141"/>
      <c r="F200" s="141"/>
      <c r="G200" s="47"/>
      <c r="H200" s="153"/>
      <c r="I200" s="47"/>
      <c r="J200" s="47"/>
      <c r="K200" s="47"/>
      <c r="L200" s="48"/>
      <c r="M200" s="48"/>
      <c r="N200" s="48"/>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row>
    <row r="201" spans="1:46" ht="14.25" customHeight="1">
      <c r="A201" s="45"/>
      <c r="B201" s="178"/>
      <c r="C201" s="47"/>
      <c r="D201" s="159"/>
      <c r="E201" s="141"/>
      <c r="F201" s="141"/>
      <c r="G201" s="47"/>
      <c r="H201" s="153"/>
      <c r="I201" s="47"/>
      <c r="J201" s="47"/>
      <c r="K201" s="47"/>
      <c r="L201" s="48"/>
      <c r="M201" s="48"/>
      <c r="N201" s="48"/>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row>
    <row r="202" spans="1:46" ht="14.25" customHeight="1">
      <c r="A202" s="45"/>
      <c r="B202" s="178"/>
      <c r="C202" s="47"/>
      <c r="D202" s="159"/>
      <c r="E202" s="141"/>
      <c r="F202" s="141"/>
      <c r="G202" s="47"/>
      <c r="H202" s="153"/>
      <c r="I202" s="47"/>
      <c r="J202" s="47"/>
      <c r="K202" s="47"/>
      <c r="L202" s="48"/>
      <c r="M202" s="48"/>
      <c r="N202" s="48"/>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row>
    <row r="203" spans="1:46" ht="14.25" customHeight="1">
      <c r="A203" s="45"/>
      <c r="B203" s="178"/>
      <c r="C203" s="47"/>
      <c r="D203" s="159"/>
      <c r="E203" s="141"/>
      <c r="F203" s="141"/>
      <c r="G203" s="47"/>
      <c r="H203" s="153"/>
      <c r="I203" s="47"/>
      <c r="J203" s="47"/>
      <c r="K203" s="47"/>
      <c r="L203" s="48"/>
      <c r="M203" s="48"/>
      <c r="N203" s="48"/>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row>
    <row r="204" spans="1:46" ht="14.25" customHeight="1">
      <c r="A204" s="45"/>
      <c r="B204" s="178"/>
      <c r="C204" s="47"/>
      <c r="D204" s="159"/>
      <c r="E204" s="141"/>
      <c r="F204" s="141"/>
      <c r="G204" s="47"/>
      <c r="H204" s="153"/>
      <c r="I204" s="47"/>
      <c r="J204" s="47"/>
      <c r="K204" s="47"/>
      <c r="L204" s="48"/>
      <c r="M204" s="48"/>
      <c r="N204" s="48"/>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row>
    <row r="205" spans="1:46" ht="14.25" customHeight="1">
      <c r="A205" s="45"/>
      <c r="B205" s="178"/>
      <c r="C205" s="47"/>
      <c r="D205" s="159"/>
      <c r="E205" s="141"/>
      <c r="F205" s="141"/>
      <c r="G205" s="47"/>
      <c r="H205" s="153"/>
      <c r="I205" s="47"/>
      <c r="J205" s="47"/>
      <c r="K205" s="47"/>
      <c r="L205" s="48"/>
      <c r="M205" s="48"/>
      <c r="N205" s="48"/>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row>
    <row r="206" spans="1:46" ht="14.25" customHeight="1">
      <c r="A206" s="45"/>
      <c r="B206" s="178"/>
      <c r="C206" s="47"/>
      <c r="D206" s="159"/>
      <c r="E206" s="141"/>
      <c r="F206" s="141"/>
      <c r="G206" s="47"/>
      <c r="H206" s="153"/>
      <c r="I206" s="47"/>
      <c r="J206" s="47"/>
      <c r="K206" s="47"/>
      <c r="L206" s="48"/>
      <c r="M206" s="48"/>
      <c r="N206" s="48"/>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row>
    <row r="207" spans="1:46" ht="14.25" customHeight="1">
      <c r="A207" s="45"/>
      <c r="B207" s="178"/>
      <c r="C207" s="47"/>
      <c r="D207" s="159"/>
      <c r="E207" s="141"/>
      <c r="F207" s="141"/>
      <c r="G207" s="47"/>
      <c r="H207" s="153"/>
      <c r="I207" s="47"/>
      <c r="J207" s="47"/>
      <c r="K207" s="47"/>
      <c r="L207" s="48"/>
      <c r="M207" s="48"/>
      <c r="N207" s="48"/>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row>
    <row r="208" spans="1:46" ht="14.25" customHeight="1">
      <c r="A208" s="45"/>
      <c r="B208" s="178"/>
      <c r="C208" s="47"/>
      <c r="D208" s="159"/>
      <c r="E208" s="141"/>
      <c r="F208" s="141"/>
      <c r="G208" s="47"/>
      <c r="H208" s="153"/>
      <c r="I208" s="47"/>
      <c r="J208" s="47"/>
      <c r="K208" s="47"/>
      <c r="L208" s="48"/>
      <c r="M208" s="48"/>
      <c r="N208" s="48"/>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row>
    <row r="209" spans="1:46" ht="14.25" customHeight="1">
      <c r="A209" s="45"/>
      <c r="B209" s="178"/>
      <c r="C209" s="47"/>
      <c r="D209" s="159"/>
      <c r="E209" s="141"/>
      <c r="F209" s="141"/>
      <c r="G209" s="47"/>
      <c r="H209" s="153"/>
      <c r="I209" s="47"/>
      <c r="J209" s="47"/>
      <c r="K209" s="47"/>
      <c r="L209" s="48"/>
      <c r="M209" s="48"/>
      <c r="N209" s="48"/>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row>
    <row r="210" spans="1:46" ht="14.25" customHeight="1">
      <c r="A210" s="45"/>
      <c r="B210" s="178"/>
      <c r="C210" s="47"/>
      <c r="D210" s="159"/>
      <c r="E210" s="141"/>
      <c r="F210" s="141"/>
      <c r="G210" s="47"/>
      <c r="H210" s="153"/>
      <c r="I210" s="47"/>
      <c r="J210" s="47"/>
      <c r="K210" s="47"/>
      <c r="L210" s="48"/>
      <c r="M210" s="48"/>
      <c r="N210" s="48"/>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row>
    <row r="211" spans="1:46" ht="14.25" customHeight="1">
      <c r="A211" s="45"/>
      <c r="B211" s="178"/>
      <c r="C211" s="47"/>
      <c r="D211" s="159"/>
      <c r="E211" s="141"/>
      <c r="F211" s="141"/>
      <c r="G211" s="47"/>
      <c r="H211" s="153"/>
      <c r="I211" s="47"/>
      <c r="J211" s="47"/>
      <c r="K211" s="47"/>
      <c r="L211" s="48"/>
      <c r="M211" s="48"/>
      <c r="N211" s="48"/>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row>
    <row r="212" spans="1:46" ht="14.25" customHeight="1">
      <c r="A212" s="45"/>
      <c r="B212" s="178"/>
      <c r="C212" s="47"/>
      <c r="D212" s="159"/>
      <c r="E212" s="141"/>
      <c r="F212" s="141"/>
      <c r="G212" s="47"/>
      <c r="H212" s="153"/>
      <c r="I212" s="47"/>
      <c r="J212" s="47"/>
      <c r="K212" s="47"/>
      <c r="L212" s="48"/>
      <c r="M212" s="48"/>
      <c r="N212" s="48"/>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row>
    <row r="213" spans="1:46" ht="14.25" customHeight="1">
      <c r="A213" s="45"/>
      <c r="B213" s="178"/>
      <c r="C213" s="47"/>
      <c r="D213" s="159"/>
      <c r="E213" s="141"/>
      <c r="F213" s="141"/>
      <c r="G213" s="47"/>
      <c r="H213" s="153"/>
      <c r="I213" s="47"/>
      <c r="J213" s="47"/>
      <c r="K213" s="47"/>
      <c r="L213" s="48"/>
      <c r="M213" s="48"/>
      <c r="N213" s="48"/>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row>
    <row r="214" spans="1:46" ht="14.25" customHeight="1">
      <c r="A214" s="45"/>
      <c r="B214" s="178"/>
      <c r="C214" s="47"/>
      <c r="D214" s="159"/>
      <c r="E214" s="141"/>
      <c r="F214" s="141"/>
      <c r="G214" s="47"/>
      <c r="H214" s="153"/>
      <c r="I214" s="47"/>
      <c r="J214" s="47"/>
      <c r="K214" s="47"/>
      <c r="L214" s="48"/>
      <c r="M214" s="48"/>
      <c r="N214" s="48"/>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row>
    <row r="215" spans="1:46" ht="14.25" customHeight="1">
      <c r="A215" s="45"/>
      <c r="B215" s="178"/>
      <c r="C215" s="47"/>
      <c r="D215" s="159"/>
      <c r="E215" s="141"/>
      <c r="F215" s="141"/>
      <c r="G215" s="47"/>
      <c r="H215" s="153"/>
      <c r="I215" s="47"/>
      <c r="J215" s="47"/>
      <c r="K215" s="47"/>
      <c r="L215" s="48"/>
      <c r="M215" s="48"/>
      <c r="N215" s="48"/>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row>
    <row r="216" spans="1:46" ht="14.25" customHeight="1">
      <c r="A216" s="45"/>
      <c r="B216" s="178"/>
      <c r="C216" s="47"/>
      <c r="D216" s="159"/>
      <c r="E216" s="141"/>
      <c r="F216" s="141"/>
      <c r="G216" s="47"/>
      <c r="H216" s="153"/>
      <c r="I216" s="47"/>
      <c r="J216" s="47"/>
      <c r="K216" s="47"/>
      <c r="L216" s="48"/>
      <c r="M216" s="48"/>
      <c r="N216" s="48"/>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row>
    <row r="217" spans="1:46" ht="14.25" customHeight="1">
      <c r="A217" s="45"/>
      <c r="B217" s="178"/>
      <c r="C217" s="47"/>
      <c r="D217" s="159"/>
      <c r="E217" s="141"/>
      <c r="F217" s="141"/>
      <c r="G217" s="47"/>
      <c r="H217" s="153"/>
      <c r="I217" s="47"/>
      <c r="J217" s="47"/>
      <c r="K217" s="47"/>
      <c r="L217" s="48"/>
      <c r="M217" s="48"/>
      <c r="N217" s="48"/>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row>
    <row r="218" spans="1:46" ht="14.25" customHeight="1">
      <c r="A218" s="45"/>
      <c r="B218" s="178"/>
      <c r="C218" s="47"/>
      <c r="D218" s="159"/>
      <c r="E218" s="141"/>
      <c r="F218" s="141"/>
      <c r="G218" s="47"/>
      <c r="H218" s="153"/>
      <c r="I218" s="47"/>
      <c r="J218" s="47"/>
      <c r="K218" s="47"/>
      <c r="L218" s="48"/>
      <c r="M218" s="48"/>
      <c r="N218" s="48"/>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row>
    <row r="219" spans="1:46" ht="14.25" customHeight="1">
      <c r="A219" s="45"/>
      <c r="B219" s="178"/>
      <c r="C219" s="47"/>
      <c r="D219" s="159"/>
      <c r="E219" s="141"/>
      <c r="F219" s="141"/>
      <c r="G219" s="47"/>
      <c r="H219" s="153"/>
      <c r="I219" s="47"/>
      <c r="J219" s="47"/>
      <c r="K219" s="47"/>
      <c r="L219" s="48"/>
      <c r="M219" s="48"/>
      <c r="N219" s="48"/>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row>
    <row r="220" spans="1:46" ht="14.25" customHeight="1">
      <c r="A220" s="45"/>
      <c r="B220" s="178"/>
      <c r="C220" s="47"/>
      <c r="D220" s="159"/>
      <c r="E220" s="141"/>
      <c r="F220" s="141"/>
      <c r="G220" s="47"/>
      <c r="H220" s="153"/>
      <c r="I220" s="47"/>
      <c r="J220" s="47"/>
      <c r="K220" s="47"/>
      <c r="L220" s="48"/>
      <c r="M220" s="48"/>
      <c r="N220" s="48"/>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row>
    <row r="221" spans="1:46" ht="14.25" customHeight="1">
      <c r="A221" s="45"/>
      <c r="B221" s="178"/>
      <c r="C221" s="47"/>
      <c r="D221" s="159"/>
      <c r="E221" s="141"/>
      <c r="F221" s="141"/>
      <c r="G221" s="47"/>
      <c r="H221" s="153"/>
      <c r="I221" s="47"/>
      <c r="J221" s="47"/>
      <c r="K221" s="47"/>
      <c r="L221" s="48"/>
      <c r="M221" s="48"/>
      <c r="N221" s="48"/>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row>
    <row r="222" spans="1:46" ht="14.25" customHeight="1">
      <c r="A222" s="45"/>
      <c r="B222" s="178"/>
      <c r="C222" s="47"/>
      <c r="D222" s="159"/>
      <c r="E222" s="141"/>
      <c r="F222" s="141"/>
      <c r="G222" s="47"/>
      <c r="H222" s="153"/>
      <c r="I222" s="47"/>
      <c r="J222" s="47"/>
      <c r="K222" s="47"/>
      <c r="L222" s="48"/>
      <c r="M222" s="48"/>
      <c r="N222" s="48"/>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row>
    <row r="223" spans="1:46" ht="14.25" customHeight="1">
      <c r="A223" s="45"/>
      <c r="B223" s="178"/>
      <c r="C223" s="47"/>
      <c r="D223" s="159"/>
      <c r="E223" s="141"/>
      <c r="F223" s="141"/>
      <c r="G223" s="47"/>
      <c r="H223" s="153"/>
      <c r="I223" s="47"/>
      <c r="J223" s="47"/>
      <c r="K223" s="47"/>
      <c r="L223" s="48"/>
      <c r="M223" s="48"/>
      <c r="N223" s="48"/>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row>
    <row r="224" spans="1:46" ht="14.25" customHeight="1">
      <c r="A224" s="45"/>
      <c r="B224" s="178"/>
      <c r="C224" s="47"/>
      <c r="D224" s="159"/>
      <c r="E224" s="141"/>
      <c r="F224" s="141"/>
      <c r="G224" s="47"/>
      <c r="H224" s="153"/>
      <c r="I224" s="47"/>
      <c r="J224" s="47"/>
      <c r="K224" s="47"/>
      <c r="L224" s="48"/>
      <c r="M224" s="48"/>
      <c r="N224" s="48"/>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row>
    <row r="225" spans="1:46" ht="14.25" customHeight="1">
      <c r="A225" s="45"/>
      <c r="B225" s="178"/>
      <c r="C225" s="47"/>
      <c r="D225" s="159"/>
      <c r="E225" s="141"/>
      <c r="F225" s="141"/>
      <c r="G225" s="47"/>
      <c r="H225" s="153"/>
      <c r="I225" s="47"/>
      <c r="J225" s="47"/>
      <c r="K225" s="47"/>
      <c r="L225" s="48"/>
      <c r="M225" s="48"/>
      <c r="N225" s="48"/>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row>
    <row r="226" spans="1:46" ht="14.25" customHeight="1">
      <c r="A226" s="45"/>
      <c r="B226" s="178"/>
      <c r="C226" s="47"/>
      <c r="D226" s="159"/>
      <c r="E226" s="141"/>
      <c r="F226" s="141"/>
      <c r="G226" s="47"/>
      <c r="H226" s="153"/>
      <c r="I226" s="47"/>
      <c r="J226" s="47"/>
      <c r="K226" s="47"/>
      <c r="L226" s="48"/>
      <c r="M226" s="48"/>
      <c r="N226" s="48"/>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row>
    <row r="227" spans="1:46" ht="14.25" customHeight="1">
      <c r="A227" s="45"/>
      <c r="B227" s="178"/>
      <c r="C227" s="47"/>
      <c r="D227" s="159"/>
      <c r="E227" s="141"/>
      <c r="F227" s="141"/>
      <c r="G227" s="47"/>
      <c r="H227" s="153"/>
      <c r="I227" s="47"/>
      <c r="J227" s="47"/>
      <c r="K227" s="47"/>
      <c r="L227" s="48"/>
      <c r="M227" s="48"/>
      <c r="N227" s="48"/>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row>
    <row r="228" spans="1:46" ht="14.25" customHeight="1">
      <c r="A228" s="45"/>
      <c r="B228" s="178"/>
      <c r="C228" s="47"/>
      <c r="D228" s="159"/>
      <c r="E228" s="141"/>
      <c r="F228" s="141"/>
      <c r="G228" s="47"/>
      <c r="H228" s="153"/>
      <c r="I228" s="47"/>
      <c r="J228" s="47"/>
      <c r="K228" s="47"/>
      <c r="L228" s="48"/>
      <c r="M228" s="48"/>
      <c r="N228" s="48"/>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row>
    <row r="229" spans="1:46" ht="14.25" customHeight="1">
      <c r="A229" s="45"/>
      <c r="B229" s="178"/>
      <c r="C229" s="47"/>
      <c r="D229" s="159"/>
      <c r="E229" s="141"/>
      <c r="F229" s="141"/>
      <c r="G229" s="47"/>
      <c r="H229" s="153"/>
      <c r="I229" s="47"/>
      <c r="J229" s="47"/>
      <c r="K229" s="47"/>
      <c r="L229" s="48"/>
      <c r="M229" s="48"/>
      <c r="N229" s="48"/>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row>
    <row r="230" spans="1:46" ht="14.25" customHeight="1">
      <c r="A230" s="45"/>
      <c r="B230" s="178"/>
      <c r="C230" s="47"/>
      <c r="D230" s="159"/>
      <c r="E230" s="141"/>
      <c r="F230" s="141"/>
      <c r="G230" s="47"/>
      <c r="H230" s="153"/>
      <c r="I230" s="47"/>
      <c r="J230" s="47"/>
      <c r="K230" s="47"/>
      <c r="L230" s="48"/>
      <c r="M230" s="48"/>
      <c r="N230" s="48"/>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row>
    <row r="231" spans="1:46" ht="14.25" customHeight="1">
      <c r="A231" s="45"/>
      <c r="B231" s="178"/>
      <c r="C231" s="47"/>
      <c r="D231" s="159"/>
      <c r="E231" s="141"/>
      <c r="F231" s="141"/>
      <c r="G231" s="47"/>
      <c r="H231" s="153"/>
      <c r="I231" s="47"/>
      <c r="J231" s="47"/>
      <c r="K231" s="47"/>
      <c r="L231" s="48"/>
      <c r="M231" s="48"/>
      <c r="N231" s="48"/>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row>
    <row r="232" spans="1:46" ht="14.25" customHeight="1">
      <c r="A232" s="45"/>
      <c r="B232" s="178"/>
      <c r="C232" s="47"/>
      <c r="D232" s="159"/>
      <c r="E232" s="141"/>
      <c r="F232" s="141"/>
      <c r="G232" s="47"/>
      <c r="H232" s="153"/>
      <c r="I232" s="47"/>
      <c r="J232" s="47"/>
      <c r="K232" s="47"/>
      <c r="L232" s="48"/>
      <c r="M232" s="48"/>
      <c r="N232" s="48"/>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row>
    <row r="233" spans="1:46" ht="14.25" customHeight="1">
      <c r="A233" s="45"/>
      <c r="B233" s="178"/>
      <c r="C233" s="47"/>
      <c r="D233" s="159"/>
      <c r="E233" s="141"/>
      <c r="F233" s="141"/>
      <c r="G233" s="47"/>
      <c r="H233" s="153"/>
      <c r="I233" s="47"/>
      <c r="J233" s="47"/>
      <c r="K233" s="47"/>
      <c r="L233" s="48"/>
      <c r="M233" s="48"/>
      <c r="N233" s="48"/>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row>
    <row r="234" spans="1:46" ht="14.25" customHeight="1">
      <c r="A234" s="45"/>
      <c r="B234" s="178"/>
      <c r="C234" s="47"/>
      <c r="D234" s="159"/>
      <c r="E234" s="141"/>
      <c r="F234" s="141"/>
      <c r="G234" s="47"/>
      <c r="H234" s="153"/>
      <c r="I234" s="47"/>
      <c r="J234" s="47"/>
      <c r="K234" s="47"/>
      <c r="L234" s="48"/>
      <c r="M234" s="48"/>
      <c r="N234" s="48"/>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row>
    <row r="235" spans="1:46" ht="14.25" customHeight="1">
      <c r="A235" s="45"/>
      <c r="B235" s="178"/>
      <c r="C235" s="47"/>
      <c r="D235" s="159"/>
      <c r="E235" s="141"/>
      <c r="F235" s="141"/>
      <c r="G235" s="47"/>
      <c r="H235" s="153"/>
      <c r="I235" s="47"/>
      <c r="J235" s="47"/>
      <c r="K235" s="47"/>
      <c r="L235" s="48"/>
      <c r="M235" s="48"/>
      <c r="N235" s="48"/>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row>
    <row r="236" spans="1:46" ht="14.25" customHeight="1">
      <c r="A236" s="45"/>
      <c r="B236" s="178"/>
      <c r="C236" s="47"/>
      <c r="D236" s="159"/>
      <c r="E236" s="141"/>
      <c r="F236" s="141"/>
      <c r="G236" s="47"/>
      <c r="H236" s="153"/>
      <c r="I236" s="47"/>
      <c r="J236" s="47"/>
      <c r="K236" s="47"/>
      <c r="L236" s="48"/>
      <c r="M236" s="48"/>
      <c r="N236" s="48"/>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row>
    <row r="237" spans="1:46" ht="14.25" customHeight="1">
      <c r="A237" s="45"/>
      <c r="B237" s="178"/>
      <c r="C237" s="47"/>
      <c r="D237" s="159"/>
      <c r="E237" s="141"/>
      <c r="F237" s="141"/>
      <c r="G237" s="47"/>
      <c r="H237" s="153"/>
      <c r="I237" s="47"/>
      <c r="J237" s="47"/>
      <c r="K237" s="47"/>
      <c r="L237" s="48"/>
      <c r="M237" s="48"/>
      <c r="N237" s="48"/>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row>
    <row r="238" spans="1:46" ht="14.25" customHeight="1">
      <c r="A238" s="45"/>
      <c r="B238" s="178"/>
      <c r="C238" s="47"/>
      <c r="D238" s="159"/>
      <c r="E238" s="141"/>
      <c r="F238" s="141"/>
      <c r="G238" s="47"/>
      <c r="H238" s="153"/>
      <c r="I238" s="47"/>
      <c r="J238" s="47"/>
      <c r="K238" s="47"/>
      <c r="L238" s="48"/>
      <c r="M238" s="48"/>
      <c r="N238" s="48"/>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row>
    <row r="239" spans="1:46" ht="14.25" customHeight="1">
      <c r="A239" s="45"/>
      <c r="B239" s="178"/>
      <c r="C239" s="47"/>
      <c r="D239" s="159"/>
      <c r="E239" s="141"/>
      <c r="F239" s="141"/>
      <c r="G239" s="47"/>
      <c r="H239" s="153"/>
      <c r="I239" s="47"/>
      <c r="J239" s="47"/>
      <c r="K239" s="47"/>
      <c r="L239" s="48"/>
      <c r="M239" s="48"/>
      <c r="N239" s="48"/>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row>
    <row r="240" spans="1:46" ht="14.25" customHeight="1">
      <c r="A240" s="45"/>
      <c r="B240" s="178"/>
      <c r="C240" s="47"/>
      <c r="D240" s="159"/>
      <c r="E240" s="141"/>
      <c r="F240" s="141"/>
      <c r="G240" s="47"/>
      <c r="H240" s="153"/>
      <c r="I240" s="47"/>
      <c r="J240" s="47"/>
      <c r="K240" s="47"/>
      <c r="L240" s="48"/>
      <c r="M240" s="48"/>
      <c r="N240" s="48"/>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row>
    <row r="241" spans="1:46" ht="14.25" customHeight="1">
      <c r="A241" s="45"/>
      <c r="B241" s="178"/>
      <c r="C241" s="47"/>
      <c r="D241" s="159"/>
      <c r="E241" s="141"/>
      <c r="F241" s="141"/>
      <c r="G241" s="47"/>
      <c r="H241" s="153"/>
      <c r="I241" s="47"/>
      <c r="J241" s="47"/>
      <c r="K241" s="47"/>
      <c r="L241" s="48"/>
      <c r="M241" s="48"/>
      <c r="N241" s="48"/>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row>
    <row r="242" spans="1:46" ht="14.25" customHeight="1">
      <c r="A242" s="45"/>
      <c r="B242" s="178"/>
      <c r="C242" s="47"/>
      <c r="D242" s="159"/>
      <c r="E242" s="141"/>
      <c r="F242" s="141"/>
      <c r="G242" s="47"/>
      <c r="H242" s="153"/>
      <c r="I242" s="47"/>
      <c r="J242" s="47"/>
      <c r="K242" s="47"/>
      <c r="L242" s="48"/>
      <c r="M242" s="48"/>
      <c r="N242" s="48"/>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row>
    <row r="243" spans="1:46" ht="14.25" customHeight="1">
      <c r="A243" s="45"/>
      <c r="B243" s="178"/>
      <c r="C243" s="47"/>
      <c r="D243" s="159"/>
      <c r="E243" s="141"/>
      <c r="F243" s="141"/>
      <c r="G243" s="47"/>
      <c r="H243" s="153"/>
      <c r="I243" s="47"/>
      <c r="J243" s="47"/>
      <c r="K243" s="47"/>
      <c r="L243" s="48"/>
      <c r="M243" s="48"/>
      <c r="N243" s="48"/>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row>
    <row r="244" spans="1:46" ht="14.25" customHeight="1">
      <c r="A244" s="45"/>
      <c r="B244" s="178"/>
      <c r="C244" s="47"/>
      <c r="D244" s="159"/>
      <c r="E244" s="141"/>
      <c r="F244" s="141"/>
      <c r="G244" s="47"/>
      <c r="H244" s="153"/>
      <c r="I244" s="47"/>
      <c r="J244" s="47"/>
      <c r="K244" s="47"/>
      <c r="L244" s="48"/>
      <c r="M244" s="48"/>
      <c r="N244" s="48"/>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row>
    <row r="245" spans="1:46" ht="14.25" customHeight="1">
      <c r="A245" s="45"/>
      <c r="B245" s="178"/>
      <c r="C245" s="47"/>
      <c r="D245" s="159"/>
      <c r="E245" s="141"/>
      <c r="F245" s="141"/>
      <c r="G245" s="47"/>
      <c r="H245" s="153"/>
      <c r="I245" s="47"/>
      <c r="J245" s="47"/>
      <c r="K245" s="47"/>
      <c r="L245" s="48"/>
      <c r="M245" s="48"/>
      <c r="N245" s="48"/>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row>
    <row r="246" spans="1:46" ht="14.25" customHeight="1">
      <c r="A246" s="45"/>
      <c r="B246" s="178"/>
      <c r="C246" s="47"/>
      <c r="D246" s="159"/>
      <c r="E246" s="141"/>
      <c r="F246" s="141"/>
      <c r="G246" s="47"/>
      <c r="H246" s="153"/>
      <c r="I246" s="47"/>
      <c r="J246" s="47"/>
      <c r="K246" s="47"/>
      <c r="L246" s="48"/>
      <c r="M246" s="48"/>
      <c r="N246" s="48"/>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row>
    <row r="247" spans="1:46" ht="14.25" customHeight="1">
      <c r="A247" s="45"/>
      <c r="B247" s="178"/>
      <c r="C247" s="47"/>
      <c r="D247" s="159"/>
      <c r="E247" s="141"/>
      <c r="F247" s="141"/>
      <c r="G247" s="47"/>
      <c r="H247" s="153"/>
      <c r="I247" s="47"/>
      <c r="J247" s="47"/>
      <c r="K247" s="47"/>
      <c r="L247" s="48"/>
      <c r="M247" s="48"/>
      <c r="N247" s="48"/>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row>
    <row r="248" spans="1:46" ht="14.25" customHeight="1">
      <c r="A248" s="45"/>
      <c r="B248" s="178"/>
      <c r="C248" s="47"/>
      <c r="D248" s="159"/>
      <c r="E248" s="141"/>
      <c r="F248" s="141"/>
      <c r="G248" s="47"/>
      <c r="H248" s="153"/>
      <c r="I248" s="47"/>
      <c r="J248" s="47"/>
      <c r="K248" s="47"/>
      <c r="L248" s="48"/>
      <c r="M248" s="48"/>
      <c r="N248" s="48"/>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row>
    <row r="249" spans="1:46" ht="14.25" customHeight="1">
      <c r="A249" s="45"/>
      <c r="B249" s="178"/>
      <c r="C249" s="47"/>
      <c r="D249" s="159"/>
      <c r="E249" s="141"/>
      <c r="F249" s="141"/>
      <c r="G249" s="47"/>
      <c r="H249" s="153"/>
      <c r="I249" s="47"/>
      <c r="J249" s="47"/>
      <c r="K249" s="47"/>
      <c r="L249" s="48"/>
      <c r="M249" s="48"/>
      <c r="N249" s="48"/>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row>
    <row r="250" spans="1:46" ht="14.25" customHeight="1">
      <c r="A250" s="45"/>
      <c r="B250" s="178"/>
      <c r="C250" s="47"/>
      <c r="D250" s="159"/>
      <c r="E250" s="141"/>
      <c r="F250" s="141"/>
      <c r="G250" s="47"/>
      <c r="H250" s="153"/>
      <c r="I250" s="47"/>
      <c r="J250" s="47"/>
      <c r="K250" s="47"/>
      <c r="L250" s="48"/>
      <c r="M250" s="48"/>
      <c r="N250" s="48"/>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row>
    <row r="251" spans="1:46" ht="14.25" customHeight="1">
      <c r="A251" s="45"/>
      <c r="B251" s="178"/>
      <c r="C251" s="47"/>
      <c r="D251" s="159"/>
      <c r="E251" s="141"/>
      <c r="F251" s="141"/>
      <c r="G251" s="47"/>
      <c r="H251" s="153"/>
      <c r="I251" s="47"/>
      <c r="J251" s="47"/>
      <c r="K251" s="47"/>
      <c r="L251" s="48"/>
      <c r="M251" s="48"/>
      <c r="N251" s="48"/>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row>
    <row r="252" spans="1:46" ht="14.25" customHeight="1">
      <c r="A252" s="45"/>
      <c r="B252" s="178"/>
      <c r="C252" s="47"/>
      <c r="D252" s="159"/>
      <c r="E252" s="141"/>
      <c r="F252" s="141"/>
      <c r="G252" s="47"/>
      <c r="H252" s="153"/>
      <c r="I252" s="47"/>
      <c r="J252" s="47"/>
      <c r="K252" s="47"/>
      <c r="L252" s="48"/>
      <c r="M252" s="48"/>
      <c r="N252" s="48"/>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row>
    <row r="253" spans="1:46" ht="14.25" customHeight="1">
      <c r="A253" s="45"/>
      <c r="B253" s="178"/>
      <c r="C253" s="47"/>
      <c r="D253" s="159"/>
      <c r="E253" s="141"/>
      <c r="F253" s="141"/>
      <c r="G253" s="47"/>
      <c r="H253" s="153"/>
      <c r="I253" s="47"/>
      <c r="J253" s="47"/>
      <c r="K253" s="47"/>
      <c r="L253" s="48"/>
      <c r="M253" s="48"/>
      <c r="N253" s="48"/>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row>
    <row r="254" spans="1:46" ht="14.25" customHeight="1">
      <c r="A254" s="45"/>
      <c r="B254" s="178"/>
      <c r="C254" s="47"/>
      <c r="D254" s="159"/>
      <c r="E254" s="141"/>
      <c r="F254" s="141"/>
      <c r="G254" s="47"/>
      <c r="H254" s="153"/>
      <c r="I254" s="47"/>
      <c r="J254" s="47"/>
      <c r="K254" s="47"/>
      <c r="L254" s="48"/>
      <c r="M254" s="48"/>
      <c r="N254" s="48"/>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row>
    <row r="255" spans="1:46" ht="14.25" customHeight="1">
      <c r="A255" s="45"/>
      <c r="B255" s="178"/>
      <c r="C255" s="47"/>
      <c r="D255" s="159"/>
      <c r="E255" s="141"/>
      <c r="F255" s="141"/>
      <c r="G255" s="47"/>
      <c r="H255" s="153"/>
      <c r="I255" s="47"/>
      <c r="J255" s="47"/>
      <c r="K255" s="47"/>
      <c r="L255" s="48"/>
      <c r="M255" s="48"/>
      <c r="N255" s="48"/>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row>
    <row r="256" spans="1:46" ht="14.25" customHeight="1">
      <c r="A256" s="45"/>
      <c r="B256" s="178"/>
      <c r="C256" s="47"/>
      <c r="D256" s="159"/>
      <c r="E256" s="141"/>
      <c r="F256" s="141"/>
      <c r="G256" s="47"/>
      <c r="H256" s="153"/>
      <c r="I256" s="47"/>
      <c r="J256" s="47"/>
      <c r="K256" s="47"/>
      <c r="L256" s="48"/>
      <c r="M256" s="48"/>
      <c r="N256" s="48"/>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row>
    <row r="257" spans="1:46" ht="14.25" customHeight="1">
      <c r="A257" s="45"/>
      <c r="B257" s="178"/>
      <c r="C257" s="47"/>
      <c r="D257" s="159"/>
      <c r="E257" s="141"/>
      <c r="F257" s="141"/>
      <c r="G257" s="47"/>
      <c r="H257" s="153"/>
      <c r="I257" s="47"/>
      <c r="J257" s="47"/>
      <c r="K257" s="47"/>
      <c r="L257" s="48"/>
      <c r="M257" s="48"/>
      <c r="N257" s="48"/>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row>
    <row r="258" spans="1:46" ht="14.25" customHeight="1">
      <c r="A258" s="45"/>
      <c r="B258" s="178"/>
      <c r="C258" s="47"/>
      <c r="D258" s="159"/>
      <c r="E258" s="141"/>
      <c r="F258" s="141"/>
      <c r="G258" s="47"/>
      <c r="H258" s="153"/>
      <c r="I258" s="47"/>
      <c r="J258" s="47"/>
      <c r="K258" s="47"/>
      <c r="L258" s="48"/>
      <c r="M258" s="48"/>
      <c r="N258" s="48"/>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row>
    <row r="259" spans="1:46" ht="14.25" customHeight="1">
      <c r="A259" s="45"/>
      <c r="B259" s="178"/>
      <c r="C259" s="47"/>
      <c r="D259" s="159"/>
      <c r="E259" s="141"/>
      <c r="F259" s="141"/>
      <c r="G259" s="47"/>
      <c r="H259" s="153"/>
      <c r="I259" s="47"/>
      <c r="J259" s="47"/>
      <c r="K259" s="47"/>
      <c r="L259" s="48"/>
      <c r="M259" s="48"/>
      <c r="N259" s="48"/>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row>
    <row r="260" spans="1:46" ht="14.25" customHeight="1">
      <c r="A260" s="45"/>
      <c r="B260" s="178"/>
      <c r="C260" s="47"/>
      <c r="D260" s="159"/>
      <c r="E260" s="141"/>
      <c r="F260" s="141"/>
      <c r="G260" s="47"/>
      <c r="H260" s="153"/>
      <c r="I260" s="47"/>
      <c r="J260" s="47"/>
      <c r="K260" s="47"/>
      <c r="L260" s="48"/>
      <c r="M260" s="48"/>
      <c r="N260" s="48"/>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row>
    <row r="261" spans="1:46" ht="14.25" customHeight="1">
      <c r="A261" s="45"/>
      <c r="B261" s="178"/>
      <c r="C261" s="47"/>
      <c r="D261" s="159"/>
      <c r="E261" s="141"/>
      <c r="F261" s="141"/>
      <c r="G261" s="47"/>
      <c r="H261" s="153"/>
      <c r="I261" s="47"/>
      <c r="J261" s="47"/>
      <c r="K261" s="47"/>
      <c r="L261" s="48"/>
      <c r="M261" s="48"/>
      <c r="N261" s="48"/>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row>
    <row r="262" spans="1:46" ht="14.25" customHeight="1">
      <c r="A262" s="45"/>
      <c r="B262" s="178"/>
      <c r="C262" s="47"/>
      <c r="D262" s="159"/>
      <c r="E262" s="141"/>
      <c r="F262" s="141"/>
      <c r="G262" s="47"/>
      <c r="H262" s="153"/>
      <c r="I262" s="47"/>
      <c r="J262" s="47"/>
      <c r="K262" s="47"/>
      <c r="L262" s="48"/>
      <c r="M262" s="48"/>
      <c r="N262" s="48"/>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row>
    <row r="263" spans="1:46" ht="14.25" customHeight="1">
      <c r="A263" s="45"/>
      <c r="B263" s="178"/>
      <c r="C263" s="47"/>
      <c r="D263" s="159"/>
      <c r="E263" s="141"/>
      <c r="F263" s="141"/>
      <c r="G263" s="47"/>
      <c r="H263" s="153"/>
      <c r="I263" s="47"/>
      <c r="J263" s="47"/>
      <c r="K263" s="47"/>
      <c r="L263" s="48"/>
      <c r="M263" s="48"/>
      <c r="N263" s="48"/>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row>
    <row r="264" spans="1:46" ht="14.25" customHeight="1">
      <c r="A264" s="45"/>
      <c r="B264" s="178"/>
      <c r="C264" s="47"/>
      <c r="D264" s="159"/>
      <c r="E264" s="141"/>
      <c r="F264" s="141"/>
      <c r="G264" s="47"/>
      <c r="H264" s="153"/>
      <c r="I264" s="47"/>
      <c r="J264" s="47"/>
      <c r="K264" s="47"/>
      <c r="L264" s="48"/>
      <c r="M264" s="48"/>
      <c r="N264" s="48"/>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row>
    <row r="265" spans="1:46" ht="14.25" customHeight="1">
      <c r="A265" s="45"/>
      <c r="B265" s="178"/>
      <c r="C265" s="47"/>
      <c r="D265" s="159"/>
      <c r="E265" s="141"/>
      <c r="F265" s="141"/>
      <c r="G265" s="47"/>
      <c r="H265" s="153"/>
      <c r="I265" s="47"/>
      <c r="J265" s="47"/>
      <c r="K265" s="47"/>
      <c r="L265" s="48"/>
      <c r="M265" s="48"/>
      <c r="N265" s="48"/>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row>
    <row r="266" spans="1:46" ht="14.25" customHeight="1">
      <c r="A266" s="45"/>
      <c r="B266" s="178"/>
      <c r="C266" s="47"/>
      <c r="D266" s="159"/>
      <c r="E266" s="141"/>
      <c r="F266" s="141"/>
      <c r="G266" s="47"/>
      <c r="H266" s="153"/>
      <c r="I266" s="47"/>
      <c r="J266" s="47"/>
      <c r="K266" s="47"/>
      <c r="L266" s="48"/>
      <c r="M266" s="48"/>
      <c r="N266" s="48"/>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row>
    <row r="267" spans="1:46" ht="14.25" customHeight="1">
      <c r="A267" s="45"/>
      <c r="B267" s="178"/>
      <c r="C267" s="47"/>
      <c r="D267" s="159"/>
      <c r="E267" s="141"/>
      <c r="F267" s="141"/>
      <c r="G267" s="47"/>
      <c r="H267" s="153"/>
      <c r="I267" s="47"/>
      <c r="J267" s="47"/>
      <c r="K267" s="47"/>
      <c r="L267" s="48"/>
      <c r="M267" s="48"/>
      <c r="N267" s="48"/>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row>
    <row r="268" spans="1:46" ht="14.25" customHeight="1">
      <c r="A268" s="45"/>
      <c r="B268" s="178"/>
      <c r="C268" s="47"/>
      <c r="D268" s="159"/>
      <c r="E268" s="141"/>
      <c r="F268" s="141"/>
      <c r="G268" s="47"/>
      <c r="H268" s="153"/>
      <c r="I268" s="47"/>
      <c r="J268" s="47"/>
      <c r="K268" s="47"/>
      <c r="L268" s="48"/>
      <c r="M268" s="48"/>
      <c r="N268" s="48"/>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row>
    <row r="269" spans="1:46" ht="14.25" customHeight="1">
      <c r="A269" s="45"/>
      <c r="B269" s="178"/>
      <c r="C269" s="47"/>
      <c r="D269" s="159"/>
      <c r="E269" s="141"/>
      <c r="F269" s="141"/>
      <c r="G269" s="47"/>
      <c r="H269" s="153"/>
      <c r="I269" s="47"/>
      <c r="J269" s="47"/>
      <c r="K269" s="47"/>
      <c r="L269" s="48"/>
      <c r="M269" s="48"/>
      <c r="N269" s="48"/>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row>
    <row r="270" spans="1:46" ht="14.25" customHeight="1">
      <c r="A270" s="45"/>
      <c r="B270" s="178"/>
      <c r="C270" s="47"/>
      <c r="D270" s="159"/>
      <c r="E270" s="141"/>
      <c r="F270" s="141"/>
      <c r="G270" s="47"/>
      <c r="H270" s="153"/>
      <c r="I270" s="47"/>
      <c r="J270" s="47"/>
      <c r="K270" s="47"/>
      <c r="L270" s="48"/>
      <c r="M270" s="48"/>
      <c r="N270" s="48"/>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row>
    <row r="271" spans="1:46" ht="14.25" customHeight="1">
      <c r="A271" s="45"/>
      <c r="B271" s="178"/>
      <c r="C271" s="47"/>
      <c r="D271" s="159"/>
      <c r="E271" s="141"/>
      <c r="F271" s="141"/>
      <c r="G271" s="47"/>
      <c r="H271" s="153"/>
      <c r="I271" s="47"/>
      <c r="J271" s="47"/>
      <c r="K271" s="47"/>
      <c r="L271" s="48"/>
      <c r="M271" s="48"/>
      <c r="N271" s="48"/>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row>
    <row r="272" spans="1:46" ht="14.25" customHeight="1">
      <c r="A272" s="45"/>
      <c r="B272" s="178"/>
      <c r="C272" s="47"/>
      <c r="D272" s="159"/>
      <c r="E272" s="141"/>
      <c r="F272" s="141"/>
      <c r="G272" s="47"/>
      <c r="H272" s="153"/>
      <c r="I272" s="47"/>
      <c r="J272" s="47"/>
      <c r="K272" s="47"/>
      <c r="L272" s="48"/>
      <c r="M272" s="48"/>
      <c r="N272" s="48"/>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row>
    <row r="273" spans="1:46" ht="14.25" customHeight="1">
      <c r="A273" s="45"/>
      <c r="B273" s="178"/>
      <c r="C273" s="47"/>
      <c r="D273" s="159"/>
      <c r="E273" s="141"/>
      <c r="F273" s="141"/>
      <c r="G273" s="47"/>
      <c r="H273" s="153"/>
      <c r="I273" s="47"/>
      <c r="J273" s="47"/>
      <c r="K273" s="47"/>
      <c r="L273" s="48"/>
      <c r="M273" s="48"/>
      <c r="N273" s="48"/>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row>
    <row r="274" spans="1:46" ht="14.25" customHeight="1">
      <c r="A274" s="45"/>
      <c r="B274" s="178"/>
      <c r="C274" s="47"/>
      <c r="D274" s="159"/>
      <c r="E274" s="141"/>
      <c r="F274" s="141"/>
      <c r="G274" s="47"/>
      <c r="H274" s="153"/>
      <c r="I274" s="47"/>
      <c r="J274" s="47"/>
      <c r="K274" s="47"/>
      <c r="L274" s="48"/>
      <c r="M274" s="48"/>
      <c r="N274" s="48"/>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row>
    <row r="275" spans="1:46" ht="14.25" customHeight="1">
      <c r="A275" s="45"/>
      <c r="B275" s="178"/>
      <c r="C275" s="47"/>
      <c r="D275" s="159"/>
      <c r="E275" s="141"/>
      <c r="F275" s="141"/>
      <c r="G275" s="47"/>
      <c r="H275" s="153"/>
      <c r="I275" s="47"/>
      <c r="J275" s="47"/>
      <c r="K275" s="47"/>
      <c r="L275" s="48"/>
      <c r="M275" s="48"/>
      <c r="N275" s="48"/>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row>
    <row r="276" spans="1:46" ht="14.25" customHeight="1">
      <c r="A276" s="45"/>
      <c r="B276" s="178"/>
      <c r="C276" s="47"/>
      <c r="D276" s="159"/>
      <c r="E276" s="141"/>
      <c r="F276" s="141"/>
      <c r="G276" s="47"/>
      <c r="H276" s="153"/>
      <c r="I276" s="47"/>
      <c r="J276" s="47"/>
      <c r="K276" s="47"/>
      <c r="L276" s="48"/>
      <c r="M276" s="48"/>
      <c r="N276" s="48"/>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row>
    <row r="277" spans="1:46" ht="14.25" customHeight="1">
      <c r="A277" s="45"/>
      <c r="B277" s="178"/>
      <c r="C277" s="47"/>
      <c r="D277" s="159"/>
      <c r="E277" s="141"/>
      <c r="F277" s="141"/>
      <c r="G277" s="47"/>
      <c r="H277" s="153"/>
      <c r="I277" s="47"/>
      <c r="J277" s="47"/>
      <c r="K277" s="47"/>
      <c r="L277" s="48"/>
      <c r="M277" s="48"/>
      <c r="N277" s="48"/>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row>
    <row r="278" spans="1:46" ht="14.25" customHeight="1">
      <c r="A278" s="45"/>
      <c r="B278" s="178"/>
      <c r="C278" s="47"/>
      <c r="D278" s="159"/>
      <c r="E278" s="141"/>
      <c r="F278" s="141"/>
      <c r="G278" s="47"/>
      <c r="H278" s="153"/>
      <c r="I278" s="47"/>
      <c r="J278" s="47"/>
      <c r="K278" s="47"/>
      <c r="L278" s="48"/>
      <c r="M278" s="48"/>
      <c r="N278" s="48"/>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row>
    <row r="279" spans="1:46" ht="14.25" customHeight="1">
      <c r="A279" s="45"/>
      <c r="B279" s="178"/>
      <c r="C279" s="47"/>
      <c r="D279" s="159"/>
      <c r="E279" s="141"/>
      <c r="F279" s="141"/>
      <c r="G279" s="47"/>
      <c r="H279" s="153"/>
      <c r="I279" s="47"/>
      <c r="J279" s="47"/>
      <c r="K279" s="47"/>
      <c r="L279" s="48"/>
      <c r="M279" s="48"/>
      <c r="N279" s="48"/>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row>
    <row r="280" spans="1:46" ht="14.25" customHeight="1">
      <c r="A280" s="45"/>
      <c r="B280" s="178"/>
      <c r="C280" s="47"/>
      <c r="D280" s="159"/>
      <c r="E280" s="141"/>
      <c r="F280" s="141"/>
      <c r="G280" s="47"/>
      <c r="H280" s="153"/>
      <c r="I280" s="47"/>
      <c r="J280" s="47"/>
      <c r="K280" s="47"/>
      <c r="L280" s="48"/>
      <c r="M280" s="48"/>
      <c r="N280" s="48"/>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row>
    <row r="281" spans="1:46" ht="14.25" customHeight="1">
      <c r="A281" s="45"/>
      <c r="B281" s="178"/>
      <c r="C281" s="47"/>
      <c r="D281" s="159"/>
      <c r="E281" s="141"/>
      <c r="F281" s="141"/>
      <c r="G281" s="47"/>
      <c r="H281" s="153"/>
      <c r="I281" s="47"/>
      <c r="J281" s="47"/>
      <c r="K281" s="47"/>
      <c r="L281" s="48"/>
      <c r="M281" s="48"/>
      <c r="N281" s="48"/>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row>
    <row r="282" spans="1:46" ht="14.25" customHeight="1">
      <c r="A282" s="45"/>
      <c r="B282" s="178"/>
      <c r="C282" s="47"/>
      <c r="D282" s="159"/>
      <c r="E282" s="141"/>
      <c r="F282" s="141"/>
      <c r="G282" s="47"/>
      <c r="H282" s="153"/>
      <c r="I282" s="47"/>
      <c r="J282" s="47"/>
      <c r="K282" s="47"/>
      <c r="L282" s="48"/>
      <c r="M282" s="48"/>
      <c r="N282" s="48"/>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row>
    <row r="283" spans="1:46" ht="14.25" customHeight="1">
      <c r="A283" s="45"/>
      <c r="B283" s="178"/>
      <c r="C283" s="47"/>
      <c r="D283" s="159"/>
      <c r="E283" s="141"/>
      <c r="F283" s="141"/>
      <c r="G283" s="47"/>
      <c r="H283" s="153"/>
      <c r="I283" s="47"/>
      <c r="J283" s="47"/>
      <c r="K283" s="47"/>
      <c r="L283" s="48"/>
      <c r="M283" s="48"/>
      <c r="N283" s="48"/>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row>
    <row r="284" spans="1:46" ht="14.25" customHeight="1">
      <c r="A284" s="45"/>
      <c r="B284" s="178"/>
      <c r="C284" s="47"/>
      <c r="D284" s="159"/>
      <c r="E284" s="141"/>
      <c r="F284" s="141"/>
      <c r="G284" s="47"/>
      <c r="H284" s="153"/>
      <c r="I284" s="47"/>
      <c r="J284" s="47"/>
      <c r="K284" s="47"/>
      <c r="L284" s="48"/>
      <c r="M284" s="48"/>
      <c r="N284" s="48"/>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row>
    <row r="285" spans="1:46" ht="14.25" customHeight="1">
      <c r="A285" s="45"/>
      <c r="B285" s="178"/>
      <c r="C285" s="47"/>
      <c r="D285" s="159"/>
      <c r="E285" s="141"/>
      <c r="F285" s="141"/>
      <c r="G285" s="47"/>
      <c r="H285" s="153"/>
      <c r="I285" s="47"/>
      <c r="J285" s="47"/>
      <c r="K285" s="47"/>
      <c r="L285" s="48"/>
      <c r="M285" s="48"/>
      <c r="N285" s="48"/>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row>
    <row r="286" spans="1:46" ht="14.25" customHeight="1">
      <c r="A286" s="45"/>
      <c r="B286" s="178"/>
      <c r="C286" s="47"/>
      <c r="D286" s="159"/>
      <c r="E286" s="141"/>
      <c r="F286" s="141"/>
      <c r="G286" s="47"/>
      <c r="H286" s="153"/>
      <c r="I286" s="47"/>
      <c r="J286" s="47"/>
      <c r="K286" s="47"/>
      <c r="L286" s="48"/>
      <c r="M286" s="48"/>
      <c r="N286" s="48"/>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row>
    <row r="287" spans="1:46" ht="14.25" customHeight="1">
      <c r="A287" s="45"/>
      <c r="B287" s="178"/>
      <c r="C287" s="47"/>
      <c r="D287" s="159"/>
      <c r="E287" s="141"/>
      <c r="F287" s="141"/>
      <c r="G287" s="47"/>
      <c r="H287" s="153"/>
      <c r="I287" s="47"/>
      <c r="J287" s="47"/>
      <c r="K287" s="47"/>
      <c r="L287" s="48"/>
      <c r="M287" s="48"/>
      <c r="N287" s="48"/>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row>
    <row r="288" spans="1:46" ht="14.25" customHeight="1">
      <c r="A288" s="45"/>
      <c r="B288" s="178"/>
      <c r="C288" s="47"/>
      <c r="D288" s="159"/>
      <c r="E288" s="141"/>
      <c r="F288" s="141"/>
      <c r="G288" s="47"/>
      <c r="H288" s="153"/>
      <c r="I288" s="47"/>
      <c r="J288" s="47"/>
      <c r="K288" s="47"/>
      <c r="L288" s="48"/>
      <c r="M288" s="48"/>
      <c r="N288" s="48"/>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row>
    <row r="289" spans="1:46" ht="14.25" customHeight="1">
      <c r="A289" s="45"/>
      <c r="B289" s="178"/>
      <c r="C289" s="47"/>
      <c r="D289" s="159"/>
      <c r="E289" s="141"/>
      <c r="F289" s="141"/>
      <c r="G289" s="47"/>
      <c r="H289" s="153"/>
      <c r="I289" s="47"/>
      <c r="J289" s="47"/>
      <c r="K289" s="47"/>
      <c r="L289" s="48"/>
      <c r="M289" s="48"/>
      <c r="N289" s="48"/>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row>
    <row r="290" spans="1:46" ht="14.25" customHeight="1">
      <c r="A290" s="45"/>
      <c r="B290" s="178"/>
      <c r="C290" s="47"/>
      <c r="D290" s="159"/>
      <c r="E290" s="141"/>
      <c r="F290" s="141"/>
      <c r="G290" s="47"/>
      <c r="H290" s="153"/>
      <c r="I290" s="47"/>
      <c r="J290" s="47"/>
      <c r="K290" s="47"/>
      <c r="L290" s="48"/>
      <c r="M290" s="48"/>
      <c r="N290" s="48"/>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row>
    <row r="291" spans="1:46" ht="14.25" customHeight="1">
      <c r="A291" s="45"/>
      <c r="B291" s="178"/>
      <c r="C291" s="47"/>
      <c r="D291" s="159"/>
      <c r="E291" s="141"/>
      <c r="F291" s="141"/>
      <c r="G291" s="47"/>
      <c r="H291" s="153"/>
      <c r="I291" s="47"/>
      <c r="J291" s="47"/>
      <c r="K291" s="47"/>
      <c r="L291" s="48"/>
      <c r="M291" s="48"/>
      <c r="N291" s="48"/>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row>
    <row r="292" spans="1:46" ht="14.25" customHeight="1">
      <c r="A292" s="45"/>
      <c r="B292" s="178"/>
      <c r="C292" s="47"/>
      <c r="D292" s="159"/>
      <c r="E292" s="141"/>
      <c r="F292" s="141"/>
      <c r="G292" s="47"/>
      <c r="H292" s="153"/>
      <c r="I292" s="47"/>
      <c r="J292" s="47"/>
      <c r="K292" s="47"/>
      <c r="L292" s="48"/>
      <c r="M292" s="48"/>
      <c r="N292" s="48"/>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row>
    <row r="293" spans="1:46" ht="14.25" customHeight="1">
      <c r="A293" s="45"/>
      <c r="B293" s="178"/>
      <c r="C293" s="47"/>
      <c r="D293" s="159"/>
      <c r="E293" s="141"/>
      <c r="F293" s="141"/>
      <c r="G293" s="47"/>
      <c r="H293" s="153"/>
      <c r="I293" s="47"/>
      <c r="J293" s="47"/>
      <c r="K293" s="47"/>
      <c r="L293" s="48"/>
      <c r="M293" s="48"/>
      <c r="N293" s="48"/>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row>
    <row r="294" spans="1:46" ht="14.25" customHeight="1">
      <c r="A294" s="45"/>
      <c r="B294" s="178"/>
      <c r="C294" s="47"/>
      <c r="D294" s="159"/>
      <c r="E294" s="141"/>
      <c r="F294" s="141"/>
      <c r="G294" s="47"/>
      <c r="H294" s="153"/>
      <c r="I294" s="47"/>
      <c r="J294" s="47"/>
      <c r="K294" s="47"/>
      <c r="L294" s="48"/>
      <c r="M294" s="48"/>
      <c r="N294" s="48"/>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row>
    <row r="295" spans="1:46" ht="14.25" customHeight="1">
      <c r="A295" s="45"/>
      <c r="B295" s="178"/>
      <c r="C295" s="47"/>
      <c r="D295" s="159"/>
      <c r="E295" s="141"/>
      <c r="F295" s="141"/>
      <c r="G295" s="47"/>
      <c r="H295" s="153"/>
      <c r="I295" s="47"/>
      <c r="J295" s="47"/>
      <c r="K295" s="47"/>
      <c r="L295" s="48"/>
      <c r="M295" s="48"/>
      <c r="N295" s="48"/>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row>
    <row r="296" spans="1:46" ht="14.25" customHeight="1">
      <c r="A296" s="45"/>
      <c r="B296" s="178"/>
      <c r="C296" s="47"/>
      <c r="D296" s="159"/>
      <c r="E296" s="141"/>
      <c r="F296" s="141"/>
      <c r="G296" s="47"/>
      <c r="H296" s="153"/>
      <c r="I296" s="47"/>
      <c r="J296" s="47"/>
      <c r="K296" s="47"/>
      <c r="L296" s="48"/>
      <c r="M296" s="48"/>
      <c r="N296" s="48"/>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row>
    <row r="297" spans="1:46" ht="14.25" customHeight="1">
      <c r="A297" s="45"/>
      <c r="B297" s="178"/>
      <c r="C297" s="47"/>
      <c r="D297" s="159"/>
      <c r="E297" s="141"/>
      <c r="F297" s="141"/>
      <c r="G297" s="47"/>
      <c r="H297" s="153"/>
      <c r="I297" s="47"/>
      <c r="J297" s="47"/>
      <c r="K297" s="47"/>
      <c r="L297" s="48"/>
      <c r="M297" s="48"/>
      <c r="N297" s="48"/>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row>
    <row r="298" spans="1:46" ht="14.25" customHeight="1">
      <c r="A298" s="45"/>
      <c r="B298" s="178"/>
      <c r="C298" s="47"/>
      <c r="D298" s="159"/>
      <c r="E298" s="141"/>
      <c r="F298" s="141"/>
      <c r="G298" s="47"/>
      <c r="H298" s="153"/>
      <c r="I298" s="47"/>
      <c r="J298" s="47"/>
      <c r="K298" s="47"/>
      <c r="L298" s="48"/>
      <c r="M298" s="48"/>
      <c r="N298" s="48"/>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row>
    <row r="299" spans="1:46" ht="14.25" customHeight="1">
      <c r="A299" s="45"/>
      <c r="B299" s="178"/>
      <c r="C299" s="47"/>
      <c r="D299" s="159"/>
      <c r="E299" s="141"/>
      <c r="F299" s="141"/>
      <c r="G299" s="47"/>
      <c r="H299" s="153"/>
      <c r="I299" s="47"/>
      <c r="J299" s="47"/>
      <c r="K299" s="47"/>
      <c r="L299" s="48"/>
      <c r="M299" s="48"/>
      <c r="N299" s="48"/>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row>
    <row r="300" spans="1:46" ht="14.25" customHeight="1">
      <c r="A300" s="45"/>
      <c r="B300" s="178"/>
      <c r="C300" s="47"/>
      <c r="D300" s="159"/>
      <c r="E300" s="141"/>
      <c r="F300" s="141"/>
      <c r="G300" s="47"/>
      <c r="H300" s="153"/>
      <c r="I300" s="47"/>
      <c r="J300" s="47"/>
      <c r="K300" s="47"/>
      <c r="L300" s="48"/>
      <c r="M300" s="48"/>
      <c r="N300" s="48"/>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row>
    <row r="301" spans="1:46" ht="14.25" customHeight="1">
      <c r="A301" s="45"/>
      <c r="B301" s="178"/>
      <c r="C301" s="47"/>
      <c r="D301" s="159"/>
      <c r="E301" s="141"/>
      <c r="F301" s="141"/>
      <c r="G301" s="47"/>
      <c r="H301" s="153"/>
      <c r="I301" s="47"/>
      <c r="J301" s="47"/>
      <c r="K301" s="47"/>
      <c r="L301" s="48"/>
      <c r="M301" s="48"/>
      <c r="N301" s="48"/>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row>
    <row r="302" spans="1:46" ht="14.25" customHeight="1">
      <c r="A302" s="45"/>
      <c r="B302" s="178"/>
      <c r="C302" s="47"/>
      <c r="D302" s="159"/>
      <c r="E302" s="141"/>
      <c r="F302" s="141"/>
      <c r="G302" s="47"/>
      <c r="H302" s="153"/>
      <c r="I302" s="47"/>
      <c r="J302" s="47"/>
      <c r="K302" s="47"/>
      <c r="L302" s="48"/>
      <c r="M302" s="48"/>
      <c r="N302" s="48"/>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row>
    <row r="303" spans="1:46" ht="14.25" customHeight="1">
      <c r="A303" s="45"/>
      <c r="B303" s="178"/>
      <c r="C303" s="47"/>
      <c r="D303" s="159"/>
      <c r="E303" s="141"/>
      <c r="F303" s="141"/>
      <c r="G303" s="47"/>
      <c r="H303" s="153"/>
      <c r="I303" s="47"/>
      <c r="J303" s="47"/>
      <c r="K303" s="47"/>
      <c r="L303" s="48"/>
      <c r="M303" s="48"/>
      <c r="N303" s="48"/>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row>
    <row r="304" spans="1:46" ht="14.25" customHeight="1">
      <c r="A304" s="45"/>
      <c r="B304" s="178"/>
      <c r="C304" s="47"/>
      <c r="D304" s="159"/>
      <c r="E304" s="141"/>
      <c r="F304" s="141"/>
      <c r="G304" s="47"/>
      <c r="H304" s="153"/>
      <c r="I304" s="47"/>
      <c r="J304" s="47"/>
      <c r="K304" s="47"/>
      <c r="L304" s="48"/>
      <c r="M304" s="48"/>
      <c r="N304" s="48"/>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row>
    <row r="305" spans="1:46" ht="14.25" customHeight="1">
      <c r="A305" s="45"/>
      <c r="B305" s="178"/>
      <c r="C305" s="47"/>
      <c r="D305" s="159"/>
      <c r="E305" s="141"/>
      <c r="F305" s="141"/>
      <c r="G305" s="47"/>
      <c r="H305" s="153"/>
      <c r="I305" s="47"/>
      <c r="J305" s="47"/>
      <c r="K305" s="47"/>
      <c r="L305" s="48"/>
      <c r="M305" s="48"/>
      <c r="N305" s="48"/>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row>
    <row r="306" spans="1:46" ht="14.25" customHeight="1">
      <c r="A306" s="45"/>
      <c r="B306" s="178"/>
      <c r="C306" s="47"/>
      <c r="D306" s="159"/>
      <c r="E306" s="141"/>
      <c r="F306" s="141"/>
      <c r="G306" s="47"/>
      <c r="H306" s="153"/>
      <c r="I306" s="47"/>
      <c r="J306" s="47"/>
      <c r="K306" s="47"/>
      <c r="L306" s="48"/>
      <c r="M306" s="48"/>
      <c r="N306" s="48"/>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row>
    <row r="307" spans="1:46" ht="14.25" customHeight="1">
      <c r="A307" s="45"/>
      <c r="B307" s="178"/>
      <c r="C307" s="47"/>
      <c r="D307" s="159"/>
      <c r="E307" s="141"/>
      <c r="F307" s="141"/>
      <c r="G307" s="47"/>
      <c r="H307" s="153"/>
      <c r="I307" s="47"/>
      <c r="J307" s="47"/>
      <c r="K307" s="47"/>
      <c r="L307" s="48"/>
      <c r="M307" s="48"/>
      <c r="N307" s="48"/>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row>
    <row r="308" spans="1:46" ht="14.25" customHeight="1">
      <c r="A308" s="45"/>
      <c r="B308" s="178"/>
      <c r="C308" s="47"/>
      <c r="D308" s="159"/>
      <c r="E308" s="141"/>
      <c r="F308" s="141"/>
      <c r="G308" s="47"/>
      <c r="H308" s="153"/>
      <c r="I308" s="47"/>
      <c r="J308" s="47"/>
      <c r="K308" s="47"/>
      <c r="L308" s="48"/>
      <c r="M308" s="48"/>
      <c r="N308" s="48"/>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row>
    <row r="309" spans="1:46" ht="14.25" customHeight="1">
      <c r="A309" s="45"/>
      <c r="B309" s="178"/>
      <c r="C309" s="47"/>
      <c r="D309" s="159"/>
      <c r="E309" s="141"/>
      <c r="F309" s="141"/>
      <c r="G309" s="47"/>
      <c r="H309" s="153"/>
      <c r="I309" s="47"/>
      <c r="J309" s="47"/>
      <c r="K309" s="47"/>
      <c r="L309" s="48"/>
      <c r="M309" s="48"/>
      <c r="N309" s="48"/>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row>
    <row r="310" spans="1:46" ht="14.25" customHeight="1">
      <c r="A310" s="45"/>
      <c r="B310" s="178"/>
      <c r="C310" s="47"/>
      <c r="D310" s="159"/>
      <c r="E310" s="141"/>
      <c r="F310" s="141"/>
      <c r="G310" s="47"/>
      <c r="H310" s="153"/>
      <c r="I310" s="47"/>
      <c r="J310" s="47"/>
      <c r="K310" s="47"/>
      <c r="L310" s="48"/>
      <c r="M310" s="48"/>
      <c r="N310" s="48"/>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row>
    <row r="311" spans="1:46" ht="14.25" customHeight="1">
      <c r="A311" s="45"/>
      <c r="B311" s="178"/>
      <c r="C311" s="47"/>
      <c r="D311" s="159"/>
      <c r="E311" s="141"/>
      <c r="F311" s="141"/>
      <c r="G311" s="47"/>
      <c r="H311" s="153"/>
      <c r="I311" s="47"/>
      <c r="J311" s="47"/>
      <c r="K311" s="47"/>
      <c r="L311" s="48"/>
      <c r="M311" s="48"/>
      <c r="N311" s="48"/>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row>
    <row r="312" spans="1:46" ht="14.25" customHeight="1">
      <c r="A312" s="45"/>
      <c r="B312" s="178"/>
      <c r="C312" s="47"/>
      <c r="D312" s="159"/>
      <c r="E312" s="141"/>
      <c r="F312" s="141"/>
      <c r="G312" s="47"/>
      <c r="H312" s="153"/>
      <c r="I312" s="47"/>
      <c r="J312" s="47"/>
      <c r="K312" s="47"/>
      <c r="L312" s="48"/>
      <c r="M312" s="48"/>
      <c r="N312" s="48"/>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row>
    <row r="313" spans="1:46" ht="14.25" customHeight="1">
      <c r="A313" s="45"/>
      <c r="B313" s="178"/>
      <c r="C313" s="47"/>
      <c r="D313" s="159"/>
      <c r="E313" s="141"/>
      <c r="F313" s="141"/>
      <c r="G313" s="47"/>
      <c r="H313" s="153"/>
      <c r="I313" s="47"/>
      <c r="J313" s="47"/>
      <c r="K313" s="47"/>
      <c r="L313" s="48"/>
      <c r="M313" s="48"/>
      <c r="N313" s="48"/>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row>
    <row r="314" spans="1:46" ht="14.25" customHeight="1">
      <c r="A314" s="45"/>
      <c r="B314" s="178"/>
      <c r="C314" s="47"/>
      <c r="D314" s="159"/>
      <c r="E314" s="141"/>
      <c r="F314" s="141"/>
      <c r="G314" s="47"/>
      <c r="H314" s="153"/>
      <c r="I314" s="47"/>
      <c r="J314" s="47"/>
      <c r="K314" s="47"/>
      <c r="L314" s="48"/>
      <c r="M314" s="48"/>
      <c r="N314" s="48"/>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row>
    <row r="315" spans="1:46" ht="14.25" customHeight="1">
      <c r="A315" s="45"/>
      <c r="B315" s="178"/>
      <c r="C315" s="47"/>
      <c r="D315" s="159"/>
      <c r="E315" s="141"/>
      <c r="F315" s="141"/>
      <c r="G315" s="47"/>
      <c r="H315" s="153"/>
      <c r="I315" s="47"/>
      <c r="J315" s="47"/>
      <c r="K315" s="47"/>
      <c r="L315" s="48"/>
      <c r="M315" s="48"/>
      <c r="N315" s="48"/>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row>
    <row r="316" spans="1:46" ht="14.25" customHeight="1">
      <c r="A316" s="45"/>
      <c r="B316" s="178"/>
      <c r="C316" s="47"/>
      <c r="D316" s="159"/>
      <c r="E316" s="141"/>
      <c r="F316" s="141"/>
      <c r="G316" s="47"/>
      <c r="H316" s="153"/>
      <c r="I316" s="47"/>
      <c r="J316" s="47"/>
      <c r="K316" s="47"/>
      <c r="L316" s="48"/>
      <c r="M316" s="48"/>
      <c r="N316" s="48"/>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row>
    <row r="317" spans="1:46" ht="14.25" customHeight="1">
      <c r="A317" s="45"/>
      <c r="B317" s="178"/>
      <c r="C317" s="47"/>
      <c r="D317" s="159"/>
      <c r="E317" s="141"/>
      <c r="F317" s="141"/>
      <c r="G317" s="47"/>
      <c r="H317" s="153"/>
      <c r="I317" s="47"/>
      <c r="J317" s="47"/>
      <c r="K317" s="47"/>
      <c r="L317" s="48"/>
      <c r="M317" s="48"/>
      <c r="N317" s="48"/>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row>
    <row r="318" spans="1:46" ht="14.25" customHeight="1">
      <c r="A318" s="45"/>
      <c r="B318" s="178"/>
      <c r="C318" s="47"/>
      <c r="D318" s="159"/>
      <c r="E318" s="141"/>
      <c r="F318" s="141"/>
      <c r="G318" s="47"/>
      <c r="H318" s="153"/>
      <c r="I318" s="47"/>
      <c r="J318" s="47"/>
      <c r="K318" s="47"/>
      <c r="L318" s="48"/>
      <c r="M318" s="48"/>
      <c r="N318" s="48"/>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row>
    <row r="319" spans="1:46" ht="14.25" customHeight="1">
      <c r="A319" s="45"/>
      <c r="B319" s="178"/>
      <c r="C319" s="47"/>
      <c r="D319" s="159"/>
      <c r="E319" s="141"/>
      <c r="F319" s="141"/>
      <c r="G319" s="47"/>
      <c r="H319" s="153"/>
      <c r="I319" s="47"/>
      <c r="J319" s="47"/>
      <c r="K319" s="47"/>
      <c r="L319" s="48"/>
      <c r="M319" s="48"/>
      <c r="N319" s="48"/>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row>
    <row r="320" spans="1:46" ht="14.25" customHeight="1">
      <c r="A320" s="45"/>
      <c r="B320" s="178"/>
      <c r="C320" s="47"/>
      <c r="D320" s="159"/>
      <c r="E320" s="141"/>
      <c r="F320" s="141"/>
      <c r="G320" s="47"/>
      <c r="H320" s="153"/>
      <c r="I320" s="47"/>
      <c r="J320" s="47"/>
      <c r="K320" s="47"/>
      <c r="L320" s="48"/>
      <c r="M320" s="48"/>
      <c r="N320" s="48"/>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row>
    <row r="321" spans="1:46" ht="14.25" customHeight="1">
      <c r="A321" s="45"/>
      <c r="B321" s="178"/>
      <c r="C321" s="47"/>
      <c r="D321" s="159"/>
      <c r="E321" s="141"/>
      <c r="F321" s="141"/>
      <c r="G321" s="47"/>
      <c r="H321" s="153"/>
      <c r="I321" s="47"/>
      <c r="J321" s="47"/>
      <c r="K321" s="47"/>
      <c r="L321" s="48"/>
      <c r="M321" s="48"/>
      <c r="N321" s="48"/>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row>
    <row r="322" spans="1:46" ht="14.25" customHeight="1">
      <c r="A322" s="45"/>
      <c r="B322" s="178"/>
      <c r="C322" s="47"/>
      <c r="D322" s="159"/>
      <c r="E322" s="141"/>
      <c r="F322" s="141"/>
      <c r="G322" s="47"/>
      <c r="H322" s="153"/>
      <c r="I322" s="47"/>
      <c r="J322" s="47"/>
      <c r="K322" s="47"/>
      <c r="L322" s="48"/>
      <c r="M322" s="48"/>
      <c r="N322" s="48"/>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row>
    <row r="323" spans="1:46" ht="14.25" customHeight="1">
      <c r="A323" s="45"/>
      <c r="B323" s="178"/>
      <c r="C323" s="47"/>
      <c r="D323" s="159"/>
      <c r="E323" s="141"/>
      <c r="F323" s="141"/>
      <c r="G323" s="47"/>
      <c r="H323" s="153"/>
      <c r="I323" s="47"/>
      <c r="J323" s="47"/>
      <c r="K323" s="47"/>
      <c r="L323" s="48"/>
      <c r="M323" s="48"/>
      <c r="N323" s="48"/>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row>
    <row r="324" spans="1:46" ht="14.25" customHeight="1">
      <c r="A324" s="45"/>
      <c r="B324" s="178"/>
      <c r="C324" s="47"/>
      <c r="D324" s="159"/>
      <c r="E324" s="141"/>
      <c r="F324" s="141"/>
      <c r="G324" s="47"/>
      <c r="H324" s="153"/>
      <c r="I324" s="47"/>
      <c r="J324" s="47"/>
      <c r="K324" s="47"/>
      <c r="L324" s="48"/>
      <c r="M324" s="48"/>
      <c r="N324" s="48"/>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row>
    <row r="325" spans="1:46" ht="14.25" customHeight="1">
      <c r="A325" s="45"/>
      <c r="B325" s="178"/>
      <c r="C325" s="47"/>
      <c r="D325" s="159"/>
      <c r="E325" s="141"/>
      <c r="F325" s="141"/>
      <c r="G325" s="47"/>
      <c r="H325" s="153"/>
      <c r="I325" s="47"/>
      <c r="J325" s="47"/>
      <c r="K325" s="47"/>
      <c r="L325" s="48"/>
      <c r="M325" s="48"/>
      <c r="N325" s="48"/>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row>
    <row r="326" spans="1:46" ht="14.25" customHeight="1">
      <c r="A326" s="45"/>
      <c r="B326" s="178"/>
      <c r="C326" s="47"/>
      <c r="D326" s="159"/>
      <c r="E326" s="141"/>
      <c r="F326" s="141"/>
      <c r="G326" s="47"/>
      <c r="H326" s="153"/>
      <c r="I326" s="47"/>
      <c r="J326" s="47"/>
      <c r="K326" s="47"/>
      <c r="L326" s="48"/>
      <c r="M326" s="48"/>
      <c r="N326" s="48"/>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row>
    <row r="327" spans="1:46" ht="14.25" customHeight="1">
      <c r="A327" s="45"/>
      <c r="B327" s="178"/>
      <c r="C327" s="47"/>
      <c r="D327" s="159"/>
      <c r="E327" s="141"/>
      <c r="F327" s="141"/>
      <c r="G327" s="47"/>
      <c r="H327" s="153"/>
      <c r="I327" s="47"/>
      <c r="J327" s="47"/>
      <c r="K327" s="47"/>
      <c r="L327" s="48"/>
      <c r="M327" s="48"/>
      <c r="N327" s="48"/>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row>
    <row r="328" spans="1:46" ht="14.25" customHeight="1">
      <c r="A328" s="45"/>
      <c r="B328" s="178"/>
      <c r="C328" s="47"/>
      <c r="D328" s="159"/>
      <c r="E328" s="141"/>
      <c r="F328" s="141"/>
      <c r="G328" s="47"/>
      <c r="H328" s="153"/>
      <c r="I328" s="47"/>
      <c r="J328" s="47"/>
      <c r="K328" s="47"/>
      <c r="L328" s="48"/>
      <c r="M328" s="48"/>
      <c r="N328" s="48"/>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row>
    <row r="329" spans="1:46" ht="14.25" customHeight="1">
      <c r="A329" s="45"/>
      <c r="B329" s="178"/>
      <c r="C329" s="47"/>
      <c r="D329" s="159"/>
      <c r="E329" s="141"/>
      <c r="F329" s="141"/>
      <c r="G329" s="47"/>
      <c r="H329" s="153"/>
      <c r="I329" s="47"/>
      <c r="J329" s="47"/>
      <c r="K329" s="47"/>
      <c r="L329" s="48"/>
      <c r="M329" s="48"/>
      <c r="N329" s="48"/>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row>
    <row r="330" spans="1:46" ht="14.25" customHeight="1">
      <c r="A330" s="45"/>
      <c r="B330" s="178"/>
      <c r="C330" s="47"/>
      <c r="D330" s="159"/>
      <c r="E330" s="141"/>
      <c r="F330" s="141"/>
      <c r="G330" s="47"/>
      <c r="H330" s="153"/>
      <c r="I330" s="47"/>
      <c r="J330" s="47"/>
      <c r="K330" s="47"/>
      <c r="L330" s="48"/>
      <c r="M330" s="48"/>
      <c r="N330" s="48"/>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row>
    <row r="331" spans="1:46" ht="14.25" customHeight="1">
      <c r="A331" s="45"/>
      <c r="B331" s="178"/>
      <c r="C331" s="47"/>
      <c r="D331" s="159"/>
      <c r="E331" s="141"/>
      <c r="F331" s="141"/>
      <c r="G331" s="47"/>
      <c r="H331" s="153"/>
      <c r="I331" s="47"/>
      <c r="J331" s="47"/>
      <c r="K331" s="47"/>
      <c r="L331" s="48"/>
      <c r="M331" s="48"/>
      <c r="N331" s="48"/>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row>
    <row r="332" spans="1:46" ht="14.25" customHeight="1">
      <c r="A332" s="45"/>
      <c r="B332" s="178"/>
      <c r="C332" s="47"/>
      <c r="D332" s="159"/>
      <c r="E332" s="141"/>
      <c r="F332" s="141"/>
      <c r="G332" s="47"/>
      <c r="H332" s="153"/>
      <c r="I332" s="47"/>
      <c r="J332" s="47"/>
      <c r="K332" s="47"/>
      <c r="L332" s="48"/>
      <c r="M332" s="48"/>
      <c r="N332" s="48"/>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row>
    <row r="333" spans="1:46" ht="14.25" customHeight="1">
      <c r="A333" s="45"/>
      <c r="B333" s="178"/>
      <c r="C333" s="47"/>
      <c r="D333" s="159"/>
      <c r="E333" s="141"/>
      <c r="F333" s="141"/>
      <c r="G333" s="47"/>
      <c r="H333" s="153"/>
      <c r="I333" s="47"/>
      <c r="J333" s="47"/>
      <c r="K333" s="47"/>
      <c r="L333" s="48"/>
      <c r="M333" s="48"/>
      <c r="N333" s="48"/>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row>
    <row r="334" spans="1:46" ht="14.25" customHeight="1">
      <c r="A334" s="45"/>
      <c r="B334" s="178"/>
      <c r="C334" s="47"/>
      <c r="D334" s="159"/>
      <c r="E334" s="141"/>
      <c r="F334" s="141"/>
      <c r="G334" s="47"/>
      <c r="H334" s="153"/>
      <c r="I334" s="47"/>
      <c r="J334" s="47"/>
      <c r="K334" s="47"/>
      <c r="L334" s="48"/>
      <c r="M334" s="48"/>
      <c r="N334" s="48"/>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row>
    <row r="335" spans="1:46" ht="14.25" customHeight="1">
      <c r="A335" s="45"/>
      <c r="B335" s="178"/>
      <c r="C335" s="47"/>
      <c r="D335" s="159"/>
      <c r="E335" s="141"/>
      <c r="F335" s="141"/>
      <c r="G335" s="47"/>
      <c r="H335" s="153"/>
      <c r="I335" s="47"/>
      <c r="J335" s="47"/>
      <c r="K335" s="47"/>
      <c r="L335" s="48"/>
      <c r="M335" s="48"/>
      <c r="N335" s="48"/>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row>
    <row r="336" spans="1:46" ht="14.25" customHeight="1">
      <c r="A336" s="45"/>
      <c r="B336" s="178"/>
      <c r="C336" s="47"/>
      <c r="D336" s="159"/>
      <c r="E336" s="141"/>
      <c r="F336" s="141"/>
      <c r="G336" s="47"/>
      <c r="H336" s="153"/>
      <c r="I336" s="47"/>
      <c r="J336" s="47"/>
      <c r="K336" s="47"/>
      <c r="L336" s="48"/>
      <c r="M336" s="48"/>
      <c r="N336" s="48"/>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row>
    <row r="337" spans="1:46" ht="14.25" customHeight="1">
      <c r="A337" s="45"/>
      <c r="B337" s="178"/>
      <c r="C337" s="47"/>
      <c r="D337" s="159"/>
      <c r="E337" s="141"/>
      <c r="F337" s="141"/>
      <c r="G337" s="47"/>
      <c r="H337" s="153"/>
      <c r="I337" s="47"/>
      <c r="J337" s="47"/>
      <c r="K337" s="47"/>
      <c r="L337" s="48"/>
      <c r="M337" s="48"/>
      <c r="N337" s="48"/>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row>
    <row r="338" spans="1:46" ht="14.25" customHeight="1">
      <c r="A338" s="45"/>
      <c r="B338" s="178"/>
      <c r="C338" s="47"/>
      <c r="D338" s="159"/>
      <c r="E338" s="141"/>
      <c r="F338" s="141"/>
      <c r="G338" s="47"/>
      <c r="H338" s="153"/>
      <c r="I338" s="47"/>
      <c r="J338" s="47"/>
      <c r="K338" s="47"/>
      <c r="L338" s="48"/>
      <c r="M338" s="48"/>
      <c r="N338" s="48"/>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row>
    <row r="339" spans="1:46" ht="14.25" customHeight="1">
      <c r="A339" s="45"/>
      <c r="B339" s="178"/>
      <c r="C339" s="47"/>
      <c r="D339" s="159"/>
      <c r="E339" s="141"/>
      <c r="F339" s="141"/>
      <c r="G339" s="47"/>
      <c r="H339" s="153"/>
      <c r="I339" s="47"/>
      <c r="J339" s="47"/>
      <c r="K339" s="47"/>
      <c r="L339" s="48"/>
      <c r="M339" s="48"/>
      <c r="N339" s="48"/>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row>
    <row r="340" spans="1:46" ht="14.25" customHeight="1">
      <c r="A340" s="45"/>
      <c r="B340" s="178"/>
      <c r="C340" s="47"/>
      <c r="D340" s="159"/>
      <c r="E340" s="141"/>
      <c r="F340" s="141"/>
      <c r="G340" s="47"/>
      <c r="H340" s="153"/>
      <c r="I340" s="47"/>
      <c r="J340" s="47"/>
      <c r="K340" s="47"/>
      <c r="L340" s="48"/>
      <c r="M340" s="48"/>
      <c r="N340" s="48"/>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row>
    <row r="341" spans="1:46" ht="14.25" customHeight="1">
      <c r="A341" s="45"/>
      <c r="B341" s="178"/>
      <c r="C341" s="47"/>
      <c r="D341" s="159"/>
      <c r="E341" s="141"/>
      <c r="F341" s="141"/>
      <c r="G341" s="47"/>
      <c r="H341" s="153"/>
      <c r="I341" s="47"/>
      <c r="J341" s="47"/>
      <c r="K341" s="47"/>
      <c r="L341" s="48"/>
      <c r="M341" s="48"/>
      <c r="N341" s="48"/>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row>
    <row r="342" spans="1:46" ht="14.25" customHeight="1">
      <c r="A342" s="45"/>
      <c r="B342" s="178"/>
      <c r="C342" s="47"/>
      <c r="D342" s="159"/>
      <c r="E342" s="141"/>
      <c r="F342" s="141"/>
      <c r="G342" s="47"/>
      <c r="H342" s="153"/>
      <c r="I342" s="47"/>
      <c r="J342" s="47"/>
      <c r="K342" s="47"/>
      <c r="L342" s="48"/>
      <c r="M342" s="48"/>
      <c r="N342" s="48"/>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row>
    <row r="343" spans="1:46" ht="14.25" customHeight="1">
      <c r="A343" s="45"/>
      <c r="B343" s="178"/>
      <c r="C343" s="47"/>
      <c r="D343" s="159"/>
      <c r="E343" s="141"/>
      <c r="F343" s="141"/>
      <c r="G343" s="47"/>
      <c r="H343" s="153"/>
      <c r="I343" s="47"/>
      <c r="J343" s="47"/>
      <c r="K343" s="47"/>
      <c r="L343" s="48"/>
      <c r="M343" s="48"/>
      <c r="N343" s="48"/>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row>
    <row r="344" spans="1:46" ht="14.25" customHeight="1">
      <c r="A344" s="45"/>
      <c r="B344" s="178"/>
      <c r="C344" s="47"/>
      <c r="D344" s="159"/>
      <c r="E344" s="141"/>
      <c r="F344" s="141"/>
      <c r="G344" s="47"/>
      <c r="H344" s="153"/>
      <c r="I344" s="47"/>
      <c r="J344" s="47"/>
      <c r="K344" s="47"/>
      <c r="L344" s="48"/>
      <c r="M344" s="48"/>
      <c r="N344" s="48"/>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row>
    <row r="345" spans="1:46" ht="14.25" customHeight="1">
      <c r="A345" s="45"/>
      <c r="B345" s="178"/>
      <c r="C345" s="47"/>
      <c r="D345" s="159"/>
      <c r="E345" s="141"/>
      <c r="F345" s="141"/>
      <c r="G345" s="47"/>
      <c r="H345" s="153"/>
      <c r="I345" s="47"/>
      <c r="J345" s="47"/>
      <c r="K345" s="47"/>
      <c r="L345" s="48"/>
      <c r="M345" s="48"/>
      <c r="N345" s="48"/>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row>
    <row r="346" spans="1:46" ht="14.25" customHeight="1">
      <c r="A346" s="45"/>
      <c r="B346" s="178"/>
      <c r="C346" s="47"/>
      <c r="D346" s="159"/>
      <c r="E346" s="141"/>
      <c r="F346" s="141"/>
      <c r="G346" s="47"/>
      <c r="H346" s="153"/>
      <c r="I346" s="47"/>
      <c r="J346" s="47"/>
      <c r="K346" s="47"/>
      <c r="L346" s="48"/>
      <c r="M346" s="48"/>
      <c r="N346" s="48"/>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row>
    <row r="347" spans="1:46" ht="14.25" customHeight="1">
      <c r="A347" s="45"/>
      <c r="B347" s="178"/>
      <c r="C347" s="47"/>
      <c r="D347" s="159"/>
      <c r="E347" s="141"/>
      <c r="F347" s="141"/>
      <c r="G347" s="47"/>
      <c r="H347" s="153"/>
      <c r="I347" s="47"/>
      <c r="J347" s="47"/>
      <c r="K347" s="47"/>
      <c r="L347" s="48"/>
      <c r="M347" s="48"/>
      <c r="N347" s="48"/>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row>
    <row r="348" spans="1:46" ht="14.25" customHeight="1">
      <c r="A348" s="45"/>
      <c r="B348" s="178"/>
      <c r="C348" s="47"/>
      <c r="D348" s="159"/>
      <c r="E348" s="141"/>
      <c r="F348" s="141"/>
      <c r="G348" s="47"/>
      <c r="H348" s="153"/>
      <c r="I348" s="47"/>
      <c r="J348" s="47"/>
      <c r="K348" s="47"/>
      <c r="L348" s="48"/>
      <c r="M348" s="48"/>
      <c r="N348" s="48"/>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row>
    <row r="349" spans="1:46" ht="14.25" customHeight="1">
      <c r="A349" s="45"/>
      <c r="B349" s="178"/>
      <c r="C349" s="47"/>
      <c r="D349" s="159"/>
      <c r="E349" s="141"/>
      <c r="F349" s="141"/>
      <c r="G349" s="47"/>
      <c r="H349" s="153"/>
      <c r="I349" s="47"/>
      <c r="J349" s="47"/>
      <c r="K349" s="47"/>
      <c r="L349" s="48"/>
      <c r="M349" s="48"/>
      <c r="N349" s="48"/>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row>
    <row r="350" spans="1:46" ht="14.25" customHeight="1">
      <c r="A350" s="45"/>
      <c r="B350" s="178"/>
      <c r="C350" s="47"/>
      <c r="D350" s="159"/>
      <c r="E350" s="141"/>
      <c r="F350" s="141"/>
      <c r="G350" s="47"/>
      <c r="H350" s="153"/>
      <c r="I350" s="47"/>
      <c r="J350" s="47"/>
      <c r="K350" s="47"/>
      <c r="L350" s="48"/>
      <c r="M350" s="48"/>
      <c r="N350" s="48"/>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row>
    <row r="351" spans="1:46" ht="14.25" customHeight="1">
      <c r="A351" s="45"/>
      <c r="B351" s="178"/>
      <c r="C351" s="47"/>
      <c r="D351" s="159"/>
      <c r="E351" s="141"/>
      <c r="F351" s="141"/>
      <c r="G351" s="47"/>
      <c r="H351" s="153"/>
      <c r="I351" s="47"/>
      <c r="J351" s="47"/>
      <c r="K351" s="47"/>
      <c r="L351" s="48"/>
      <c r="M351" s="48"/>
      <c r="N351" s="48"/>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row>
    <row r="352" spans="1:46" ht="14.25" customHeight="1">
      <c r="A352" s="45"/>
      <c r="B352" s="178"/>
      <c r="C352" s="47"/>
      <c r="D352" s="159"/>
      <c r="E352" s="141"/>
      <c r="F352" s="141"/>
      <c r="G352" s="47"/>
      <c r="H352" s="153"/>
      <c r="I352" s="47"/>
      <c r="J352" s="47"/>
      <c r="K352" s="47"/>
      <c r="L352" s="48"/>
      <c r="M352" s="48"/>
      <c r="N352" s="48"/>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row>
    <row r="353" spans="1:46" ht="14.25" customHeight="1">
      <c r="A353" s="45"/>
      <c r="B353" s="178"/>
      <c r="C353" s="47"/>
      <c r="D353" s="159"/>
      <c r="E353" s="141"/>
      <c r="F353" s="141"/>
      <c r="G353" s="47"/>
      <c r="H353" s="153"/>
      <c r="I353" s="47"/>
      <c r="J353" s="47"/>
      <c r="K353" s="47"/>
      <c r="L353" s="48"/>
      <c r="M353" s="48"/>
      <c r="N353" s="48"/>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row>
    <row r="354" spans="1:46" ht="14.25" customHeight="1">
      <c r="A354" s="45"/>
      <c r="B354" s="178"/>
      <c r="C354" s="47"/>
      <c r="D354" s="159"/>
      <c r="E354" s="141"/>
      <c r="F354" s="141"/>
      <c r="G354" s="47"/>
      <c r="H354" s="153"/>
      <c r="I354" s="47"/>
      <c r="J354" s="47"/>
      <c r="K354" s="47"/>
      <c r="L354" s="48"/>
      <c r="M354" s="48"/>
      <c r="N354" s="48"/>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row>
    <row r="355" spans="1:46" ht="14.25" customHeight="1">
      <c r="A355" s="45"/>
      <c r="B355" s="178"/>
      <c r="C355" s="47"/>
      <c r="D355" s="159"/>
      <c r="E355" s="141"/>
      <c r="F355" s="141"/>
      <c r="G355" s="47"/>
      <c r="H355" s="153"/>
      <c r="I355" s="47"/>
      <c r="J355" s="47"/>
      <c r="K355" s="47"/>
      <c r="L355" s="48"/>
      <c r="M355" s="48"/>
      <c r="N355" s="48"/>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row>
    <row r="356" spans="1:46" ht="14.25" customHeight="1">
      <c r="A356" s="45"/>
      <c r="B356" s="178"/>
      <c r="C356" s="47"/>
      <c r="D356" s="159"/>
      <c r="E356" s="141"/>
      <c r="F356" s="141"/>
      <c r="G356" s="47"/>
      <c r="H356" s="153"/>
      <c r="I356" s="47"/>
      <c r="J356" s="47"/>
      <c r="K356" s="47"/>
      <c r="L356" s="48"/>
      <c r="M356" s="48"/>
      <c r="N356" s="48"/>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row>
    <row r="357" spans="1:46" ht="14.25" customHeight="1">
      <c r="A357" s="45"/>
      <c r="B357" s="178"/>
      <c r="C357" s="47"/>
      <c r="D357" s="159"/>
      <c r="E357" s="141"/>
      <c r="F357" s="141"/>
      <c r="G357" s="47"/>
      <c r="H357" s="153"/>
      <c r="I357" s="47"/>
      <c r="J357" s="47"/>
      <c r="K357" s="47"/>
      <c r="L357" s="48"/>
      <c r="M357" s="48"/>
      <c r="N357" s="48"/>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row>
    <row r="358" spans="1:46" ht="14.25" customHeight="1">
      <c r="A358" s="45"/>
      <c r="B358" s="178"/>
      <c r="C358" s="47"/>
      <c r="D358" s="159"/>
      <c r="E358" s="141"/>
      <c r="F358" s="141"/>
      <c r="G358" s="47"/>
      <c r="H358" s="153"/>
      <c r="I358" s="47"/>
      <c r="J358" s="47"/>
      <c r="K358" s="47"/>
      <c r="L358" s="48"/>
      <c r="M358" s="48"/>
      <c r="N358" s="48"/>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row>
    <row r="359" spans="1:46" ht="14.25" customHeight="1">
      <c r="A359" s="45"/>
      <c r="B359" s="178"/>
      <c r="C359" s="47"/>
      <c r="D359" s="159"/>
      <c r="E359" s="141"/>
      <c r="F359" s="141"/>
      <c r="G359" s="47"/>
      <c r="H359" s="153"/>
      <c r="I359" s="47"/>
      <c r="J359" s="47"/>
      <c r="K359" s="47"/>
      <c r="L359" s="48"/>
      <c r="M359" s="48"/>
      <c r="N359" s="48"/>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row>
    <row r="360" spans="1:46" ht="14.25" customHeight="1">
      <c r="A360" s="45"/>
      <c r="B360" s="178"/>
      <c r="C360" s="47"/>
      <c r="D360" s="159"/>
      <c r="E360" s="141"/>
      <c r="F360" s="141"/>
      <c r="G360" s="47"/>
      <c r="H360" s="153"/>
      <c r="I360" s="47"/>
      <c r="J360" s="47"/>
      <c r="K360" s="47"/>
      <c r="L360" s="48"/>
      <c r="M360" s="48"/>
      <c r="N360" s="48"/>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row>
    <row r="361" spans="1:46" ht="14.25" customHeight="1">
      <c r="A361" s="45"/>
      <c r="B361" s="178"/>
      <c r="C361" s="47"/>
      <c r="D361" s="159"/>
      <c r="E361" s="141"/>
      <c r="F361" s="141"/>
      <c r="G361" s="47"/>
      <c r="H361" s="153"/>
      <c r="I361" s="47"/>
      <c r="J361" s="47"/>
      <c r="K361" s="47"/>
      <c r="L361" s="48"/>
      <c r="M361" s="48"/>
      <c r="N361" s="48"/>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row>
    <row r="362" spans="1:46" ht="14.25" customHeight="1">
      <c r="A362" s="45"/>
      <c r="B362" s="178"/>
      <c r="C362" s="47"/>
      <c r="D362" s="159"/>
      <c r="E362" s="141"/>
      <c r="F362" s="141"/>
      <c r="G362" s="47"/>
      <c r="H362" s="153"/>
      <c r="I362" s="47"/>
      <c r="J362" s="47"/>
      <c r="K362" s="47"/>
      <c r="L362" s="48"/>
      <c r="M362" s="48"/>
      <c r="N362" s="48"/>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row>
    <row r="363" spans="1:46" ht="14.25" customHeight="1">
      <c r="A363" s="45"/>
      <c r="B363" s="178"/>
      <c r="C363" s="47"/>
      <c r="D363" s="159"/>
      <c r="E363" s="141"/>
      <c r="F363" s="141"/>
      <c r="G363" s="47"/>
      <c r="H363" s="153"/>
      <c r="I363" s="47"/>
      <c r="J363" s="47"/>
      <c r="K363" s="47"/>
      <c r="L363" s="48"/>
      <c r="M363" s="48"/>
      <c r="N363" s="48"/>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row>
    <row r="364" spans="1:46" ht="14.25" customHeight="1">
      <c r="A364" s="45"/>
      <c r="B364" s="178"/>
      <c r="C364" s="47"/>
      <c r="D364" s="159"/>
      <c r="E364" s="141"/>
      <c r="F364" s="141"/>
      <c r="G364" s="47"/>
      <c r="H364" s="153"/>
      <c r="I364" s="47"/>
      <c r="J364" s="47"/>
      <c r="K364" s="47"/>
      <c r="L364" s="48"/>
      <c r="M364" s="48"/>
      <c r="N364" s="48"/>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row>
    <row r="365" spans="1:46" ht="14.25" customHeight="1">
      <c r="A365" s="45"/>
      <c r="B365" s="178"/>
      <c r="C365" s="47"/>
      <c r="D365" s="159"/>
      <c r="E365" s="141"/>
      <c r="F365" s="141"/>
      <c r="G365" s="47"/>
      <c r="H365" s="153"/>
      <c r="I365" s="47"/>
      <c r="J365" s="47"/>
      <c r="K365" s="47"/>
      <c r="L365" s="48"/>
      <c r="M365" s="48"/>
      <c r="N365" s="48"/>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row>
    <row r="366" spans="1:46" ht="14.25" customHeight="1">
      <c r="A366" s="45"/>
      <c r="B366" s="178"/>
      <c r="C366" s="47"/>
      <c r="D366" s="159"/>
      <c r="E366" s="141"/>
      <c r="F366" s="141"/>
      <c r="G366" s="47"/>
      <c r="H366" s="153"/>
      <c r="I366" s="47"/>
      <c r="J366" s="47"/>
      <c r="K366" s="47"/>
      <c r="L366" s="48"/>
      <c r="M366" s="48"/>
      <c r="N366" s="48"/>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row>
    <row r="367" spans="1:46" ht="14.25" customHeight="1">
      <c r="A367" s="45"/>
      <c r="B367" s="178"/>
      <c r="C367" s="47"/>
      <c r="D367" s="159"/>
      <c r="E367" s="141"/>
      <c r="F367" s="141"/>
      <c r="G367" s="47"/>
      <c r="H367" s="153"/>
      <c r="I367" s="47"/>
      <c r="J367" s="47"/>
      <c r="K367" s="47"/>
      <c r="L367" s="48"/>
      <c r="M367" s="48"/>
      <c r="N367" s="48"/>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row>
    <row r="368" spans="1:46" ht="14.25" customHeight="1">
      <c r="A368" s="45"/>
      <c r="B368" s="178"/>
      <c r="C368" s="47"/>
      <c r="D368" s="159"/>
      <c r="E368" s="141"/>
      <c r="F368" s="141"/>
      <c r="G368" s="47"/>
      <c r="H368" s="153"/>
      <c r="I368" s="47"/>
      <c r="J368" s="47"/>
      <c r="K368" s="47"/>
      <c r="L368" s="48"/>
      <c r="M368" s="48"/>
      <c r="N368" s="48"/>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row>
    <row r="369" spans="1:46" ht="14.25" customHeight="1">
      <c r="A369" s="45"/>
      <c r="B369" s="178"/>
      <c r="C369" s="47"/>
      <c r="D369" s="159"/>
      <c r="E369" s="141"/>
      <c r="F369" s="141"/>
      <c r="G369" s="47"/>
      <c r="H369" s="153"/>
      <c r="I369" s="47"/>
      <c r="J369" s="47"/>
      <c r="K369" s="47"/>
      <c r="L369" s="48"/>
      <c r="M369" s="48"/>
      <c r="N369" s="48"/>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row>
    <row r="370" spans="1:46" ht="14.25" customHeight="1">
      <c r="A370" s="45"/>
      <c r="B370" s="178"/>
      <c r="C370" s="47"/>
      <c r="D370" s="159"/>
      <c r="E370" s="141"/>
      <c r="F370" s="141"/>
      <c r="G370" s="47"/>
      <c r="H370" s="153"/>
      <c r="I370" s="47"/>
      <c r="J370" s="47"/>
      <c r="K370" s="47"/>
      <c r="L370" s="48"/>
      <c r="M370" s="48"/>
      <c r="N370" s="48"/>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row>
    <row r="371" spans="1:46" ht="14.25" customHeight="1">
      <c r="A371" s="45"/>
      <c r="B371" s="178"/>
      <c r="C371" s="47"/>
      <c r="D371" s="159"/>
      <c r="E371" s="141"/>
      <c r="F371" s="141"/>
      <c r="G371" s="47"/>
      <c r="H371" s="153"/>
      <c r="I371" s="47"/>
      <c r="J371" s="47"/>
      <c r="K371" s="47"/>
      <c r="L371" s="48"/>
      <c r="M371" s="48"/>
      <c r="N371" s="48"/>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row>
    <row r="372" spans="1:46" ht="14.25" customHeight="1">
      <c r="A372" s="45"/>
      <c r="B372" s="178"/>
      <c r="C372" s="47"/>
      <c r="D372" s="159"/>
      <c r="E372" s="141"/>
      <c r="F372" s="141"/>
      <c r="G372" s="47"/>
      <c r="H372" s="153"/>
      <c r="I372" s="47"/>
      <c r="J372" s="47"/>
      <c r="K372" s="47"/>
      <c r="L372" s="48"/>
      <c r="M372" s="48"/>
      <c r="N372" s="48"/>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row>
    <row r="373" spans="1:46" ht="14.25" customHeight="1">
      <c r="A373" s="45"/>
      <c r="B373" s="178"/>
      <c r="C373" s="47"/>
      <c r="D373" s="159"/>
      <c r="E373" s="141"/>
      <c r="F373" s="141"/>
      <c r="G373" s="47"/>
      <c r="H373" s="153"/>
      <c r="I373" s="47"/>
      <c r="J373" s="47"/>
      <c r="K373" s="47"/>
      <c r="L373" s="48"/>
      <c r="M373" s="48"/>
      <c r="N373" s="48"/>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row>
    <row r="374" spans="1:46" ht="14.25" customHeight="1">
      <c r="A374" s="45"/>
      <c r="B374" s="178"/>
      <c r="C374" s="47"/>
      <c r="D374" s="159"/>
      <c r="E374" s="141"/>
      <c r="F374" s="141"/>
      <c r="G374" s="47"/>
      <c r="H374" s="153"/>
      <c r="I374" s="47"/>
      <c r="J374" s="47"/>
      <c r="K374" s="47"/>
      <c r="L374" s="48"/>
      <c r="M374" s="48"/>
      <c r="N374" s="48"/>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row>
    <row r="375" spans="1:46" ht="14.25" customHeight="1">
      <c r="A375" s="45"/>
      <c r="B375" s="178"/>
      <c r="C375" s="47"/>
      <c r="D375" s="159"/>
      <c r="E375" s="141"/>
      <c r="F375" s="141"/>
      <c r="G375" s="47"/>
      <c r="H375" s="153"/>
      <c r="I375" s="47"/>
      <c r="J375" s="47"/>
      <c r="K375" s="47"/>
      <c r="L375" s="48"/>
      <c r="M375" s="48"/>
      <c r="N375" s="48"/>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row>
    <row r="376" spans="1:46" ht="14.25" customHeight="1">
      <c r="A376" s="45"/>
      <c r="B376" s="178"/>
      <c r="C376" s="47"/>
      <c r="D376" s="159"/>
      <c r="E376" s="141"/>
      <c r="F376" s="141"/>
      <c r="G376" s="47"/>
      <c r="H376" s="153"/>
      <c r="I376" s="47"/>
      <c r="J376" s="47"/>
      <c r="K376" s="47"/>
      <c r="L376" s="48"/>
      <c r="M376" s="48"/>
      <c r="N376" s="48"/>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row>
    <row r="377" spans="1:46" ht="14.25" customHeight="1">
      <c r="A377" s="45"/>
      <c r="B377" s="178"/>
      <c r="C377" s="47"/>
      <c r="D377" s="159"/>
      <c r="E377" s="141"/>
      <c r="F377" s="141"/>
      <c r="G377" s="47"/>
      <c r="H377" s="153"/>
      <c r="I377" s="47"/>
      <c r="J377" s="47"/>
      <c r="K377" s="47"/>
      <c r="L377" s="48"/>
      <c r="M377" s="48"/>
      <c r="N377" s="48"/>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row>
    <row r="378" spans="1:46" ht="14.25" customHeight="1">
      <c r="A378" s="45"/>
      <c r="B378" s="178"/>
      <c r="C378" s="47"/>
      <c r="D378" s="159"/>
      <c r="E378" s="141"/>
      <c r="F378" s="141"/>
      <c r="G378" s="47"/>
      <c r="H378" s="153"/>
      <c r="I378" s="47"/>
      <c r="J378" s="47"/>
      <c r="K378" s="47"/>
      <c r="L378" s="48"/>
      <c r="M378" s="48"/>
      <c r="N378" s="48"/>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row>
    <row r="379" spans="1:46" ht="14.25" customHeight="1">
      <c r="A379" s="45"/>
      <c r="B379" s="178"/>
      <c r="C379" s="47"/>
      <c r="D379" s="159"/>
      <c r="E379" s="141"/>
      <c r="F379" s="141"/>
      <c r="G379" s="47"/>
      <c r="H379" s="153"/>
      <c r="I379" s="47"/>
      <c r="J379" s="47"/>
      <c r="K379" s="47"/>
      <c r="L379" s="48"/>
      <c r="M379" s="48"/>
      <c r="N379" s="48"/>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row>
    <row r="380" spans="1:46" ht="14.25" customHeight="1">
      <c r="A380" s="45"/>
      <c r="B380" s="178"/>
      <c r="C380" s="47"/>
      <c r="D380" s="159"/>
      <c r="E380" s="141"/>
      <c r="F380" s="141"/>
      <c r="G380" s="47"/>
      <c r="H380" s="153"/>
      <c r="I380" s="47"/>
      <c r="J380" s="47"/>
      <c r="K380" s="47"/>
      <c r="L380" s="48"/>
      <c r="M380" s="48"/>
      <c r="N380" s="48"/>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row>
    <row r="381" spans="1:46" ht="14.25" customHeight="1">
      <c r="A381" s="45"/>
      <c r="B381" s="178"/>
      <c r="C381" s="47"/>
      <c r="D381" s="159"/>
      <c r="E381" s="141"/>
      <c r="F381" s="141"/>
      <c r="G381" s="47"/>
      <c r="H381" s="153"/>
      <c r="I381" s="47"/>
      <c r="J381" s="47"/>
      <c r="K381" s="47"/>
      <c r="L381" s="48"/>
      <c r="M381" s="48"/>
      <c r="N381" s="48"/>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row>
    <row r="382" spans="1:46" ht="14.25" customHeight="1">
      <c r="A382" s="45"/>
      <c r="B382" s="178"/>
      <c r="C382" s="47"/>
      <c r="D382" s="159"/>
      <c r="E382" s="141"/>
      <c r="F382" s="141"/>
      <c r="G382" s="47"/>
      <c r="H382" s="153"/>
      <c r="I382" s="47"/>
      <c r="J382" s="47"/>
      <c r="K382" s="47"/>
      <c r="L382" s="48"/>
      <c r="M382" s="48"/>
      <c r="N382" s="48"/>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row>
    <row r="383" spans="1:46" ht="15.75" customHeight="1">
      <c r="A383" s="45"/>
      <c r="B383" s="178"/>
      <c r="C383" s="47"/>
      <c r="D383" s="159"/>
      <c r="E383" s="47"/>
      <c r="F383" s="47"/>
      <c r="G383" s="47"/>
      <c r="H383" s="153"/>
      <c r="I383" s="47"/>
      <c r="J383" s="47"/>
      <c r="K383" s="47"/>
      <c r="L383" s="48"/>
      <c r="M383" s="48"/>
      <c r="N383" s="48"/>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row>
    <row r="384" spans="1:46" ht="15.75" customHeight="1">
      <c r="A384" s="45"/>
      <c r="B384" s="178"/>
      <c r="C384" s="47"/>
      <c r="D384" s="159"/>
      <c r="E384" s="47"/>
      <c r="F384" s="47"/>
      <c r="G384" s="47"/>
      <c r="H384" s="153"/>
      <c r="I384" s="47"/>
      <c r="J384" s="47"/>
      <c r="K384" s="47"/>
      <c r="L384" s="48"/>
      <c r="M384" s="48"/>
      <c r="N384" s="48"/>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row>
    <row r="385" spans="1:46" ht="15.75" customHeight="1">
      <c r="A385" s="45"/>
      <c r="B385" s="178"/>
      <c r="C385" s="47"/>
      <c r="D385" s="159"/>
      <c r="E385" s="47"/>
      <c r="F385" s="47"/>
      <c r="G385" s="47"/>
      <c r="H385" s="153"/>
      <c r="I385" s="47"/>
      <c r="J385" s="47"/>
      <c r="K385" s="47"/>
      <c r="L385" s="48"/>
      <c r="M385" s="48"/>
      <c r="N385" s="48"/>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row>
    <row r="386" spans="1:46" ht="15.75" customHeight="1">
      <c r="A386" s="45"/>
      <c r="B386" s="178"/>
      <c r="C386" s="47"/>
      <c r="D386" s="159"/>
      <c r="E386" s="47"/>
      <c r="F386" s="47"/>
      <c r="G386" s="47"/>
      <c r="H386" s="153"/>
      <c r="I386" s="47"/>
      <c r="J386" s="47"/>
      <c r="K386" s="47"/>
      <c r="L386" s="48"/>
      <c r="M386" s="48"/>
      <c r="N386" s="48"/>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row>
    <row r="387" spans="1:46" ht="15.75" customHeight="1">
      <c r="A387" s="45"/>
      <c r="B387" s="178"/>
      <c r="C387" s="47"/>
      <c r="D387" s="159"/>
      <c r="E387" s="47"/>
      <c r="F387" s="47"/>
      <c r="G387" s="47"/>
      <c r="H387" s="153"/>
      <c r="I387" s="47"/>
      <c r="J387" s="47"/>
      <c r="K387" s="47"/>
      <c r="L387" s="48"/>
      <c r="M387" s="48"/>
      <c r="N387" s="48"/>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row>
    <row r="388" spans="1:46" ht="15.75" customHeight="1">
      <c r="A388" s="45"/>
      <c r="B388" s="178"/>
      <c r="C388" s="47"/>
      <c r="D388" s="159"/>
      <c r="E388" s="47"/>
      <c r="F388" s="47"/>
      <c r="G388" s="47"/>
      <c r="H388" s="153"/>
      <c r="I388" s="47"/>
      <c r="J388" s="47"/>
      <c r="K388" s="47"/>
      <c r="L388" s="48"/>
      <c r="M388" s="48"/>
      <c r="N388" s="48"/>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row>
    <row r="389" spans="1:46" ht="15.75" customHeight="1">
      <c r="A389" s="45"/>
      <c r="B389" s="178"/>
      <c r="C389" s="47"/>
      <c r="D389" s="159"/>
      <c r="E389" s="47"/>
      <c r="F389" s="47"/>
      <c r="G389" s="47"/>
      <c r="H389" s="153"/>
      <c r="I389" s="47"/>
      <c r="J389" s="47"/>
      <c r="K389" s="47"/>
      <c r="L389" s="48"/>
      <c r="M389" s="48"/>
      <c r="N389" s="48"/>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row>
    <row r="390" spans="1:46" ht="15.75" customHeight="1">
      <c r="A390" s="45"/>
      <c r="B390" s="178"/>
      <c r="C390" s="47"/>
      <c r="D390" s="159"/>
      <c r="E390" s="47"/>
      <c r="F390" s="47"/>
      <c r="G390" s="47"/>
      <c r="H390" s="153"/>
      <c r="I390" s="47"/>
      <c r="J390" s="47"/>
      <c r="K390" s="47"/>
      <c r="L390" s="48"/>
      <c r="M390" s="48"/>
      <c r="N390" s="48"/>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row>
    <row r="391" spans="1:46" ht="15.75" customHeight="1">
      <c r="A391" s="45"/>
      <c r="B391" s="178"/>
      <c r="C391" s="47"/>
      <c r="D391" s="159"/>
      <c r="E391" s="47"/>
      <c r="F391" s="47"/>
      <c r="G391" s="47"/>
      <c r="H391" s="153"/>
      <c r="I391" s="47"/>
      <c r="J391" s="47"/>
      <c r="K391" s="47"/>
      <c r="L391" s="48"/>
      <c r="M391" s="48"/>
      <c r="N391" s="48"/>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row>
    <row r="392" spans="1:46" ht="15.75" customHeight="1">
      <c r="A392" s="45"/>
      <c r="B392" s="178"/>
      <c r="C392" s="47"/>
      <c r="D392" s="159"/>
      <c r="E392" s="47"/>
      <c r="F392" s="47"/>
      <c r="G392" s="47"/>
      <c r="H392" s="153"/>
      <c r="I392" s="47"/>
      <c r="J392" s="47"/>
      <c r="K392" s="47"/>
      <c r="L392" s="48"/>
      <c r="M392" s="48"/>
      <c r="N392" s="48"/>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row>
    <row r="393" spans="1:46" ht="15.75" customHeight="1">
      <c r="A393" s="45"/>
      <c r="B393" s="178"/>
      <c r="C393" s="47"/>
      <c r="D393" s="159"/>
      <c r="E393" s="47"/>
      <c r="F393" s="47"/>
      <c r="G393" s="47"/>
      <c r="H393" s="153"/>
      <c r="I393" s="47"/>
      <c r="J393" s="47"/>
      <c r="K393" s="47"/>
      <c r="L393" s="48"/>
      <c r="M393" s="48"/>
      <c r="N393" s="48"/>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row>
    <row r="394" spans="1:46" ht="15.75" customHeight="1">
      <c r="A394" s="45"/>
      <c r="B394" s="178"/>
      <c r="C394" s="47"/>
      <c r="D394" s="159"/>
      <c r="E394" s="47"/>
      <c r="F394" s="47"/>
      <c r="G394" s="47"/>
      <c r="H394" s="153"/>
      <c r="I394" s="47"/>
      <c r="J394" s="47"/>
      <c r="K394" s="47"/>
      <c r="L394" s="48"/>
      <c r="M394" s="48"/>
      <c r="N394" s="48"/>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row>
    <row r="395" spans="1:46" ht="15.75" customHeight="1">
      <c r="A395" s="45"/>
      <c r="B395" s="178"/>
      <c r="C395" s="47"/>
      <c r="D395" s="159"/>
      <c r="E395" s="47"/>
      <c r="F395" s="47"/>
      <c r="G395" s="47"/>
      <c r="H395" s="153"/>
      <c r="I395" s="47"/>
      <c r="J395" s="47"/>
      <c r="K395" s="47"/>
      <c r="L395" s="48"/>
      <c r="M395" s="48"/>
      <c r="N395" s="48"/>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row>
    <row r="396" spans="1:46" ht="15.75" customHeight="1">
      <c r="A396" s="45"/>
      <c r="B396" s="178"/>
      <c r="C396" s="47"/>
      <c r="D396" s="159"/>
      <c r="E396" s="47"/>
      <c r="F396" s="47"/>
      <c r="G396" s="47"/>
      <c r="H396" s="153"/>
      <c r="I396" s="47"/>
      <c r="J396" s="47"/>
      <c r="K396" s="47"/>
      <c r="L396" s="48"/>
      <c r="M396" s="48"/>
      <c r="N396" s="48"/>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row>
    <row r="397" spans="1:46" ht="15.75" customHeight="1">
      <c r="A397" s="45"/>
      <c r="B397" s="178"/>
      <c r="C397" s="47"/>
      <c r="D397" s="159"/>
      <c r="E397" s="47"/>
      <c r="F397" s="47"/>
      <c r="G397" s="47"/>
      <c r="H397" s="153"/>
      <c r="I397" s="47"/>
      <c r="J397" s="47"/>
      <c r="K397" s="47"/>
      <c r="L397" s="48"/>
      <c r="M397" s="48"/>
      <c r="N397" s="48"/>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row>
    <row r="398" spans="1:46" ht="15.75" customHeight="1">
      <c r="A398" s="45"/>
      <c r="B398" s="178"/>
      <c r="C398" s="47"/>
      <c r="D398" s="159"/>
      <c r="E398" s="47"/>
      <c r="F398" s="47"/>
      <c r="G398" s="47"/>
      <c r="H398" s="153"/>
      <c r="I398" s="47"/>
      <c r="J398" s="47"/>
      <c r="K398" s="47"/>
      <c r="L398" s="48"/>
      <c r="M398" s="48"/>
      <c r="N398" s="48"/>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row>
    <row r="399" spans="1:46" ht="15.75" customHeight="1">
      <c r="A399" s="45"/>
      <c r="B399" s="178"/>
      <c r="C399" s="47"/>
      <c r="D399" s="159"/>
      <c r="E399" s="47"/>
      <c r="F399" s="47"/>
      <c r="G399" s="47"/>
      <c r="H399" s="153"/>
      <c r="I399" s="47"/>
      <c r="J399" s="47"/>
      <c r="K399" s="47"/>
      <c r="L399" s="48"/>
      <c r="M399" s="48"/>
      <c r="N399" s="48"/>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row>
    <row r="400" spans="1:46" ht="15.75" customHeight="1">
      <c r="A400" s="45"/>
      <c r="B400" s="178"/>
      <c r="C400" s="47"/>
      <c r="D400" s="159"/>
      <c r="E400" s="47"/>
      <c r="F400" s="47"/>
      <c r="G400" s="47"/>
      <c r="H400" s="153"/>
      <c r="I400" s="47"/>
      <c r="J400" s="47"/>
      <c r="K400" s="47"/>
      <c r="L400" s="48"/>
      <c r="M400" s="48"/>
      <c r="N400" s="48"/>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row>
    <row r="401" spans="1:46" ht="15.75" customHeight="1">
      <c r="A401" s="45"/>
      <c r="B401" s="178"/>
      <c r="C401" s="47"/>
      <c r="D401" s="159"/>
      <c r="E401" s="47"/>
      <c r="F401" s="47"/>
      <c r="G401" s="47"/>
      <c r="H401" s="153"/>
      <c r="I401" s="47"/>
      <c r="J401" s="47"/>
      <c r="K401" s="47"/>
      <c r="L401" s="48"/>
      <c r="M401" s="48"/>
      <c r="N401" s="48"/>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row>
    <row r="402" spans="1:46" ht="15.75" customHeight="1">
      <c r="A402" s="45"/>
      <c r="B402" s="178"/>
      <c r="C402" s="47"/>
      <c r="D402" s="159"/>
      <c r="E402" s="47"/>
      <c r="F402" s="47"/>
      <c r="G402" s="47"/>
      <c r="H402" s="153"/>
      <c r="I402" s="47"/>
      <c r="J402" s="47"/>
      <c r="K402" s="47"/>
      <c r="L402" s="48"/>
      <c r="M402" s="48"/>
      <c r="N402" s="48"/>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row>
    <row r="403" spans="1:46" ht="15.75" customHeight="1">
      <c r="A403" s="45"/>
      <c r="B403" s="178"/>
      <c r="C403" s="47"/>
      <c r="D403" s="159"/>
      <c r="E403" s="47"/>
      <c r="F403" s="47"/>
      <c r="G403" s="47"/>
      <c r="H403" s="153"/>
      <c r="I403" s="47"/>
      <c r="J403" s="47"/>
      <c r="K403" s="47"/>
      <c r="L403" s="48"/>
      <c r="M403" s="48"/>
      <c r="N403" s="48"/>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row>
    <row r="404" spans="1:46" ht="15.75" customHeight="1">
      <c r="A404" s="45"/>
      <c r="B404" s="178"/>
      <c r="C404" s="47"/>
      <c r="D404" s="159"/>
      <c r="E404" s="47"/>
      <c r="F404" s="47"/>
      <c r="G404" s="47"/>
      <c r="H404" s="153"/>
      <c r="I404" s="47"/>
      <c r="J404" s="47"/>
      <c r="K404" s="47"/>
      <c r="L404" s="48"/>
      <c r="M404" s="48"/>
      <c r="N404" s="48"/>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row>
    <row r="405" spans="1:46" ht="15.75" customHeight="1">
      <c r="A405" s="45"/>
      <c r="B405" s="178"/>
      <c r="C405" s="47"/>
      <c r="D405" s="159"/>
      <c r="E405" s="47"/>
      <c r="F405" s="47"/>
      <c r="G405" s="47"/>
      <c r="H405" s="153"/>
      <c r="I405" s="47"/>
      <c r="J405" s="47"/>
      <c r="K405" s="47"/>
      <c r="L405" s="48"/>
      <c r="M405" s="48"/>
      <c r="N405" s="48"/>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row>
    <row r="406" spans="1:46" ht="15.75" customHeight="1">
      <c r="A406" s="45"/>
      <c r="B406" s="178"/>
      <c r="C406" s="47"/>
      <c r="D406" s="159"/>
      <c r="E406" s="47"/>
      <c r="F406" s="47"/>
      <c r="G406" s="47"/>
      <c r="H406" s="153"/>
      <c r="I406" s="47"/>
      <c r="J406" s="47"/>
      <c r="K406" s="47"/>
      <c r="L406" s="48"/>
      <c r="M406" s="48"/>
      <c r="N406" s="48"/>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row>
    <row r="407" spans="1:46" ht="15.75" customHeight="1">
      <c r="A407" s="45"/>
      <c r="B407" s="178"/>
      <c r="C407" s="47"/>
      <c r="D407" s="159"/>
      <c r="E407" s="47"/>
      <c r="F407" s="47"/>
      <c r="G407" s="47"/>
      <c r="H407" s="153"/>
      <c r="I407" s="47"/>
      <c r="J407" s="47"/>
      <c r="K407" s="47"/>
      <c r="L407" s="48"/>
      <c r="M407" s="48"/>
      <c r="N407" s="48"/>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row>
    <row r="408" spans="1:46" ht="15.75" customHeight="1">
      <c r="A408" s="45"/>
      <c r="B408" s="178"/>
      <c r="C408" s="47"/>
      <c r="D408" s="159"/>
      <c r="E408" s="47"/>
      <c r="F408" s="47"/>
      <c r="G408" s="47"/>
      <c r="H408" s="153"/>
      <c r="I408" s="47"/>
      <c r="J408" s="47"/>
      <c r="K408" s="47"/>
      <c r="L408" s="48"/>
      <c r="M408" s="48"/>
      <c r="N408" s="48"/>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row>
    <row r="409" spans="1:46" ht="15.75" customHeight="1">
      <c r="A409" s="45"/>
      <c r="B409" s="178"/>
      <c r="C409" s="47"/>
      <c r="D409" s="159"/>
      <c r="E409" s="47"/>
      <c r="F409" s="47"/>
      <c r="G409" s="47"/>
      <c r="H409" s="153"/>
      <c r="I409" s="47"/>
      <c r="J409" s="47"/>
      <c r="K409" s="47"/>
      <c r="L409" s="48"/>
      <c r="M409" s="48"/>
      <c r="N409" s="48"/>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row>
    <row r="410" spans="1:46" ht="15.75" customHeight="1">
      <c r="A410" s="45"/>
      <c r="B410" s="178"/>
      <c r="C410" s="47"/>
      <c r="D410" s="159"/>
      <c r="E410" s="47"/>
      <c r="F410" s="47"/>
      <c r="G410" s="47"/>
      <c r="H410" s="153"/>
      <c r="I410" s="47"/>
      <c r="J410" s="47"/>
      <c r="K410" s="47"/>
      <c r="L410" s="48"/>
      <c r="M410" s="48"/>
      <c r="N410" s="48"/>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row>
    <row r="411" spans="1:46" ht="15.75" customHeight="1">
      <c r="A411" s="45"/>
      <c r="B411" s="178"/>
      <c r="C411" s="47"/>
      <c r="D411" s="159"/>
      <c r="E411" s="47"/>
      <c r="F411" s="47"/>
      <c r="G411" s="47"/>
      <c r="H411" s="153"/>
      <c r="I411" s="47"/>
      <c r="J411" s="47"/>
      <c r="K411" s="47"/>
      <c r="L411" s="48"/>
      <c r="M411" s="48"/>
      <c r="N411" s="48"/>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row>
    <row r="412" spans="1:46" ht="15.75" customHeight="1">
      <c r="A412" s="45"/>
      <c r="B412" s="178"/>
      <c r="C412" s="47"/>
      <c r="D412" s="159"/>
      <c r="E412" s="47"/>
      <c r="F412" s="47"/>
      <c r="G412" s="47"/>
      <c r="H412" s="153"/>
      <c r="I412" s="47"/>
      <c r="J412" s="47"/>
      <c r="K412" s="47"/>
      <c r="L412" s="48"/>
      <c r="M412" s="48"/>
      <c r="N412" s="48"/>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row>
    <row r="413" spans="1:46" ht="15.75" customHeight="1">
      <c r="A413" s="45"/>
      <c r="B413" s="178"/>
      <c r="C413" s="47"/>
      <c r="D413" s="159"/>
      <c r="E413" s="47"/>
      <c r="F413" s="47"/>
      <c r="G413" s="47"/>
      <c r="H413" s="153"/>
      <c r="I413" s="47"/>
      <c r="J413" s="47"/>
      <c r="K413" s="47"/>
      <c r="L413" s="48"/>
      <c r="M413" s="48"/>
      <c r="N413" s="48"/>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row>
    <row r="414" spans="1:46" ht="15.75" customHeight="1">
      <c r="A414" s="45"/>
      <c r="B414" s="178"/>
      <c r="C414" s="47"/>
      <c r="D414" s="159"/>
      <c r="E414" s="47"/>
      <c r="F414" s="47"/>
      <c r="G414" s="47"/>
      <c r="H414" s="153"/>
      <c r="I414" s="47"/>
      <c r="J414" s="47"/>
      <c r="K414" s="47"/>
      <c r="L414" s="48"/>
      <c r="M414" s="48"/>
      <c r="N414" s="48"/>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row>
    <row r="415" spans="1:46" ht="15.75" customHeight="1">
      <c r="A415" s="45"/>
      <c r="B415" s="178"/>
      <c r="C415" s="47"/>
      <c r="D415" s="159"/>
      <c r="E415" s="47"/>
      <c r="F415" s="47"/>
      <c r="G415" s="47"/>
      <c r="H415" s="153"/>
      <c r="I415" s="47"/>
      <c r="J415" s="47"/>
      <c r="K415" s="47"/>
      <c r="L415" s="48"/>
      <c r="M415" s="48"/>
      <c r="N415" s="48"/>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row>
    <row r="416" spans="1:46" ht="15.75" customHeight="1">
      <c r="A416" s="45"/>
      <c r="B416" s="178"/>
      <c r="C416" s="47"/>
      <c r="D416" s="159"/>
      <c r="E416" s="47"/>
      <c r="F416" s="47"/>
      <c r="G416" s="47"/>
      <c r="H416" s="153"/>
      <c r="I416" s="47"/>
      <c r="J416" s="47"/>
      <c r="K416" s="47"/>
      <c r="L416" s="48"/>
      <c r="M416" s="48"/>
      <c r="N416" s="48"/>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row>
    <row r="417" spans="1:46" ht="15.75" customHeight="1">
      <c r="A417" s="45"/>
      <c r="B417" s="178"/>
      <c r="C417" s="47"/>
      <c r="D417" s="159"/>
      <c r="E417" s="47"/>
      <c r="F417" s="47"/>
      <c r="G417" s="47"/>
      <c r="H417" s="153"/>
      <c r="I417" s="47"/>
      <c r="J417" s="47"/>
      <c r="K417" s="47"/>
      <c r="L417" s="48"/>
      <c r="M417" s="48"/>
      <c r="N417" s="48"/>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row>
    <row r="418" spans="1:46" ht="15.75" customHeight="1">
      <c r="A418" s="45"/>
      <c r="B418" s="178"/>
      <c r="C418" s="47"/>
      <c r="D418" s="159"/>
      <c r="E418" s="47"/>
      <c r="F418" s="47"/>
      <c r="G418" s="47"/>
      <c r="H418" s="153"/>
      <c r="I418" s="47"/>
      <c r="J418" s="47"/>
      <c r="K418" s="47"/>
      <c r="L418" s="48"/>
      <c r="M418" s="48"/>
      <c r="N418" s="48"/>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row>
    <row r="419" spans="1:46" ht="15.75" customHeight="1">
      <c r="A419" s="45"/>
      <c r="B419" s="178"/>
      <c r="C419" s="47"/>
      <c r="D419" s="159"/>
      <c r="E419" s="47"/>
      <c r="F419" s="47"/>
      <c r="G419" s="47"/>
      <c r="H419" s="153"/>
      <c r="I419" s="47"/>
      <c r="J419" s="47"/>
      <c r="K419" s="47"/>
      <c r="L419" s="48"/>
      <c r="M419" s="48"/>
      <c r="N419" s="48"/>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row>
    <row r="420" spans="1:46" ht="15.75" customHeight="1">
      <c r="A420" s="45"/>
      <c r="B420" s="178"/>
      <c r="C420" s="47"/>
      <c r="D420" s="159"/>
      <c r="E420" s="47"/>
      <c r="F420" s="47"/>
      <c r="G420" s="47"/>
      <c r="H420" s="153"/>
      <c r="I420" s="47"/>
      <c r="J420" s="47"/>
      <c r="K420" s="47"/>
      <c r="L420" s="48"/>
      <c r="M420" s="48"/>
      <c r="N420" s="48"/>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row>
    <row r="421" spans="1:46" ht="15.75" customHeight="1">
      <c r="A421" s="45"/>
      <c r="B421" s="178"/>
      <c r="C421" s="47"/>
      <c r="D421" s="159"/>
      <c r="E421" s="47"/>
      <c r="F421" s="47"/>
      <c r="G421" s="47"/>
      <c r="H421" s="153"/>
      <c r="I421" s="47"/>
      <c r="J421" s="47"/>
      <c r="K421" s="47"/>
      <c r="L421" s="48"/>
      <c r="M421" s="48"/>
      <c r="N421" s="48"/>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row>
    <row r="422" spans="1:46" ht="15.75" customHeight="1">
      <c r="A422" s="45"/>
      <c r="B422" s="178"/>
      <c r="C422" s="47"/>
      <c r="D422" s="159"/>
      <c r="E422" s="47"/>
      <c r="F422" s="47"/>
      <c r="G422" s="47"/>
      <c r="H422" s="153"/>
      <c r="I422" s="47"/>
      <c r="J422" s="47"/>
      <c r="K422" s="47"/>
      <c r="L422" s="48"/>
      <c r="M422" s="48"/>
      <c r="N422" s="48"/>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row>
    <row r="423" spans="1:46" ht="15.75" customHeight="1">
      <c r="A423" s="45"/>
      <c r="B423" s="178"/>
      <c r="C423" s="47"/>
      <c r="D423" s="159"/>
      <c r="E423" s="47"/>
      <c r="F423" s="47"/>
      <c r="G423" s="47"/>
      <c r="H423" s="153"/>
      <c r="I423" s="47"/>
      <c r="J423" s="47"/>
      <c r="K423" s="47"/>
      <c r="L423" s="48"/>
      <c r="M423" s="48"/>
      <c r="N423" s="48"/>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row>
    <row r="424" spans="1:46" ht="15.75" customHeight="1">
      <c r="A424" s="45"/>
      <c r="B424" s="178"/>
      <c r="C424" s="47"/>
      <c r="D424" s="159"/>
      <c r="E424" s="47"/>
      <c r="F424" s="47"/>
      <c r="G424" s="47"/>
      <c r="H424" s="153"/>
      <c r="I424" s="47"/>
      <c r="J424" s="47"/>
      <c r="K424" s="47"/>
      <c r="L424" s="48"/>
      <c r="M424" s="48"/>
      <c r="N424" s="48"/>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row>
    <row r="425" spans="1:46" ht="15.75" customHeight="1">
      <c r="A425" s="45"/>
      <c r="B425" s="178"/>
      <c r="C425" s="47"/>
      <c r="D425" s="159"/>
      <c r="E425" s="47"/>
      <c r="F425" s="47"/>
      <c r="G425" s="47"/>
      <c r="H425" s="153"/>
      <c r="I425" s="47"/>
      <c r="J425" s="47"/>
      <c r="K425" s="47"/>
      <c r="L425" s="48"/>
      <c r="M425" s="48"/>
      <c r="N425" s="48"/>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row>
    <row r="426" spans="1:46" ht="15.75" customHeight="1">
      <c r="A426" s="45"/>
      <c r="B426" s="178"/>
      <c r="C426" s="47"/>
      <c r="D426" s="159"/>
      <c r="E426" s="47"/>
      <c r="F426" s="47"/>
      <c r="G426" s="47"/>
      <c r="H426" s="153"/>
      <c r="I426" s="47"/>
      <c r="J426" s="47"/>
      <c r="K426" s="47"/>
      <c r="L426" s="48"/>
      <c r="M426" s="48"/>
      <c r="N426" s="48"/>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row>
    <row r="427" spans="1:46" ht="15.75" customHeight="1">
      <c r="A427" s="45"/>
      <c r="B427" s="178"/>
      <c r="C427" s="47"/>
      <c r="D427" s="159"/>
      <c r="E427" s="47"/>
      <c r="F427" s="47"/>
      <c r="G427" s="47"/>
      <c r="H427" s="153"/>
      <c r="I427" s="47"/>
      <c r="J427" s="47"/>
      <c r="K427" s="47"/>
      <c r="L427" s="48"/>
      <c r="M427" s="48"/>
      <c r="N427" s="48"/>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row>
    <row r="428" spans="1:46" ht="15.75" customHeight="1">
      <c r="A428" s="45"/>
      <c r="B428" s="178"/>
      <c r="C428" s="47"/>
      <c r="D428" s="159"/>
      <c r="E428" s="47"/>
      <c r="F428" s="47"/>
      <c r="G428" s="47"/>
      <c r="H428" s="153"/>
      <c r="I428" s="47"/>
      <c r="J428" s="47"/>
      <c r="K428" s="47"/>
      <c r="L428" s="48"/>
      <c r="M428" s="48"/>
      <c r="N428" s="48"/>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row>
    <row r="429" spans="1:46" ht="15.75" customHeight="1">
      <c r="A429" s="45"/>
      <c r="B429" s="178"/>
      <c r="C429" s="47"/>
      <c r="D429" s="159"/>
      <c r="E429" s="47"/>
      <c r="F429" s="47"/>
      <c r="G429" s="47"/>
      <c r="H429" s="153"/>
      <c r="I429" s="47"/>
      <c r="J429" s="47"/>
      <c r="K429" s="47"/>
      <c r="L429" s="48"/>
      <c r="M429" s="48"/>
      <c r="N429" s="48"/>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row>
    <row r="430" spans="1:46" ht="15.75" customHeight="1">
      <c r="A430" s="45"/>
      <c r="B430" s="178"/>
      <c r="C430" s="47"/>
      <c r="D430" s="159"/>
      <c r="E430" s="47"/>
      <c r="F430" s="47"/>
      <c r="G430" s="47"/>
      <c r="H430" s="153"/>
      <c r="I430" s="47"/>
      <c r="J430" s="47"/>
      <c r="K430" s="47"/>
      <c r="L430" s="48"/>
      <c r="M430" s="48"/>
      <c r="N430" s="48"/>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row>
    <row r="431" spans="1:46" ht="15.75" customHeight="1">
      <c r="A431" s="45"/>
      <c r="B431" s="178"/>
      <c r="C431" s="47"/>
      <c r="D431" s="159"/>
      <c r="E431" s="47"/>
      <c r="F431" s="47"/>
      <c r="G431" s="47"/>
      <c r="H431" s="153"/>
      <c r="I431" s="47"/>
      <c r="J431" s="47"/>
      <c r="K431" s="47"/>
      <c r="L431" s="48"/>
      <c r="M431" s="48"/>
      <c r="N431" s="48"/>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row>
    <row r="432" spans="1:46" ht="15.75" customHeight="1">
      <c r="A432" s="45"/>
      <c r="B432" s="178"/>
      <c r="C432" s="47"/>
      <c r="D432" s="159"/>
      <c r="E432" s="47"/>
      <c r="F432" s="47"/>
      <c r="G432" s="47"/>
      <c r="H432" s="153"/>
      <c r="I432" s="47"/>
      <c r="J432" s="47"/>
      <c r="K432" s="47"/>
      <c r="L432" s="48"/>
      <c r="M432" s="48"/>
      <c r="N432" s="48"/>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row>
    <row r="433" spans="1:46" ht="15.75" customHeight="1">
      <c r="A433" s="45"/>
      <c r="B433" s="178"/>
      <c r="C433" s="47"/>
      <c r="D433" s="159"/>
      <c r="E433" s="47"/>
      <c r="F433" s="47"/>
      <c r="G433" s="47"/>
      <c r="H433" s="153"/>
      <c r="I433" s="47"/>
      <c r="J433" s="47"/>
      <c r="K433" s="47"/>
      <c r="L433" s="48"/>
      <c r="M433" s="48"/>
      <c r="N433" s="48"/>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row>
    <row r="434" spans="1:46" ht="15.75" customHeight="1">
      <c r="A434" s="45"/>
      <c r="B434" s="178"/>
      <c r="C434" s="47"/>
      <c r="D434" s="159"/>
      <c r="E434" s="47"/>
      <c r="F434" s="47"/>
      <c r="G434" s="47"/>
      <c r="H434" s="153"/>
      <c r="I434" s="47"/>
      <c r="J434" s="47"/>
      <c r="K434" s="47"/>
      <c r="L434" s="48"/>
      <c r="M434" s="48"/>
      <c r="N434" s="48"/>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row>
    <row r="435" spans="1:46" ht="15.75" customHeight="1">
      <c r="A435" s="45"/>
      <c r="B435" s="178"/>
      <c r="C435" s="47"/>
      <c r="D435" s="159"/>
      <c r="E435" s="47"/>
      <c r="F435" s="47"/>
      <c r="G435" s="47"/>
      <c r="H435" s="153"/>
      <c r="I435" s="47"/>
      <c r="J435" s="47"/>
      <c r="K435" s="47"/>
      <c r="L435" s="48"/>
      <c r="M435" s="48"/>
      <c r="N435" s="48"/>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row>
    <row r="436" spans="1:46" ht="15.75" customHeight="1">
      <c r="A436" s="45"/>
      <c r="B436" s="178"/>
      <c r="C436" s="47"/>
      <c r="D436" s="159"/>
      <c r="E436" s="47"/>
      <c r="F436" s="47"/>
      <c r="G436" s="47"/>
      <c r="H436" s="153"/>
      <c r="I436" s="47"/>
      <c r="J436" s="47"/>
      <c r="K436" s="47"/>
      <c r="L436" s="48"/>
      <c r="M436" s="48"/>
      <c r="N436" s="48"/>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row>
    <row r="437" spans="1:46" ht="15.75" customHeight="1">
      <c r="A437" s="45"/>
      <c r="B437" s="178"/>
      <c r="C437" s="47"/>
      <c r="D437" s="159"/>
      <c r="E437" s="47"/>
      <c r="F437" s="47"/>
      <c r="G437" s="47"/>
      <c r="H437" s="153"/>
      <c r="I437" s="47"/>
      <c r="J437" s="47"/>
      <c r="K437" s="47"/>
      <c r="L437" s="48"/>
      <c r="M437" s="48"/>
      <c r="N437" s="48"/>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row>
    <row r="438" spans="1:46" ht="15.75" customHeight="1">
      <c r="A438" s="45"/>
      <c r="B438" s="178"/>
      <c r="C438" s="47"/>
      <c r="D438" s="159"/>
      <c r="E438" s="47"/>
      <c r="F438" s="47"/>
      <c r="G438" s="47"/>
      <c r="H438" s="153"/>
      <c r="I438" s="47"/>
      <c r="J438" s="47"/>
      <c r="K438" s="47"/>
      <c r="L438" s="48"/>
      <c r="M438" s="48"/>
      <c r="N438" s="48"/>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row>
    <row r="439" spans="1:46" ht="15.75" customHeight="1">
      <c r="A439" s="45"/>
      <c r="B439" s="178"/>
      <c r="C439" s="47"/>
      <c r="D439" s="159"/>
      <c r="E439" s="47"/>
      <c r="F439" s="47"/>
      <c r="G439" s="47"/>
      <c r="H439" s="153"/>
      <c r="I439" s="47"/>
      <c r="J439" s="47"/>
      <c r="K439" s="47"/>
      <c r="L439" s="48"/>
      <c r="M439" s="48"/>
      <c r="N439" s="48"/>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row>
    <row r="440" spans="1:46" ht="15.75" customHeight="1">
      <c r="A440" s="45"/>
      <c r="B440" s="178"/>
      <c r="C440" s="47"/>
      <c r="D440" s="159"/>
      <c r="E440" s="47"/>
      <c r="F440" s="47"/>
      <c r="G440" s="47"/>
      <c r="H440" s="153"/>
      <c r="I440" s="47"/>
      <c r="J440" s="47"/>
      <c r="K440" s="47"/>
      <c r="L440" s="48"/>
      <c r="M440" s="48"/>
      <c r="N440" s="48"/>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row>
    <row r="441" spans="1:46" ht="15.75" customHeight="1">
      <c r="A441" s="45"/>
      <c r="B441" s="178"/>
      <c r="C441" s="47"/>
      <c r="D441" s="159"/>
      <c r="E441" s="47"/>
      <c r="F441" s="47"/>
      <c r="G441" s="47"/>
      <c r="H441" s="153"/>
      <c r="I441" s="47"/>
      <c r="J441" s="47"/>
      <c r="K441" s="47"/>
      <c r="L441" s="48"/>
      <c r="M441" s="48"/>
      <c r="N441" s="48"/>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row>
    <row r="442" spans="1:46" ht="15.75" customHeight="1">
      <c r="A442" s="45"/>
      <c r="B442" s="178"/>
      <c r="C442" s="47"/>
      <c r="D442" s="159"/>
      <c r="E442" s="47"/>
      <c r="F442" s="47"/>
      <c r="G442" s="47"/>
      <c r="H442" s="153"/>
      <c r="I442" s="47"/>
      <c r="J442" s="47"/>
      <c r="K442" s="47"/>
      <c r="L442" s="48"/>
      <c r="M442" s="48"/>
      <c r="N442" s="48"/>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row>
    <row r="443" spans="1:46" ht="15.75" customHeight="1">
      <c r="A443" s="45"/>
      <c r="B443" s="178"/>
      <c r="C443" s="47"/>
      <c r="D443" s="159"/>
      <c r="E443" s="47"/>
      <c r="F443" s="47"/>
      <c r="G443" s="47"/>
      <c r="H443" s="153"/>
      <c r="I443" s="47"/>
      <c r="J443" s="47"/>
      <c r="K443" s="47"/>
      <c r="L443" s="48"/>
      <c r="M443" s="48"/>
      <c r="N443" s="48"/>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row>
    <row r="444" spans="1:46" ht="15.75" customHeight="1">
      <c r="A444" s="45"/>
      <c r="B444" s="178"/>
      <c r="C444" s="47"/>
      <c r="D444" s="159"/>
      <c r="E444" s="47"/>
      <c r="F444" s="47"/>
      <c r="G444" s="47"/>
      <c r="H444" s="153"/>
      <c r="I444" s="47"/>
      <c r="J444" s="47"/>
      <c r="K444" s="47"/>
      <c r="L444" s="48"/>
      <c r="M444" s="48"/>
      <c r="N444" s="48"/>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row>
    <row r="445" spans="1:46" ht="15.75" customHeight="1">
      <c r="A445" s="45"/>
      <c r="B445" s="178"/>
      <c r="C445" s="47"/>
      <c r="D445" s="159"/>
      <c r="E445" s="47"/>
      <c r="F445" s="47"/>
      <c r="G445" s="47"/>
      <c r="H445" s="153"/>
      <c r="I445" s="47"/>
      <c r="J445" s="47"/>
      <c r="K445" s="47"/>
      <c r="L445" s="48"/>
      <c r="M445" s="48"/>
      <c r="N445" s="48"/>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row>
    <row r="446" spans="1:46" ht="15.75" customHeight="1">
      <c r="A446" s="45"/>
      <c r="B446" s="178"/>
      <c r="C446" s="47"/>
      <c r="D446" s="159"/>
      <c r="E446" s="47"/>
      <c r="F446" s="47"/>
      <c r="G446" s="47"/>
      <c r="H446" s="153"/>
      <c r="I446" s="47"/>
      <c r="J446" s="47"/>
      <c r="K446" s="47"/>
      <c r="L446" s="48"/>
      <c r="M446" s="48"/>
      <c r="N446" s="48"/>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row>
    <row r="447" spans="1:46" ht="15.75" customHeight="1">
      <c r="A447" s="45"/>
      <c r="B447" s="178"/>
      <c r="C447" s="47"/>
      <c r="D447" s="159"/>
      <c r="E447" s="47"/>
      <c r="F447" s="47"/>
      <c r="G447" s="47"/>
      <c r="H447" s="153"/>
      <c r="I447" s="47"/>
      <c r="J447" s="47"/>
      <c r="K447" s="47"/>
      <c r="L447" s="48"/>
      <c r="M447" s="48"/>
      <c r="N447" s="48"/>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row>
    <row r="448" spans="1:46" ht="15.75" customHeight="1">
      <c r="A448" s="45"/>
      <c r="B448" s="178"/>
      <c r="C448" s="47"/>
      <c r="D448" s="159"/>
      <c r="E448" s="47"/>
      <c r="F448" s="47"/>
      <c r="G448" s="47"/>
      <c r="H448" s="153"/>
      <c r="I448" s="47"/>
      <c r="J448" s="47"/>
      <c r="K448" s="47"/>
      <c r="L448" s="48"/>
      <c r="M448" s="48"/>
      <c r="N448" s="48"/>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row>
    <row r="449" spans="1:46" ht="15.75" customHeight="1">
      <c r="A449" s="45"/>
      <c r="B449" s="178"/>
      <c r="C449" s="47"/>
      <c r="D449" s="159"/>
      <c r="E449" s="47"/>
      <c r="F449" s="47"/>
      <c r="G449" s="47"/>
      <c r="H449" s="153"/>
      <c r="I449" s="47"/>
      <c r="J449" s="47"/>
      <c r="K449" s="47"/>
      <c r="L449" s="48"/>
      <c r="M449" s="48"/>
      <c r="N449" s="48"/>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row>
    <row r="450" spans="1:46" ht="15.75" customHeight="1">
      <c r="A450" s="45"/>
      <c r="B450" s="178"/>
      <c r="C450" s="47"/>
      <c r="D450" s="159"/>
      <c r="E450" s="47"/>
      <c r="F450" s="47"/>
      <c r="G450" s="47"/>
      <c r="H450" s="153"/>
      <c r="I450" s="47"/>
      <c r="J450" s="47"/>
      <c r="K450" s="47"/>
      <c r="L450" s="48"/>
      <c r="M450" s="48"/>
      <c r="N450" s="48"/>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row>
    <row r="451" spans="1:46" ht="15.75" customHeight="1">
      <c r="A451" s="45"/>
      <c r="B451" s="178"/>
      <c r="C451" s="47"/>
      <c r="D451" s="159"/>
      <c r="E451" s="47"/>
      <c r="F451" s="47"/>
      <c r="G451" s="47"/>
      <c r="H451" s="153"/>
      <c r="I451" s="47"/>
      <c r="J451" s="47"/>
      <c r="K451" s="47"/>
      <c r="L451" s="48"/>
      <c r="M451" s="48"/>
      <c r="N451" s="48"/>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row>
    <row r="452" spans="1:46" ht="15.75" customHeight="1">
      <c r="A452" s="45"/>
      <c r="B452" s="178"/>
      <c r="C452" s="47"/>
      <c r="D452" s="159"/>
      <c r="E452" s="47"/>
      <c r="F452" s="47"/>
      <c r="G452" s="47"/>
      <c r="H452" s="153"/>
      <c r="I452" s="47"/>
      <c r="J452" s="47"/>
      <c r="K452" s="47"/>
      <c r="L452" s="48"/>
      <c r="M452" s="48"/>
      <c r="N452" s="48"/>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row>
    <row r="453" spans="1:46" ht="15.75" customHeight="1">
      <c r="A453" s="45"/>
      <c r="B453" s="178"/>
      <c r="C453" s="47"/>
      <c r="D453" s="159"/>
      <c r="E453" s="47"/>
      <c r="F453" s="47"/>
      <c r="G453" s="47"/>
      <c r="H453" s="153"/>
      <c r="I453" s="47"/>
      <c r="J453" s="47"/>
      <c r="K453" s="47"/>
      <c r="L453" s="48"/>
      <c r="M453" s="48"/>
      <c r="N453" s="48"/>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row>
    <row r="454" spans="1:46" ht="15.75" customHeight="1">
      <c r="A454" s="45"/>
      <c r="B454" s="178"/>
      <c r="C454" s="47"/>
      <c r="D454" s="159"/>
      <c r="E454" s="47"/>
      <c r="F454" s="47"/>
      <c r="G454" s="47"/>
      <c r="H454" s="153"/>
      <c r="I454" s="47"/>
      <c r="J454" s="47"/>
      <c r="K454" s="47"/>
      <c r="L454" s="48"/>
      <c r="M454" s="48"/>
      <c r="N454" s="48"/>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row>
    <row r="455" spans="1:46" ht="15.75" customHeight="1">
      <c r="A455" s="45"/>
      <c r="B455" s="178"/>
      <c r="C455" s="47"/>
      <c r="D455" s="159"/>
      <c r="E455" s="47"/>
      <c r="F455" s="47"/>
      <c r="G455" s="47"/>
      <c r="H455" s="153"/>
      <c r="I455" s="47"/>
      <c r="J455" s="47"/>
      <c r="K455" s="47"/>
      <c r="L455" s="48"/>
      <c r="M455" s="48"/>
      <c r="N455" s="48"/>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row>
    <row r="456" spans="1:46" ht="15.75" customHeight="1">
      <c r="A456" s="45"/>
      <c r="B456" s="178"/>
      <c r="C456" s="47"/>
      <c r="D456" s="159"/>
      <c r="E456" s="47"/>
      <c r="F456" s="47"/>
      <c r="G456" s="47"/>
      <c r="H456" s="153"/>
      <c r="I456" s="47"/>
      <c r="J456" s="47"/>
      <c r="K456" s="47"/>
      <c r="L456" s="48"/>
      <c r="M456" s="48"/>
      <c r="N456" s="48"/>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row>
    <row r="457" spans="1:46" ht="15.75" customHeight="1">
      <c r="A457" s="45"/>
      <c r="B457" s="178"/>
      <c r="C457" s="47"/>
      <c r="D457" s="159"/>
      <c r="E457" s="47"/>
      <c r="F457" s="47"/>
      <c r="G457" s="47"/>
      <c r="H457" s="153"/>
      <c r="I457" s="47"/>
      <c r="J457" s="47"/>
      <c r="K457" s="47"/>
      <c r="L457" s="48"/>
      <c r="M457" s="48"/>
      <c r="N457" s="48"/>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row>
    <row r="458" spans="1:46" ht="15.75" customHeight="1">
      <c r="A458" s="45"/>
      <c r="B458" s="178"/>
      <c r="C458" s="47"/>
      <c r="D458" s="159"/>
      <c r="E458" s="47"/>
      <c r="F458" s="47"/>
      <c r="G458" s="47"/>
      <c r="H458" s="153"/>
      <c r="I458" s="47"/>
      <c r="J458" s="47"/>
      <c r="K458" s="47"/>
      <c r="L458" s="48"/>
      <c r="M458" s="48"/>
      <c r="N458" s="48"/>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row>
    <row r="459" spans="1:46" ht="15.75" customHeight="1">
      <c r="A459" s="45"/>
      <c r="B459" s="178"/>
      <c r="C459" s="47"/>
      <c r="D459" s="159"/>
      <c r="E459" s="47"/>
      <c r="F459" s="47"/>
      <c r="G459" s="47"/>
      <c r="H459" s="153"/>
      <c r="I459" s="47"/>
      <c r="J459" s="47"/>
      <c r="K459" s="47"/>
      <c r="L459" s="48"/>
      <c r="M459" s="48"/>
      <c r="N459" s="48"/>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row>
    <row r="460" spans="1:46" ht="15.75" customHeight="1">
      <c r="A460" s="45"/>
      <c r="B460" s="178"/>
      <c r="C460" s="47"/>
      <c r="D460" s="159"/>
      <c r="E460" s="47"/>
      <c r="F460" s="47"/>
      <c r="G460" s="47"/>
      <c r="H460" s="153"/>
      <c r="I460" s="47"/>
      <c r="J460" s="47"/>
      <c r="K460" s="47"/>
      <c r="L460" s="48"/>
      <c r="M460" s="48"/>
      <c r="N460" s="48"/>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row>
    <row r="461" spans="1:46" ht="15.75" customHeight="1">
      <c r="A461" s="45"/>
      <c r="B461" s="178"/>
      <c r="C461" s="47"/>
      <c r="D461" s="159"/>
      <c r="E461" s="47"/>
      <c r="F461" s="47"/>
      <c r="G461" s="47"/>
      <c r="H461" s="153"/>
      <c r="I461" s="47"/>
      <c r="J461" s="47"/>
      <c r="K461" s="47"/>
      <c r="L461" s="48"/>
      <c r="M461" s="48"/>
      <c r="N461" s="48"/>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row>
    <row r="462" spans="1:46" ht="15.75" customHeight="1">
      <c r="A462" s="45"/>
      <c r="B462" s="178"/>
      <c r="C462" s="47"/>
      <c r="D462" s="159"/>
      <c r="E462" s="47"/>
      <c r="F462" s="47"/>
      <c r="G462" s="47"/>
      <c r="H462" s="153"/>
      <c r="I462" s="47"/>
      <c r="J462" s="47"/>
      <c r="K462" s="47"/>
      <c r="L462" s="48"/>
      <c r="M462" s="48"/>
      <c r="N462" s="48"/>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row>
    <row r="463" spans="1:46" ht="15.75" customHeight="1">
      <c r="A463" s="45"/>
      <c r="B463" s="178"/>
      <c r="C463" s="47"/>
      <c r="D463" s="159"/>
      <c r="E463" s="47"/>
      <c r="F463" s="47"/>
      <c r="G463" s="47"/>
      <c r="H463" s="153"/>
      <c r="I463" s="47"/>
      <c r="J463" s="47"/>
      <c r="K463" s="47"/>
      <c r="L463" s="48"/>
      <c r="M463" s="48"/>
      <c r="N463" s="48"/>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row>
    <row r="464" spans="1:46" ht="15.75" customHeight="1">
      <c r="A464" s="45"/>
      <c r="B464" s="178"/>
      <c r="C464" s="47"/>
      <c r="D464" s="159"/>
      <c r="E464" s="47"/>
      <c r="F464" s="47"/>
      <c r="G464" s="47"/>
      <c r="H464" s="153"/>
      <c r="I464" s="47"/>
      <c r="J464" s="47"/>
      <c r="K464" s="47"/>
      <c r="L464" s="48"/>
      <c r="M464" s="48"/>
      <c r="N464" s="48"/>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row>
    <row r="465" spans="1:46" ht="15.75" customHeight="1">
      <c r="A465" s="45"/>
      <c r="B465" s="178"/>
      <c r="C465" s="47"/>
      <c r="D465" s="159"/>
      <c r="E465" s="47"/>
      <c r="F465" s="47"/>
      <c r="G465" s="47"/>
      <c r="H465" s="153"/>
      <c r="I465" s="47"/>
      <c r="J465" s="47"/>
      <c r="K465" s="47"/>
      <c r="L465" s="48"/>
      <c r="M465" s="48"/>
      <c r="N465" s="48"/>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row>
    <row r="466" spans="1:46" ht="15.75" customHeight="1">
      <c r="A466" s="45"/>
      <c r="B466" s="178"/>
      <c r="C466" s="47"/>
      <c r="D466" s="159"/>
      <c r="E466" s="47"/>
      <c r="F466" s="47"/>
      <c r="G466" s="47"/>
      <c r="H466" s="153"/>
      <c r="I466" s="47"/>
      <c r="J466" s="47"/>
      <c r="K466" s="47"/>
      <c r="L466" s="48"/>
      <c r="M466" s="48"/>
      <c r="N466" s="48"/>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row>
    <row r="467" spans="1:46" ht="15.75" customHeight="1">
      <c r="A467" s="45"/>
      <c r="B467" s="178"/>
      <c r="C467" s="47"/>
      <c r="D467" s="159"/>
      <c r="E467" s="47"/>
      <c r="F467" s="47"/>
      <c r="G467" s="47"/>
      <c r="H467" s="153"/>
      <c r="I467" s="47"/>
      <c r="J467" s="47"/>
      <c r="K467" s="47"/>
      <c r="L467" s="48"/>
      <c r="M467" s="48"/>
      <c r="N467" s="48"/>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row>
    <row r="468" spans="1:46" ht="15.75" customHeight="1">
      <c r="A468" s="45"/>
      <c r="B468" s="178"/>
      <c r="C468" s="47"/>
      <c r="D468" s="159"/>
      <c r="E468" s="47"/>
      <c r="F468" s="47"/>
      <c r="G468" s="47"/>
      <c r="H468" s="153"/>
      <c r="I468" s="47"/>
      <c r="J468" s="47"/>
      <c r="K468" s="47"/>
      <c r="L468" s="48"/>
      <c r="M468" s="48"/>
      <c r="N468" s="48"/>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row>
    <row r="469" spans="1:46" ht="15.75" customHeight="1">
      <c r="A469" s="45"/>
      <c r="B469" s="178"/>
      <c r="C469" s="47"/>
      <c r="D469" s="159"/>
      <c r="E469" s="47"/>
      <c r="F469" s="47"/>
      <c r="G469" s="47"/>
      <c r="H469" s="153"/>
      <c r="I469" s="47"/>
      <c r="J469" s="47"/>
      <c r="K469" s="47"/>
      <c r="L469" s="48"/>
      <c r="M469" s="48"/>
      <c r="N469" s="48"/>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row>
    <row r="470" spans="1:46" ht="15.75" customHeight="1">
      <c r="A470" s="45"/>
      <c r="B470" s="178"/>
      <c r="C470" s="47"/>
      <c r="D470" s="159"/>
      <c r="E470" s="47"/>
      <c r="F470" s="47"/>
      <c r="G470" s="47"/>
      <c r="H470" s="153"/>
      <c r="I470" s="47"/>
      <c r="J470" s="47"/>
      <c r="K470" s="47"/>
      <c r="L470" s="48"/>
      <c r="M470" s="48"/>
      <c r="N470" s="48"/>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row>
    <row r="471" spans="1:46" ht="15.75" customHeight="1">
      <c r="A471" s="45"/>
      <c r="B471" s="178"/>
      <c r="C471" s="47"/>
      <c r="D471" s="159"/>
      <c r="E471" s="47"/>
      <c r="F471" s="47"/>
      <c r="G471" s="47"/>
      <c r="H471" s="153"/>
      <c r="I471" s="47"/>
      <c r="J471" s="47"/>
      <c r="K471" s="47"/>
      <c r="L471" s="48"/>
      <c r="M471" s="48"/>
      <c r="N471" s="48"/>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row>
    <row r="472" spans="1:46" ht="15.75" customHeight="1">
      <c r="A472" s="45"/>
      <c r="B472" s="178"/>
      <c r="C472" s="47"/>
      <c r="D472" s="159"/>
      <c r="E472" s="47"/>
      <c r="F472" s="47"/>
      <c r="G472" s="47"/>
      <c r="H472" s="153"/>
      <c r="I472" s="47"/>
      <c r="J472" s="47"/>
      <c r="K472" s="47"/>
      <c r="L472" s="48"/>
      <c r="M472" s="48"/>
      <c r="N472" s="48"/>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row>
    <row r="473" spans="1:46" ht="15.75" customHeight="1">
      <c r="A473" s="45"/>
      <c r="B473" s="178"/>
      <c r="C473" s="47"/>
      <c r="D473" s="159"/>
      <c r="E473" s="47"/>
      <c r="F473" s="47"/>
      <c r="G473" s="47"/>
      <c r="H473" s="153"/>
      <c r="I473" s="47"/>
      <c r="J473" s="47"/>
      <c r="K473" s="47"/>
      <c r="L473" s="48"/>
      <c r="M473" s="48"/>
      <c r="N473" s="48"/>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row>
    <row r="474" spans="1:46" ht="15.75" customHeight="1">
      <c r="A474" s="45"/>
      <c r="B474" s="178"/>
      <c r="C474" s="47"/>
      <c r="D474" s="159"/>
      <c r="E474" s="47"/>
      <c r="F474" s="47"/>
      <c r="G474" s="47"/>
      <c r="H474" s="153"/>
      <c r="I474" s="47"/>
      <c r="J474" s="47"/>
      <c r="K474" s="47"/>
      <c r="L474" s="48"/>
      <c r="M474" s="48"/>
      <c r="N474" s="48"/>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row>
    <row r="475" spans="1:46" ht="15.75" customHeight="1">
      <c r="A475" s="45"/>
      <c r="B475" s="178"/>
      <c r="C475" s="47"/>
      <c r="D475" s="159"/>
      <c r="E475" s="47"/>
      <c r="F475" s="47"/>
      <c r="G475" s="47"/>
      <c r="H475" s="153"/>
      <c r="I475" s="47"/>
      <c r="J475" s="47"/>
      <c r="K475" s="47"/>
      <c r="L475" s="48"/>
      <c r="M475" s="48"/>
      <c r="N475" s="48"/>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row>
    <row r="476" spans="1:46" ht="15.75" customHeight="1">
      <c r="A476" s="45"/>
      <c r="B476" s="178"/>
      <c r="C476" s="47"/>
      <c r="D476" s="159"/>
      <c r="E476" s="47"/>
      <c r="F476" s="47"/>
      <c r="G476" s="47"/>
      <c r="H476" s="153"/>
      <c r="I476" s="47"/>
      <c r="J476" s="47"/>
      <c r="K476" s="47"/>
      <c r="L476" s="48"/>
      <c r="M476" s="48"/>
      <c r="N476" s="48"/>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row>
    <row r="477" spans="1:46" ht="15.75" customHeight="1">
      <c r="A477" s="45"/>
      <c r="B477" s="178"/>
      <c r="C477" s="47"/>
      <c r="D477" s="159"/>
      <c r="E477" s="47"/>
      <c r="F477" s="47"/>
      <c r="G477" s="47"/>
      <c r="H477" s="153"/>
      <c r="I477" s="47"/>
      <c r="J477" s="47"/>
      <c r="K477" s="47"/>
      <c r="L477" s="48"/>
      <c r="M477" s="48"/>
      <c r="N477" s="48"/>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row>
    <row r="478" spans="1:46" ht="15.75" customHeight="1">
      <c r="A478" s="45"/>
      <c r="B478" s="178"/>
      <c r="C478" s="47"/>
      <c r="D478" s="159"/>
      <c r="E478" s="47"/>
      <c r="F478" s="47"/>
      <c r="G478" s="47"/>
      <c r="H478" s="153"/>
      <c r="I478" s="47"/>
      <c r="J478" s="47"/>
      <c r="K478" s="47"/>
      <c r="L478" s="48"/>
      <c r="M478" s="48"/>
      <c r="N478" s="48"/>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row>
    <row r="479" spans="1:46" ht="15.75" customHeight="1">
      <c r="A479" s="45"/>
      <c r="B479" s="178"/>
      <c r="C479" s="47"/>
      <c r="D479" s="159"/>
      <c r="E479" s="47"/>
      <c r="F479" s="47"/>
      <c r="G479" s="47"/>
      <c r="H479" s="153"/>
      <c r="I479" s="47"/>
      <c r="J479" s="47"/>
      <c r="K479" s="47"/>
      <c r="L479" s="48"/>
      <c r="M479" s="48"/>
      <c r="N479" s="48"/>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row>
    <row r="480" spans="1:46" ht="15.75" customHeight="1">
      <c r="A480" s="45"/>
      <c r="B480" s="178"/>
      <c r="C480" s="47"/>
      <c r="D480" s="159"/>
      <c r="E480" s="47"/>
      <c r="F480" s="47"/>
      <c r="G480" s="47"/>
      <c r="H480" s="153"/>
      <c r="I480" s="47"/>
      <c r="J480" s="47"/>
      <c r="K480" s="47"/>
      <c r="L480" s="48"/>
      <c r="M480" s="48"/>
      <c r="N480" s="48"/>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row>
    <row r="481" spans="1:46" ht="15.75" customHeight="1">
      <c r="A481" s="45"/>
      <c r="B481" s="178"/>
      <c r="C481" s="47"/>
      <c r="D481" s="159"/>
      <c r="E481" s="47"/>
      <c r="F481" s="47"/>
      <c r="G481" s="47"/>
      <c r="H481" s="153"/>
      <c r="I481" s="47"/>
      <c r="J481" s="47"/>
      <c r="K481" s="47"/>
      <c r="L481" s="48"/>
      <c r="M481" s="48"/>
      <c r="N481" s="48"/>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row>
    <row r="482" spans="1:46" ht="15.75" customHeight="1">
      <c r="A482" s="45"/>
      <c r="B482" s="178"/>
      <c r="C482" s="47"/>
      <c r="D482" s="159"/>
      <c r="E482" s="47"/>
      <c r="F482" s="47"/>
      <c r="G482" s="47"/>
      <c r="H482" s="153"/>
      <c r="I482" s="47"/>
      <c r="J482" s="47"/>
      <c r="K482" s="47"/>
      <c r="L482" s="48"/>
      <c r="M482" s="48"/>
      <c r="N482" s="48"/>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row>
    <row r="483" spans="1:46" ht="15.75" customHeight="1">
      <c r="A483" s="45"/>
      <c r="B483" s="178"/>
      <c r="C483" s="47"/>
      <c r="D483" s="159"/>
      <c r="E483" s="47"/>
      <c r="F483" s="47"/>
      <c r="G483" s="47"/>
      <c r="H483" s="153"/>
      <c r="I483" s="47"/>
      <c r="J483" s="47"/>
      <c r="K483" s="47"/>
      <c r="L483" s="48"/>
      <c r="M483" s="48"/>
      <c r="N483" s="48"/>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row>
    <row r="484" spans="1:46" ht="15.75" customHeight="1">
      <c r="A484" s="45"/>
      <c r="B484" s="178"/>
      <c r="C484" s="47"/>
      <c r="D484" s="159"/>
      <c r="E484" s="47"/>
      <c r="F484" s="47"/>
      <c r="G484" s="47"/>
      <c r="H484" s="153"/>
      <c r="I484" s="47"/>
      <c r="J484" s="47"/>
      <c r="K484" s="47"/>
      <c r="L484" s="48"/>
      <c r="M484" s="48"/>
      <c r="N484" s="48"/>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row>
    <row r="485" spans="1:46" ht="15.75" customHeight="1">
      <c r="A485" s="45"/>
      <c r="B485" s="178"/>
      <c r="C485" s="47"/>
      <c r="D485" s="159"/>
      <c r="E485" s="47"/>
      <c r="F485" s="47"/>
      <c r="G485" s="47"/>
      <c r="H485" s="153"/>
      <c r="I485" s="47"/>
      <c r="J485" s="47"/>
      <c r="K485" s="47"/>
      <c r="L485" s="48"/>
      <c r="M485" s="48"/>
      <c r="N485" s="48"/>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row>
    <row r="486" spans="1:46" ht="15.75" customHeight="1">
      <c r="A486" s="45"/>
      <c r="B486" s="178"/>
      <c r="C486" s="47"/>
      <c r="D486" s="159"/>
      <c r="E486" s="47"/>
      <c r="F486" s="47"/>
      <c r="G486" s="47"/>
      <c r="H486" s="153"/>
      <c r="I486" s="47"/>
      <c r="J486" s="47"/>
      <c r="K486" s="47"/>
      <c r="L486" s="48"/>
      <c r="M486" s="48"/>
      <c r="N486" s="48"/>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row>
    <row r="487" spans="1:46" ht="15.75" customHeight="1">
      <c r="A487" s="45"/>
      <c r="B487" s="178"/>
      <c r="C487" s="47"/>
      <c r="D487" s="159"/>
      <c r="E487" s="47"/>
      <c r="F487" s="47"/>
      <c r="G487" s="47"/>
      <c r="H487" s="153"/>
      <c r="I487" s="47"/>
      <c r="J487" s="47"/>
      <c r="K487" s="47"/>
      <c r="L487" s="48"/>
      <c r="M487" s="48"/>
      <c r="N487" s="48"/>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row>
    <row r="488" spans="1:46" ht="15.75" customHeight="1">
      <c r="A488" s="45"/>
      <c r="B488" s="178"/>
      <c r="C488" s="47"/>
      <c r="D488" s="159"/>
      <c r="E488" s="47"/>
      <c r="F488" s="47"/>
      <c r="G488" s="47"/>
      <c r="H488" s="153"/>
      <c r="I488" s="47"/>
      <c r="J488" s="47"/>
      <c r="K488" s="47"/>
      <c r="L488" s="48"/>
      <c r="M488" s="48"/>
      <c r="N488" s="48"/>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row>
    <row r="489" spans="1:46" ht="15.75" customHeight="1">
      <c r="A489" s="45"/>
      <c r="B489" s="178"/>
      <c r="C489" s="47"/>
      <c r="D489" s="159"/>
      <c r="E489" s="47"/>
      <c r="F489" s="47"/>
      <c r="G489" s="47"/>
      <c r="H489" s="153"/>
      <c r="I489" s="47"/>
      <c r="J489" s="47"/>
      <c r="K489" s="47"/>
      <c r="L489" s="48"/>
      <c r="M489" s="48"/>
      <c r="N489" s="48"/>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row>
    <row r="490" spans="1:46" ht="15.75" customHeight="1">
      <c r="A490" s="45"/>
      <c r="B490" s="178"/>
      <c r="C490" s="47"/>
      <c r="D490" s="159"/>
      <c r="E490" s="47"/>
      <c r="F490" s="47"/>
      <c r="G490" s="47"/>
      <c r="H490" s="153"/>
      <c r="I490" s="47"/>
      <c r="J490" s="47"/>
      <c r="K490" s="47"/>
      <c r="L490" s="48"/>
      <c r="M490" s="48"/>
      <c r="N490" s="48"/>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row>
    <row r="491" spans="1:46" ht="15.75" customHeight="1">
      <c r="A491" s="45"/>
      <c r="B491" s="178"/>
      <c r="C491" s="47"/>
      <c r="D491" s="159"/>
      <c r="E491" s="47"/>
      <c r="F491" s="47"/>
      <c r="G491" s="47"/>
      <c r="H491" s="153"/>
      <c r="I491" s="47"/>
      <c r="J491" s="47"/>
      <c r="K491" s="47"/>
      <c r="L491" s="48"/>
      <c r="M491" s="48"/>
      <c r="N491" s="48"/>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row>
    <row r="492" spans="1:46" ht="15.75" customHeight="1">
      <c r="A492" s="45"/>
      <c r="B492" s="178"/>
      <c r="C492" s="47"/>
      <c r="D492" s="159"/>
      <c r="E492" s="47"/>
      <c r="F492" s="47"/>
      <c r="G492" s="47"/>
      <c r="H492" s="153"/>
      <c r="I492" s="47"/>
      <c r="J492" s="47"/>
      <c r="K492" s="47"/>
      <c r="L492" s="48"/>
      <c r="M492" s="48"/>
      <c r="N492" s="48"/>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row>
    <row r="493" spans="1:46" ht="15.75" customHeight="1">
      <c r="A493" s="45"/>
      <c r="B493" s="178"/>
      <c r="C493" s="47"/>
      <c r="D493" s="159"/>
      <c r="E493" s="47"/>
      <c r="F493" s="47"/>
      <c r="G493" s="47"/>
      <c r="H493" s="153"/>
      <c r="I493" s="47"/>
      <c r="J493" s="47"/>
      <c r="K493" s="47"/>
      <c r="L493" s="48"/>
      <c r="M493" s="48"/>
      <c r="N493" s="48"/>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row>
    <row r="494" spans="1:46" ht="15.75" customHeight="1">
      <c r="A494" s="45"/>
      <c r="B494" s="178"/>
      <c r="C494" s="47"/>
      <c r="D494" s="159"/>
      <c r="E494" s="47"/>
      <c r="F494" s="47"/>
      <c r="G494" s="47"/>
      <c r="H494" s="153"/>
      <c r="I494" s="47"/>
      <c r="J494" s="47"/>
      <c r="K494" s="47"/>
      <c r="L494" s="48"/>
      <c r="M494" s="48"/>
      <c r="N494" s="48"/>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row>
    <row r="495" spans="1:46" ht="15.75" customHeight="1">
      <c r="A495" s="45"/>
      <c r="B495" s="178"/>
      <c r="C495" s="47"/>
      <c r="D495" s="159"/>
      <c r="E495" s="47"/>
      <c r="F495" s="47"/>
      <c r="G495" s="47"/>
      <c r="H495" s="153"/>
      <c r="I495" s="47"/>
      <c r="J495" s="47"/>
      <c r="K495" s="47"/>
      <c r="L495" s="48"/>
      <c r="M495" s="48"/>
      <c r="N495" s="48"/>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row>
    <row r="496" spans="1:46" ht="15.75" customHeight="1">
      <c r="A496" s="45"/>
      <c r="B496" s="178"/>
      <c r="C496" s="47"/>
      <c r="D496" s="159"/>
      <c r="E496" s="47"/>
      <c r="F496" s="47"/>
      <c r="G496" s="47"/>
      <c r="H496" s="153"/>
      <c r="I496" s="47"/>
      <c r="J496" s="47"/>
      <c r="K496" s="47"/>
      <c r="L496" s="48"/>
      <c r="M496" s="48"/>
      <c r="N496" s="48"/>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row>
    <row r="497" spans="1:46" ht="15.75" customHeight="1">
      <c r="A497" s="45"/>
      <c r="B497" s="178"/>
      <c r="C497" s="47"/>
      <c r="D497" s="159"/>
      <c r="E497" s="47"/>
      <c r="F497" s="47"/>
      <c r="G497" s="47"/>
      <c r="H497" s="153"/>
      <c r="I497" s="47"/>
      <c r="J497" s="47"/>
      <c r="K497" s="47"/>
      <c r="L497" s="48"/>
      <c r="M497" s="48"/>
      <c r="N497" s="48"/>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row>
    <row r="498" spans="1:46" ht="15.75" customHeight="1">
      <c r="A498" s="45"/>
      <c r="B498" s="178"/>
      <c r="C498" s="47"/>
      <c r="D498" s="159"/>
      <c r="E498" s="47"/>
      <c r="F498" s="47"/>
      <c r="G498" s="47"/>
      <c r="H498" s="153"/>
      <c r="I498" s="47"/>
      <c r="J498" s="47"/>
      <c r="K498" s="47"/>
      <c r="L498" s="48"/>
      <c r="M498" s="48"/>
      <c r="N498" s="48"/>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row>
    <row r="499" spans="1:46" ht="15.75" customHeight="1">
      <c r="A499" s="45"/>
      <c r="B499" s="178"/>
      <c r="C499" s="47"/>
      <c r="D499" s="159"/>
      <c r="E499" s="47"/>
      <c r="F499" s="47"/>
      <c r="G499" s="47"/>
      <c r="H499" s="153"/>
      <c r="I499" s="47"/>
      <c r="J499" s="47"/>
      <c r="K499" s="47"/>
      <c r="L499" s="48"/>
      <c r="M499" s="48"/>
      <c r="N499" s="48"/>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row>
    <row r="500" spans="1:46" ht="15.75" customHeight="1">
      <c r="A500" s="45"/>
      <c r="B500" s="178"/>
      <c r="C500" s="47"/>
      <c r="D500" s="159"/>
      <c r="E500" s="47"/>
      <c r="F500" s="47"/>
      <c r="G500" s="47"/>
      <c r="H500" s="153"/>
      <c r="I500" s="47"/>
      <c r="J500" s="47"/>
      <c r="K500" s="47"/>
      <c r="L500" s="48"/>
      <c r="M500" s="48"/>
      <c r="N500" s="48"/>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row>
    <row r="501" spans="1:46" ht="15.75" customHeight="1">
      <c r="A501" s="45"/>
      <c r="B501" s="178"/>
      <c r="C501" s="47"/>
      <c r="D501" s="159"/>
      <c r="E501" s="47"/>
      <c r="F501" s="47"/>
      <c r="G501" s="47"/>
      <c r="H501" s="153"/>
      <c r="I501" s="47"/>
      <c r="J501" s="47"/>
      <c r="K501" s="47"/>
      <c r="L501" s="48"/>
      <c r="M501" s="48"/>
      <c r="N501" s="48"/>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row>
    <row r="502" spans="1:46" ht="15.75" customHeight="1">
      <c r="A502" s="45"/>
      <c r="B502" s="178"/>
      <c r="C502" s="47"/>
      <c r="D502" s="159"/>
      <c r="E502" s="47"/>
      <c r="F502" s="47"/>
      <c r="G502" s="47"/>
      <c r="H502" s="153"/>
      <c r="I502" s="47"/>
      <c r="J502" s="47"/>
      <c r="K502" s="47"/>
      <c r="L502" s="48"/>
      <c r="M502" s="48"/>
      <c r="N502" s="48"/>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row>
    <row r="503" spans="1:46" ht="15.75" customHeight="1">
      <c r="A503" s="45"/>
      <c r="B503" s="178"/>
      <c r="C503" s="47"/>
      <c r="D503" s="159"/>
      <c r="E503" s="47"/>
      <c r="F503" s="47"/>
      <c r="G503" s="47"/>
      <c r="H503" s="153"/>
      <c r="I503" s="47"/>
      <c r="J503" s="47"/>
      <c r="K503" s="47"/>
      <c r="L503" s="48"/>
      <c r="M503" s="48"/>
      <c r="N503" s="48"/>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row>
    <row r="504" spans="1:46" ht="15.75" customHeight="1">
      <c r="A504" s="45"/>
      <c r="B504" s="178"/>
      <c r="C504" s="47"/>
      <c r="D504" s="159"/>
      <c r="E504" s="47"/>
      <c r="F504" s="47"/>
      <c r="G504" s="47"/>
      <c r="H504" s="153"/>
      <c r="I504" s="47"/>
      <c r="J504" s="47"/>
      <c r="K504" s="47"/>
      <c r="L504" s="48"/>
      <c r="M504" s="48"/>
      <c r="N504" s="48"/>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7"/>
    </row>
    <row r="505" spans="1:46" ht="15.75" customHeight="1">
      <c r="A505" s="45"/>
      <c r="B505" s="178"/>
      <c r="C505" s="47"/>
      <c r="D505" s="159"/>
      <c r="E505" s="47"/>
      <c r="F505" s="47"/>
      <c r="G505" s="47"/>
      <c r="H505" s="153"/>
      <c r="I505" s="47"/>
      <c r="J505" s="47"/>
      <c r="K505" s="47"/>
      <c r="L505" s="48"/>
      <c r="M505" s="48"/>
      <c r="N505" s="48"/>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7"/>
    </row>
    <row r="506" spans="1:46" ht="15.75" customHeight="1">
      <c r="A506" s="45"/>
      <c r="B506" s="178"/>
      <c r="C506" s="47"/>
      <c r="D506" s="159"/>
      <c r="E506" s="47"/>
      <c r="F506" s="47"/>
      <c r="G506" s="47"/>
      <c r="H506" s="153"/>
      <c r="I506" s="47"/>
      <c r="J506" s="47"/>
      <c r="K506" s="47"/>
      <c r="L506" s="48"/>
      <c r="M506" s="48"/>
      <c r="N506" s="48"/>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7"/>
    </row>
    <row r="507" spans="1:46" ht="15.75" customHeight="1">
      <c r="A507" s="45"/>
      <c r="B507" s="178"/>
      <c r="C507" s="47"/>
      <c r="D507" s="159"/>
      <c r="E507" s="47"/>
      <c r="F507" s="47"/>
      <c r="G507" s="47"/>
      <c r="H507" s="153"/>
      <c r="I507" s="47"/>
      <c r="J507" s="47"/>
      <c r="K507" s="47"/>
      <c r="L507" s="48"/>
      <c r="M507" s="48"/>
      <c r="N507" s="48"/>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row>
    <row r="508" spans="1:46" ht="15.75" customHeight="1">
      <c r="A508" s="45"/>
      <c r="B508" s="178"/>
      <c r="C508" s="47"/>
      <c r="D508" s="159"/>
      <c r="E508" s="47"/>
      <c r="F508" s="47"/>
      <c r="G508" s="47"/>
      <c r="H508" s="153"/>
      <c r="I508" s="47"/>
      <c r="J508" s="47"/>
      <c r="K508" s="47"/>
      <c r="L508" s="48"/>
      <c r="M508" s="48"/>
      <c r="N508" s="48"/>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row>
    <row r="509" spans="1:46" ht="15.75" customHeight="1">
      <c r="A509" s="45"/>
      <c r="B509" s="178"/>
      <c r="C509" s="47"/>
      <c r="D509" s="159"/>
      <c r="E509" s="47"/>
      <c r="F509" s="47"/>
      <c r="G509" s="47"/>
      <c r="H509" s="153"/>
      <c r="I509" s="47"/>
      <c r="J509" s="47"/>
      <c r="K509" s="47"/>
      <c r="L509" s="48"/>
      <c r="M509" s="48"/>
      <c r="N509" s="48"/>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row>
    <row r="510" spans="1:46" ht="15.75" customHeight="1">
      <c r="A510" s="45"/>
      <c r="B510" s="178"/>
      <c r="C510" s="47"/>
      <c r="D510" s="159"/>
      <c r="E510" s="47"/>
      <c r="F510" s="47"/>
      <c r="G510" s="47"/>
      <c r="H510" s="153"/>
      <c r="I510" s="47"/>
      <c r="J510" s="47"/>
      <c r="K510" s="47"/>
      <c r="L510" s="48"/>
      <c r="M510" s="48"/>
      <c r="N510" s="48"/>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7"/>
    </row>
    <row r="511" spans="1:46" ht="15.75" customHeight="1">
      <c r="A511" s="45"/>
      <c r="B511" s="178"/>
      <c r="C511" s="47"/>
      <c r="D511" s="159"/>
      <c r="E511" s="47"/>
      <c r="F511" s="47"/>
      <c r="G511" s="47"/>
      <c r="H511" s="153"/>
      <c r="I511" s="47"/>
      <c r="J511" s="47"/>
      <c r="K511" s="47"/>
      <c r="L511" s="48"/>
      <c r="M511" s="48"/>
      <c r="N511" s="48"/>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row>
    <row r="512" spans="1:46" ht="15.75" customHeight="1">
      <c r="A512" s="45"/>
      <c r="B512" s="178"/>
      <c r="C512" s="47"/>
      <c r="D512" s="159"/>
      <c r="E512" s="47"/>
      <c r="F512" s="47"/>
      <c r="G512" s="47"/>
      <c r="H512" s="153"/>
      <c r="I512" s="47"/>
      <c r="J512" s="47"/>
      <c r="K512" s="47"/>
      <c r="L512" s="48"/>
      <c r="M512" s="48"/>
      <c r="N512" s="48"/>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row>
    <row r="513" spans="1:46" ht="15.75" customHeight="1">
      <c r="A513" s="45"/>
      <c r="B513" s="178"/>
      <c r="C513" s="47"/>
      <c r="D513" s="159"/>
      <c r="E513" s="47"/>
      <c r="F513" s="47"/>
      <c r="G513" s="47"/>
      <c r="H513" s="153"/>
      <c r="I513" s="47"/>
      <c r="J513" s="47"/>
      <c r="K513" s="47"/>
      <c r="L513" s="48"/>
      <c r="M513" s="48"/>
      <c r="N513" s="48"/>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row>
    <row r="514" spans="1:46" ht="15.75" customHeight="1">
      <c r="A514" s="45"/>
      <c r="B514" s="178"/>
      <c r="C514" s="47"/>
      <c r="D514" s="159"/>
      <c r="E514" s="47"/>
      <c r="F514" s="47"/>
      <c r="G514" s="47"/>
      <c r="H514" s="153"/>
      <c r="I514" s="47"/>
      <c r="J514" s="47"/>
      <c r="K514" s="47"/>
      <c r="L514" s="48"/>
      <c r="M514" s="48"/>
      <c r="N514" s="48"/>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row>
    <row r="515" spans="1:46" ht="15.75" customHeight="1">
      <c r="A515" s="45"/>
      <c r="B515" s="178"/>
      <c r="C515" s="47"/>
      <c r="D515" s="159"/>
      <c r="E515" s="47"/>
      <c r="F515" s="47"/>
      <c r="G515" s="47"/>
      <c r="H515" s="153"/>
      <c r="I515" s="47"/>
      <c r="J515" s="47"/>
      <c r="K515" s="47"/>
      <c r="L515" s="48"/>
      <c r="M515" s="48"/>
      <c r="N515" s="48"/>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row>
    <row r="516" spans="1:46" ht="15.75" customHeight="1">
      <c r="A516" s="45"/>
      <c r="B516" s="178"/>
      <c r="C516" s="47"/>
      <c r="D516" s="159"/>
      <c r="E516" s="47"/>
      <c r="F516" s="47"/>
      <c r="G516" s="47"/>
      <c r="H516" s="153"/>
      <c r="I516" s="47"/>
      <c r="J516" s="47"/>
      <c r="K516" s="47"/>
      <c r="L516" s="48"/>
      <c r="M516" s="48"/>
      <c r="N516" s="48"/>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row>
    <row r="517" spans="1:46" ht="15.75" customHeight="1">
      <c r="A517" s="45"/>
      <c r="B517" s="178"/>
      <c r="C517" s="47"/>
      <c r="D517" s="159"/>
      <c r="E517" s="47"/>
      <c r="F517" s="47"/>
      <c r="G517" s="47"/>
      <c r="H517" s="153"/>
      <c r="I517" s="47"/>
      <c r="J517" s="47"/>
      <c r="K517" s="47"/>
      <c r="L517" s="48"/>
      <c r="M517" s="48"/>
      <c r="N517" s="48"/>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row>
    <row r="518" spans="1:46" ht="15.75" customHeight="1">
      <c r="A518" s="45"/>
      <c r="B518" s="178"/>
      <c r="C518" s="47"/>
      <c r="D518" s="159"/>
      <c r="E518" s="47"/>
      <c r="F518" s="47"/>
      <c r="G518" s="47"/>
      <c r="H518" s="153"/>
      <c r="I518" s="47"/>
      <c r="J518" s="47"/>
      <c r="K518" s="47"/>
      <c r="L518" s="48"/>
      <c r="M518" s="48"/>
      <c r="N518" s="48"/>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row>
    <row r="519" spans="1:46" ht="15.75" customHeight="1">
      <c r="A519" s="45"/>
      <c r="B519" s="178"/>
      <c r="C519" s="47"/>
      <c r="D519" s="159"/>
      <c r="E519" s="47"/>
      <c r="F519" s="47"/>
      <c r="G519" s="47"/>
      <c r="H519" s="153"/>
      <c r="I519" s="47"/>
      <c r="J519" s="47"/>
      <c r="K519" s="47"/>
      <c r="L519" s="48"/>
      <c r="M519" s="48"/>
      <c r="N519" s="48"/>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row>
    <row r="520" spans="1:46" ht="15.75" customHeight="1">
      <c r="A520" s="45"/>
      <c r="B520" s="178"/>
      <c r="C520" s="47"/>
      <c r="D520" s="159"/>
      <c r="E520" s="47"/>
      <c r="F520" s="47"/>
      <c r="G520" s="47"/>
      <c r="H520" s="153"/>
      <c r="I520" s="47"/>
      <c r="J520" s="47"/>
      <c r="K520" s="47"/>
      <c r="L520" s="48"/>
      <c r="M520" s="48"/>
      <c r="N520" s="48"/>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row>
    <row r="521" spans="1:46" ht="15.75" customHeight="1">
      <c r="A521" s="45"/>
      <c r="B521" s="178"/>
      <c r="C521" s="47"/>
      <c r="D521" s="159"/>
      <c r="E521" s="47"/>
      <c r="F521" s="47"/>
      <c r="G521" s="47"/>
      <c r="H521" s="153"/>
      <c r="I521" s="47"/>
      <c r="J521" s="47"/>
      <c r="K521" s="47"/>
      <c r="L521" s="48"/>
      <c r="M521" s="48"/>
      <c r="N521" s="48"/>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row>
    <row r="522" spans="1:46" ht="15.75" customHeight="1">
      <c r="A522" s="45"/>
      <c r="B522" s="178"/>
      <c r="C522" s="47"/>
      <c r="D522" s="159"/>
      <c r="E522" s="47"/>
      <c r="F522" s="47"/>
      <c r="G522" s="47"/>
      <c r="H522" s="153"/>
      <c r="I522" s="47"/>
      <c r="J522" s="47"/>
      <c r="K522" s="47"/>
      <c r="L522" s="48"/>
      <c r="M522" s="48"/>
      <c r="N522" s="48"/>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row>
    <row r="523" spans="1:46" ht="15.75" customHeight="1">
      <c r="A523" s="45"/>
      <c r="B523" s="178"/>
      <c r="C523" s="47"/>
      <c r="D523" s="159"/>
      <c r="E523" s="47"/>
      <c r="F523" s="47"/>
      <c r="G523" s="47"/>
      <c r="H523" s="153"/>
      <c r="I523" s="47"/>
      <c r="J523" s="47"/>
      <c r="K523" s="47"/>
      <c r="L523" s="48"/>
      <c r="M523" s="48"/>
      <c r="N523" s="48"/>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row>
    <row r="524" spans="1:46" ht="15.75" customHeight="1">
      <c r="A524" s="45"/>
      <c r="B524" s="178"/>
      <c r="C524" s="47"/>
      <c r="D524" s="159"/>
      <c r="E524" s="47"/>
      <c r="F524" s="47"/>
      <c r="G524" s="47"/>
      <c r="H524" s="153"/>
      <c r="I524" s="47"/>
      <c r="J524" s="47"/>
      <c r="K524" s="47"/>
      <c r="L524" s="48"/>
      <c r="M524" s="48"/>
      <c r="N524" s="48"/>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row>
    <row r="525" spans="1:46" ht="15.75" customHeight="1">
      <c r="A525" s="45"/>
      <c r="B525" s="178"/>
      <c r="C525" s="47"/>
      <c r="D525" s="159"/>
      <c r="E525" s="47"/>
      <c r="F525" s="47"/>
      <c r="G525" s="47"/>
      <c r="H525" s="153"/>
      <c r="I525" s="47"/>
      <c r="J525" s="47"/>
      <c r="K525" s="47"/>
      <c r="L525" s="48"/>
      <c r="M525" s="48"/>
      <c r="N525" s="48"/>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row>
    <row r="526" spans="1:46" ht="15.75" customHeight="1">
      <c r="A526" s="45"/>
      <c r="B526" s="178"/>
      <c r="C526" s="47"/>
      <c r="D526" s="159"/>
      <c r="E526" s="47"/>
      <c r="F526" s="47"/>
      <c r="G526" s="47"/>
      <c r="H526" s="153"/>
      <c r="I526" s="47"/>
      <c r="J526" s="47"/>
      <c r="K526" s="47"/>
      <c r="L526" s="48"/>
      <c r="M526" s="48"/>
      <c r="N526" s="48"/>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row>
    <row r="527" spans="1:46" ht="15.75" customHeight="1">
      <c r="A527" s="45"/>
      <c r="B527" s="178"/>
      <c r="C527" s="47"/>
      <c r="D527" s="159"/>
      <c r="E527" s="47"/>
      <c r="F527" s="47"/>
      <c r="G527" s="47"/>
      <c r="H527" s="153"/>
      <c r="I527" s="47"/>
      <c r="J527" s="47"/>
      <c r="K527" s="47"/>
      <c r="L527" s="48"/>
      <c r="M527" s="48"/>
      <c r="N527" s="48"/>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row>
    <row r="528" spans="1:46" ht="15.75" customHeight="1">
      <c r="A528" s="45"/>
      <c r="B528" s="178"/>
      <c r="C528" s="47"/>
      <c r="D528" s="159"/>
      <c r="E528" s="47"/>
      <c r="F528" s="47"/>
      <c r="G528" s="47"/>
      <c r="H528" s="153"/>
      <c r="I528" s="47"/>
      <c r="J528" s="47"/>
      <c r="K528" s="47"/>
      <c r="L528" s="48"/>
      <c r="M528" s="48"/>
      <c r="N528" s="48"/>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row>
    <row r="529" spans="1:46" ht="15.75" customHeight="1">
      <c r="A529" s="45"/>
      <c r="B529" s="178"/>
      <c r="C529" s="47"/>
      <c r="D529" s="159"/>
      <c r="E529" s="47"/>
      <c r="F529" s="47"/>
      <c r="G529" s="47"/>
      <c r="H529" s="153"/>
      <c r="I529" s="47"/>
      <c r="J529" s="47"/>
      <c r="K529" s="47"/>
      <c r="L529" s="48"/>
      <c r="M529" s="48"/>
      <c r="N529" s="48"/>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row>
    <row r="530" spans="1:46" ht="15.75" customHeight="1">
      <c r="A530" s="45"/>
      <c r="B530" s="178"/>
      <c r="C530" s="47"/>
      <c r="D530" s="159"/>
      <c r="E530" s="47"/>
      <c r="F530" s="47"/>
      <c r="G530" s="47"/>
      <c r="H530" s="153"/>
      <c r="I530" s="47"/>
      <c r="J530" s="47"/>
      <c r="K530" s="47"/>
      <c r="L530" s="48"/>
      <c r="M530" s="48"/>
      <c r="N530" s="48"/>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row>
    <row r="531" spans="1:46" ht="15.75" customHeight="1">
      <c r="A531" s="45"/>
      <c r="B531" s="178"/>
      <c r="C531" s="47"/>
      <c r="D531" s="159"/>
      <c r="E531" s="47"/>
      <c r="F531" s="47"/>
      <c r="G531" s="47"/>
      <c r="H531" s="153"/>
      <c r="I531" s="47"/>
      <c r="J531" s="47"/>
      <c r="K531" s="47"/>
      <c r="L531" s="48"/>
      <c r="M531" s="48"/>
      <c r="N531" s="48"/>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row>
    <row r="532" spans="1:46" ht="15.75" customHeight="1">
      <c r="A532" s="45"/>
      <c r="B532" s="178"/>
      <c r="C532" s="47"/>
      <c r="D532" s="159"/>
      <c r="E532" s="47"/>
      <c r="F532" s="47"/>
      <c r="G532" s="47"/>
      <c r="H532" s="153"/>
      <c r="I532" s="47"/>
      <c r="J532" s="47"/>
      <c r="K532" s="47"/>
      <c r="L532" s="48"/>
      <c r="M532" s="48"/>
      <c r="N532" s="48"/>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row>
    <row r="533" spans="1:46" ht="15.75" customHeight="1">
      <c r="A533" s="45"/>
      <c r="B533" s="178"/>
      <c r="C533" s="47"/>
      <c r="D533" s="159"/>
      <c r="E533" s="47"/>
      <c r="F533" s="47"/>
      <c r="G533" s="47"/>
      <c r="H533" s="153"/>
      <c r="I533" s="47"/>
      <c r="J533" s="47"/>
      <c r="K533" s="47"/>
      <c r="L533" s="48"/>
      <c r="M533" s="48"/>
      <c r="N533" s="48"/>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row>
    <row r="534" spans="1:46" ht="15.75" customHeight="1">
      <c r="A534" s="45"/>
      <c r="B534" s="178"/>
      <c r="C534" s="47"/>
      <c r="D534" s="159"/>
      <c r="E534" s="47"/>
      <c r="F534" s="47"/>
      <c r="G534" s="47"/>
      <c r="H534" s="153"/>
      <c r="I534" s="47"/>
      <c r="J534" s="47"/>
      <c r="K534" s="47"/>
      <c r="L534" s="48"/>
      <c r="M534" s="48"/>
      <c r="N534" s="48"/>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row>
    <row r="535" spans="1:46" ht="15.75" customHeight="1">
      <c r="A535" s="45"/>
      <c r="B535" s="178"/>
      <c r="C535" s="47"/>
      <c r="D535" s="159"/>
      <c r="E535" s="47"/>
      <c r="F535" s="47"/>
      <c r="G535" s="47"/>
      <c r="H535" s="153"/>
      <c r="I535" s="47"/>
      <c r="J535" s="47"/>
      <c r="K535" s="47"/>
      <c r="L535" s="48"/>
      <c r="M535" s="48"/>
      <c r="N535" s="48"/>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row>
    <row r="536" spans="1:46" ht="15.75" customHeight="1">
      <c r="A536" s="45"/>
      <c r="B536" s="178"/>
      <c r="C536" s="47"/>
      <c r="D536" s="159"/>
      <c r="E536" s="47"/>
      <c r="F536" s="47"/>
      <c r="G536" s="47"/>
      <c r="H536" s="153"/>
      <c r="I536" s="47"/>
      <c r="J536" s="47"/>
      <c r="K536" s="47"/>
      <c r="L536" s="48"/>
      <c r="M536" s="48"/>
      <c r="N536" s="48"/>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row>
    <row r="537" spans="1:46" ht="15.75" customHeight="1">
      <c r="A537" s="45"/>
      <c r="B537" s="178"/>
      <c r="C537" s="47"/>
      <c r="D537" s="159"/>
      <c r="E537" s="47"/>
      <c r="F537" s="47"/>
      <c r="G537" s="47"/>
      <c r="H537" s="153"/>
      <c r="I537" s="47"/>
      <c r="J537" s="47"/>
      <c r="K537" s="47"/>
      <c r="L537" s="48"/>
      <c r="M537" s="48"/>
      <c r="N537" s="48"/>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row>
    <row r="538" spans="1:46" ht="15.75" customHeight="1">
      <c r="A538" s="45"/>
      <c r="B538" s="178"/>
      <c r="C538" s="47"/>
      <c r="D538" s="159"/>
      <c r="E538" s="47"/>
      <c r="F538" s="47"/>
      <c r="G538" s="47"/>
      <c r="H538" s="153"/>
      <c r="I538" s="47"/>
      <c r="J538" s="47"/>
      <c r="K538" s="47"/>
      <c r="L538" s="48"/>
      <c r="M538" s="48"/>
      <c r="N538" s="48"/>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row>
    <row r="539" spans="1:46" ht="15.75" customHeight="1">
      <c r="A539" s="45"/>
      <c r="B539" s="178"/>
      <c r="C539" s="47"/>
      <c r="D539" s="159"/>
      <c r="E539" s="47"/>
      <c r="F539" s="47"/>
      <c r="G539" s="47"/>
      <c r="H539" s="153"/>
      <c r="I539" s="47"/>
      <c r="J539" s="47"/>
      <c r="K539" s="47"/>
      <c r="L539" s="48"/>
      <c r="M539" s="48"/>
      <c r="N539" s="48"/>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row>
    <row r="540" spans="1:46" ht="15.75" customHeight="1">
      <c r="A540" s="45"/>
      <c r="B540" s="178"/>
      <c r="C540" s="47"/>
      <c r="D540" s="159"/>
      <c r="E540" s="47"/>
      <c r="F540" s="47"/>
      <c r="G540" s="47"/>
      <c r="H540" s="153"/>
      <c r="I540" s="47"/>
      <c r="J540" s="47"/>
      <c r="K540" s="47"/>
      <c r="L540" s="48"/>
      <c r="M540" s="48"/>
      <c r="N540" s="48"/>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row>
    <row r="541" spans="1:46" ht="15.75" customHeight="1">
      <c r="A541" s="45"/>
      <c r="B541" s="178"/>
      <c r="C541" s="47"/>
      <c r="D541" s="159"/>
      <c r="E541" s="47"/>
      <c r="F541" s="47"/>
      <c r="G541" s="47"/>
      <c r="H541" s="153"/>
      <c r="I541" s="47"/>
      <c r="J541" s="47"/>
      <c r="K541" s="47"/>
      <c r="L541" s="48"/>
      <c r="M541" s="48"/>
      <c r="N541" s="48"/>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row>
    <row r="542" spans="1:46" ht="15.75" customHeight="1">
      <c r="A542" s="45"/>
      <c r="B542" s="178"/>
      <c r="C542" s="47"/>
      <c r="D542" s="159"/>
      <c r="E542" s="47"/>
      <c r="F542" s="47"/>
      <c r="G542" s="47"/>
      <c r="H542" s="153"/>
      <c r="I542" s="47"/>
      <c r="J542" s="47"/>
      <c r="K542" s="47"/>
      <c r="L542" s="48"/>
      <c r="M542" s="48"/>
      <c r="N542" s="48"/>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7"/>
    </row>
    <row r="543" spans="1:46" ht="15.75" customHeight="1">
      <c r="A543" s="45"/>
      <c r="B543" s="178"/>
      <c r="C543" s="47"/>
      <c r="D543" s="159"/>
      <c r="E543" s="47"/>
      <c r="F543" s="47"/>
      <c r="G543" s="47"/>
      <c r="H543" s="153"/>
      <c r="I543" s="47"/>
      <c r="J543" s="47"/>
      <c r="K543" s="47"/>
      <c r="L543" s="48"/>
      <c r="M543" s="48"/>
      <c r="N543" s="48"/>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7"/>
    </row>
    <row r="544" spans="1:46" ht="15.75" customHeight="1">
      <c r="A544" s="45"/>
      <c r="B544" s="178"/>
      <c r="C544" s="47"/>
      <c r="D544" s="159"/>
      <c r="E544" s="47"/>
      <c r="F544" s="47"/>
      <c r="G544" s="47"/>
      <c r="H544" s="153"/>
      <c r="I544" s="47"/>
      <c r="J544" s="47"/>
      <c r="K544" s="47"/>
      <c r="L544" s="48"/>
      <c r="M544" s="48"/>
      <c r="N544" s="48"/>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row>
    <row r="545" spans="1:46" ht="15.75" customHeight="1">
      <c r="A545" s="45"/>
      <c r="B545" s="178"/>
      <c r="C545" s="47"/>
      <c r="D545" s="159"/>
      <c r="E545" s="47"/>
      <c r="F545" s="47"/>
      <c r="G545" s="47"/>
      <c r="H545" s="153"/>
      <c r="I545" s="47"/>
      <c r="J545" s="47"/>
      <c r="K545" s="47"/>
      <c r="L545" s="48"/>
      <c r="M545" s="48"/>
      <c r="N545" s="48"/>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row>
    <row r="546" spans="1:46" ht="15.75" customHeight="1">
      <c r="A546" s="45"/>
      <c r="B546" s="178"/>
      <c r="C546" s="47"/>
      <c r="D546" s="159"/>
      <c r="E546" s="47"/>
      <c r="F546" s="47"/>
      <c r="G546" s="47"/>
      <c r="H546" s="153"/>
      <c r="I546" s="47"/>
      <c r="J546" s="47"/>
      <c r="K546" s="47"/>
      <c r="L546" s="48"/>
      <c r="M546" s="48"/>
      <c r="N546" s="48"/>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7"/>
    </row>
    <row r="547" spans="1:46" ht="15.75" customHeight="1">
      <c r="A547" s="45"/>
      <c r="B547" s="178"/>
      <c r="C547" s="47"/>
      <c r="D547" s="159"/>
      <c r="E547" s="47"/>
      <c r="F547" s="47"/>
      <c r="G547" s="47"/>
      <c r="H547" s="153"/>
      <c r="I547" s="47"/>
      <c r="J547" s="47"/>
      <c r="K547" s="47"/>
      <c r="L547" s="48"/>
      <c r="M547" s="48"/>
      <c r="N547" s="48"/>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7"/>
    </row>
    <row r="548" spans="1:46" ht="15.75" customHeight="1">
      <c r="A548" s="45"/>
      <c r="B548" s="178"/>
      <c r="C548" s="47"/>
      <c r="D548" s="159"/>
      <c r="E548" s="47"/>
      <c r="F548" s="47"/>
      <c r="G548" s="47"/>
      <c r="H548" s="153"/>
      <c r="I548" s="47"/>
      <c r="J548" s="47"/>
      <c r="K548" s="47"/>
      <c r="L548" s="48"/>
      <c r="M548" s="48"/>
      <c r="N548" s="48"/>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row>
    <row r="549" spans="1:46" ht="15.75" customHeight="1">
      <c r="A549" s="45"/>
      <c r="B549" s="178"/>
      <c r="C549" s="47"/>
      <c r="D549" s="159"/>
      <c r="E549" s="47"/>
      <c r="F549" s="47"/>
      <c r="G549" s="47"/>
      <c r="H549" s="153"/>
      <c r="I549" s="47"/>
      <c r="J549" s="47"/>
      <c r="K549" s="47"/>
      <c r="L549" s="48"/>
      <c r="M549" s="48"/>
      <c r="N549" s="48"/>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c r="AR549" s="47"/>
      <c r="AS549" s="47"/>
      <c r="AT549" s="47"/>
    </row>
    <row r="550" spans="1:46" ht="15.75" customHeight="1">
      <c r="A550" s="45"/>
      <c r="B550" s="178"/>
      <c r="C550" s="47"/>
      <c r="D550" s="159"/>
      <c r="E550" s="47"/>
      <c r="F550" s="47"/>
      <c r="G550" s="47"/>
      <c r="H550" s="153"/>
      <c r="I550" s="47"/>
      <c r="J550" s="47"/>
      <c r="K550" s="47"/>
      <c r="L550" s="48"/>
      <c r="M550" s="48"/>
      <c r="N550" s="48"/>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row>
    <row r="551" spans="1:46" ht="15.75" customHeight="1">
      <c r="A551" s="45"/>
      <c r="B551" s="178"/>
      <c r="C551" s="47"/>
      <c r="D551" s="159"/>
      <c r="E551" s="47"/>
      <c r="F551" s="47"/>
      <c r="G551" s="47"/>
      <c r="H551" s="153"/>
      <c r="I551" s="47"/>
      <c r="J551" s="47"/>
      <c r="K551" s="47"/>
      <c r="L551" s="48"/>
      <c r="M551" s="48"/>
      <c r="N551" s="48"/>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c r="AR551" s="47"/>
      <c r="AS551" s="47"/>
      <c r="AT551" s="47"/>
    </row>
    <row r="552" spans="1:46" ht="15.75" customHeight="1">
      <c r="A552" s="45"/>
      <c r="B552" s="178"/>
      <c r="C552" s="47"/>
      <c r="D552" s="159"/>
      <c r="E552" s="47"/>
      <c r="F552" s="47"/>
      <c r="G552" s="47"/>
      <c r="H552" s="153"/>
      <c r="I552" s="47"/>
      <c r="J552" s="47"/>
      <c r="K552" s="47"/>
      <c r="L552" s="48"/>
      <c r="M552" s="48"/>
      <c r="N552" s="48"/>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7"/>
    </row>
    <row r="553" spans="1:46" ht="15.75" customHeight="1">
      <c r="A553" s="45"/>
      <c r="B553" s="178"/>
      <c r="C553" s="47"/>
      <c r="D553" s="159"/>
      <c r="E553" s="47"/>
      <c r="F553" s="47"/>
      <c r="G553" s="47"/>
      <c r="H553" s="153"/>
      <c r="I553" s="47"/>
      <c r="J553" s="47"/>
      <c r="K553" s="47"/>
      <c r="L553" s="48"/>
      <c r="M553" s="48"/>
      <c r="N553" s="48"/>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c r="AR553" s="47"/>
      <c r="AS553" s="47"/>
      <c r="AT553" s="47"/>
    </row>
    <row r="554" spans="1:46" ht="15.75" customHeight="1">
      <c r="A554" s="45"/>
      <c r="B554" s="178"/>
      <c r="C554" s="47"/>
      <c r="D554" s="159"/>
      <c r="E554" s="47"/>
      <c r="F554" s="47"/>
      <c r="G554" s="47"/>
      <c r="H554" s="153"/>
      <c r="I554" s="47"/>
      <c r="J554" s="47"/>
      <c r="K554" s="47"/>
      <c r="L554" s="48"/>
      <c r="M554" s="48"/>
      <c r="N554" s="48"/>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7"/>
    </row>
    <row r="555" spans="1:46" ht="15.75" customHeight="1">
      <c r="A555" s="45"/>
      <c r="B555" s="178"/>
      <c r="C555" s="47"/>
      <c r="D555" s="159"/>
      <c r="E555" s="47"/>
      <c r="F555" s="47"/>
      <c r="G555" s="47"/>
      <c r="H555" s="153"/>
      <c r="I555" s="47"/>
      <c r="J555" s="47"/>
      <c r="K555" s="47"/>
      <c r="L555" s="48"/>
      <c r="M555" s="48"/>
      <c r="N555" s="48"/>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7"/>
    </row>
    <row r="556" spans="1:46" ht="15.75" customHeight="1">
      <c r="A556" s="45"/>
      <c r="B556" s="178"/>
      <c r="C556" s="47"/>
      <c r="D556" s="159"/>
      <c r="E556" s="47"/>
      <c r="F556" s="47"/>
      <c r="G556" s="47"/>
      <c r="H556" s="153"/>
      <c r="I556" s="47"/>
      <c r="J556" s="47"/>
      <c r="K556" s="47"/>
      <c r="L556" s="48"/>
      <c r="M556" s="48"/>
      <c r="N556" s="48"/>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7"/>
    </row>
    <row r="557" spans="1:46" ht="15.75" customHeight="1">
      <c r="A557" s="45"/>
      <c r="B557" s="178"/>
      <c r="C557" s="47"/>
      <c r="D557" s="159"/>
      <c r="E557" s="47"/>
      <c r="F557" s="47"/>
      <c r="G557" s="47"/>
      <c r="H557" s="153"/>
      <c r="I557" s="47"/>
      <c r="J557" s="47"/>
      <c r="K557" s="47"/>
      <c r="L557" s="48"/>
      <c r="M557" s="48"/>
      <c r="N557" s="48"/>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row>
    <row r="558" spans="1:46" ht="15.75" customHeight="1">
      <c r="A558" s="45"/>
      <c r="B558" s="178"/>
      <c r="C558" s="47"/>
      <c r="D558" s="159"/>
      <c r="E558" s="47"/>
      <c r="F558" s="47"/>
      <c r="G558" s="47"/>
      <c r="H558" s="153"/>
      <c r="I558" s="47"/>
      <c r="J558" s="47"/>
      <c r="K558" s="47"/>
      <c r="L558" s="48"/>
      <c r="M558" s="48"/>
      <c r="N558" s="48"/>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c r="AR558" s="47"/>
      <c r="AS558" s="47"/>
      <c r="AT558" s="47"/>
    </row>
    <row r="559" spans="1:46" ht="15.75" customHeight="1">
      <c r="A559" s="45"/>
      <c r="B559" s="178"/>
      <c r="C559" s="47"/>
      <c r="D559" s="159"/>
      <c r="E559" s="47"/>
      <c r="F559" s="47"/>
      <c r="G559" s="47"/>
      <c r="H559" s="153"/>
      <c r="I559" s="47"/>
      <c r="J559" s="47"/>
      <c r="K559" s="47"/>
      <c r="L559" s="48"/>
      <c r="M559" s="48"/>
      <c r="N559" s="48"/>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7"/>
    </row>
    <row r="560" spans="1:46" ht="15.75" customHeight="1">
      <c r="A560" s="45"/>
      <c r="B560" s="178"/>
      <c r="C560" s="47"/>
      <c r="D560" s="159"/>
      <c r="E560" s="47"/>
      <c r="F560" s="47"/>
      <c r="G560" s="47"/>
      <c r="H560" s="153"/>
      <c r="I560" s="47"/>
      <c r="J560" s="47"/>
      <c r="K560" s="47"/>
      <c r="L560" s="48"/>
      <c r="M560" s="48"/>
      <c r="N560" s="48"/>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7"/>
    </row>
    <row r="561" spans="1:46" ht="15.75" customHeight="1">
      <c r="A561" s="45"/>
      <c r="B561" s="178"/>
      <c r="C561" s="47"/>
      <c r="D561" s="159"/>
      <c r="E561" s="47"/>
      <c r="F561" s="47"/>
      <c r="G561" s="47"/>
      <c r="H561" s="153"/>
      <c r="I561" s="47"/>
      <c r="J561" s="47"/>
      <c r="K561" s="47"/>
      <c r="L561" s="48"/>
      <c r="M561" s="48"/>
      <c r="N561" s="48"/>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row>
    <row r="562" spans="1:46" ht="15.75" customHeight="1">
      <c r="A562" s="45"/>
      <c r="B562" s="178"/>
      <c r="C562" s="47"/>
      <c r="D562" s="159"/>
      <c r="E562" s="47"/>
      <c r="F562" s="47"/>
      <c r="G562" s="47"/>
      <c r="H562" s="153"/>
      <c r="I562" s="47"/>
      <c r="J562" s="47"/>
      <c r="K562" s="47"/>
      <c r="L562" s="48"/>
      <c r="M562" s="48"/>
      <c r="N562" s="48"/>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row>
    <row r="563" spans="1:46" ht="15.75" customHeight="1">
      <c r="A563" s="45"/>
      <c r="B563" s="178"/>
      <c r="C563" s="47"/>
      <c r="D563" s="159"/>
      <c r="E563" s="47"/>
      <c r="F563" s="47"/>
      <c r="G563" s="47"/>
      <c r="H563" s="153"/>
      <c r="I563" s="47"/>
      <c r="J563" s="47"/>
      <c r="K563" s="47"/>
      <c r="L563" s="48"/>
      <c r="M563" s="48"/>
      <c r="N563" s="48"/>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row>
    <row r="564" spans="1:46" ht="15.75" customHeight="1">
      <c r="A564" s="45"/>
      <c r="B564" s="178"/>
      <c r="C564" s="47"/>
      <c r="D564" s="159"/>
      <c r="E564" s="47"/>
      <c r="F564" s="47"/>
      <c r="G564" s="47"/>
      <c r="H564" s="153"/>
      <c r="I564" s="47"/>
      <c r="J564" s="47"/>
      <c r="K564" s="47"/>
      <c r="L564" s="48"/>
      <c r="M564" s="48"/>
      <c r="N564" s="48"/>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row>
    <row r="565" spans="1:46" ht="15.75" customHeight="1">
      <c r="A565" s="45"/>
      <c r="B565" s="178"/>
      <c r="C565" s="47"/>
      <c r="D565" s="159"/>
      <c r="E565" s="47"/>
      <c r="F565" s="47"/>
      <c r="G565" s="47"/>
      <c r="H565" s="153"/>
      <c r="I565" s="47"/>
      <c r="J565" s="47"/>
      <c r="K565" s="47"/>
      <c r="L565" s="48"/>
      <c r="M565" s="48"/>
      <c r="N565" s="48"/>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row>
    <row r="566" spans="1:46" ht="15.75" customHeight="1">
      <c r="A566" s="45"/>
      <c r="B566" s="178"/>
      <c r="C566" s="47"/>
      <c r="D566" s="159"/>
      <c r="E566" s="47"/>
      <c r="F566" s="47"/>
      <c r="G566" s="47"/>
      <c r="H566" s="153"/>
      <c r="I566" s="47"/>
      <c r="J566" s="47"/>
      <c r="K566" s="47"/>
      <c r="L566" s="48"/>
      <c r="M566" s="48"/>
      <c r="N566" s="48"/>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row>
    <row r="567" spans="1:46" ht="15.75" customHeight="1">
      <c r="A567" s="45"/>
      <c r="B567" s="178"/>
      <c r="C567" s="47"/>
      <c r="D567" s="159"/>
      <c r="E567" s="47"/>
      <c r="F567" s="47"/>
      <c r="G567" s="47"/>
      <c r="H567" s="153"/>
      <c r="I567" s="47"/>
      <c r="J567" s="47"/>
      <c r="K567" s="47"/>
      <c r="L567" s="48"/>
      <c r="M567" s="48"/>
      <c r="N567" s="48"/>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row>
    <row r="568" spans="1:46" ht="15.75" customHeight="1">
      <c r="A568" s="45"/>
      <c r="B568" s="178"/>
      <c r="C568" s="47"/>
      <c r="D568" s="159"/>
      <c r="E568" s="47"/>
      <c r="F568" s="47"/>
      <c r="G568" s="47"/>
      <c r="H568" s="153"/>
      <c r="I568" s="47"/>
      <c r="J568" s="47"/>
      <c r="K568" s="47"/>
      <c r="L568" s="48"/>
      <c r="M568" s="48"/>
      <c r="N568" s="48"/>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7"/>
    </row>
    <row r="569" spans="1:46" ht="15.75" customHeight="1">
      <c r="A569" s="45"/>
      <c r="B569" s="178"/>
      <c r="C569" s="47"/>
      <c r="D569" s="159"/>
      <c r="E569" s="47"/>
      <c r="F569" s="47"/>
      <c r="G569" s="47"/>
      <c r="H569" s="153"/>
      <c r="I569" s="47"/>
      <c r="J569" s="47"/>
      <c r="K569" s="47"/>
      <c r="L569" s="48"/>
      <c r="M569" s="48"/>
      <c r="N569" s="48"/>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row>
    <row r="570" spans="1:46" ht="15.75" customHeight="1">
      <c r="A570" s="45"/>
      <c r="B570" s="178"/>
      <c r="C570" s="47"/>
      <c r="D570" s="159"/>
      <c r="E570" s="47"/>
      <c r="F570" s="47"/>
      <c r="G570" s="47"/>
      <c r="H570" s="153"/>
      <c r="I570" s="47"/>
      <c r="J570" s="47"/>
      <c r="K570" s="47"/>
      <c r="L570" s="48"/>
      <c r="M570" s="48"/>
      <c r="N570" s="48"/>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row>
    <row r="571" spans="1:46" ht="15.75" customHeight="1">
      <c r="A571" s="45"/>
      <c r="B571" s="178"/>
      <c r="C571" s="47"/>
      <c r="D571" s="159"/>
      <c r="E571" s="47"/>
      <c r="F571" s="47"/>
      <c r="G571" s="47"/>
      <c r="H571" s="153"/>
      <c r="I571" s="47"/>
      <c r="J571" s="47"/>
      <c r="K571" s="47"/>
      <c r="L571" s="48"/>
      <c r="M571" s="48"/>
      <c r="N571" s="48"/>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row>
    <row r="572" spans="1:46" ht="15.75" customHeight="1">
      <c r="A572" s="45"/>
      <c r="B572" s="178"/>
      <c r="C572" s="47"/>
      <c r="D572" s="159"/>
      <c r="E572" s="47"/>
      <c r="F572" s="47"/>
      <c r="G572" s="47"/>
      <c r="H572" s="153"/>
      <c r="I572" s="47"/>
      <c r="J572" s="47"/>
      <c r="K572" s="47"/>
      <c r="L572" s="48"/>
      <c r="M572" s="48"/>
      <c r="N572" s="48"/>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row>
    <row r="573" spans="1:46" ht="15.75" customHeight="1">
      <c r="A573" s="45"/>
      <c r="B573" s="178"/>
      <c r="C573" s="47"/>
      <c r="D573" s="159"/>
      <c r="E573" s="47"/>
      <c r="F573" s="47"/>
      <c r="G573" s="47"/>
      <c r="H573" s="153"/>
      <c r="I573" s="47"/>
      <c r="J573" s="47"/>
      <c r="K573" s="47"/>
      <c r="L573" s="48"/>
      <c r="M573" s="48"/>
      <c r="N573" s="48"/>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row>
    <row r="574" spans="1:46" ht="15.75" customHeight="1">
      <c r="A574" s="45"/>
      <c r="B574" s="178"/>
      <c r="C574" s="47"/>
      <c r="D574" s="159"/>
      <c r="E574" s="47"/>
      <c r="F574" s="47"/>
      <c r="G574" s="47"/>
      <c r="H574" s="153"/>
      <c r="I574" s="47"/>
      <c r="J574" s="47"/>
      <c r="K574" s="47"/>
      <c r="L574" s="48"/>
      <c r="M574" s="48"/>
      <c r="N574" s="48"/>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7"/>
    </row>
    <row r="575" spans="1:46" ht="15.75" customHeight="1">
      <c r="A575" s="45"/>
      <c r="B575" s="178"/>
      <c r="C575" s="47"/>
      <c r="D575" s="159"/>
      <c r="E575" s="47"/>
      <c r="F575" s="47"/>
      <c r="G575" s="47"/>
      <c r="H575" s="153"/>
      <c r="I575" s="47"/>
      <c r="J575" s="47"/>
      <c r="K575" s="47"/>
      <c r="L575" s="48"/>
      <c r="M575" s="48"/>
      <c r="N575" s="48"/>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7"/>
    </row>
    <row r="576" spans="1:46" ht="15.75" customHeight="1">
      <c r="A576" s="45"/>
      <c r="B576" s="178"/>
      <c r="C576" s="47"/>
      <c r="D576" s="159"/>
      <c r="E576" s="47"/>
      <c r="F576" s="47"/>
      <c r="G576" s="47"/>
      <c r="H576" s="153"/>
      <c r="I576" s="47"/>
      <c r="J576" s="47"/>
      <c r="K576" s="47"/>
      <c r="L576" s="48"/>
      <c r="M576" s="48"/>
      <c r="N576" s="48"/>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row>
    <row r="577" spans="1:46" ht="15.75" customHeight="1">
      <c r="A577" s="45"/>
      <c r="B577" s="178"/>
      <c r="C577" s="47"/>
      <c r="D577" s="159"/>
      <c r="E577" s="47"/>
      <c r="F577" s="47"/>
      <c r="G577" s="47"/>
      <c r="H577" s="153"/>
      <c r="I577" s="47"/>
      <c r="J577" s="47"/>
      <c r="K577" s="47"/>
      <c r="L577" s="48"/>
      <c r="M577" s="48"/>
      <c r="N577" s="48"/>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7"/>
    </row>
    <row r="578" spans="1:46" ht="15.75" customHeight="1">
      <c r="A578" s="45"/>
      <c r="B578" s="178"/>
      <c r="C578" s="47"/>
      <c r="D578" s="159"/>
      <c r="E578" s="47"/>
      <c r="F578" s="47"/>
      <c r="G578" s="47"/>
      <c r="H578" s="153"/>
      <c r="I578" s="47"/>
      <c r="J578" s="47"/>
      <c r="K578" s="47"/>
      <c r="L578" s="48"/>
      <c r="M578" s="48"/>
      <c r="N578" s="48"/>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row>
    <row r="579" spans="1:46" ht="15.75" customHeight="1">
      <c r="A579" s="45"/>
      <c r="B579" s="178"/>
      <c r="C579" s="47"/>
      <c r="D579" s="159"/>
      <c r="E579" s="47"/>
      <c r="F579" s="47"/>
      <c r="G579" s="47"/>
      <c r="H579" s="153"/>
      <c r="I579" s="47"/>
      <c r="J579" s="47"/>
      <c r="K579" s="47"/>
      <c r="L579" s="48"/>
      <c r="M579" s="48"/>
      <c r="N579" s="48"/>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row>
    <row r="580" spans="1:46" ht="15.75" customHeight="1">
      <c r="A580" s="45"/>
      <c r="B580" s="178"/>
      <c r="C580" s="47"/>
      <c r="D580" s="159"/>
      <c r="E580" s="47"/>
      <c r="F580" s="47"/>
      <c r="G580" s="47"/>
      <c r="H580" s="153"/>
      <c r="I580" s="47"/>
      <c r="J580" s="47"/>
      <c r="K580" s="47"/>
      <c r="L580" s="48"/>
      <c r="M580" s="48"/>
      <c r="N580" s="48"/>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row>
    <row r="581" spans="1:46" ht="15.75" customHeight="1">
      <c r="A581" s="45"/>
      <c r="B581" s="178"/>
      <c r="C581" s="47"/>
      <c r="D581" s="159"/>
      <c r="E581" s="47"/>
      <c r="F581" s="47"/>
      <c r="G581" s="47"/>
      <c r="H581" s="153"/>
      <c r="I581" s="47"/>
      <c r="J581" s="47"/>
      <c r="K581" s="47"/>
      <c r="L581" s="48"/>
      <c r="M581" s="48"/>
      <c r="N581" s="48"/>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row>
    <row r="582" spans="1:46" ht="15.75" customHeight="1">
      <c r="A582" s="45"/>
      <c r="B582" s="178"/>
      <c r="C582" s="47"/>
      <c r="D582" s="159"/>
      <c r="E582" s="47"/>
      <c r="F582" s="47"/>
      <c r="G582" s="47"/>
      <c r="H582" s="153"/>
      <c r="I582" s="47"/>
      <c r="J582" s="47"/>
      <c r="K582" s="47"/>
      <c r="L582" s="48"/>
      <c r="M582" s="48"/>
      <c r="N582" s="48"/>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row>
    <row r="583" spans="1:46" ht="15.75" customHeight="1">
      <c r="A583" s="45"/>
      <c r="B583" s="178"/>
      <c r="C583" s="47"/>
      <c r="D583" s="159"/>
      <c r="E583" s="47"/>
      <c r="F583" s="47"/>
      <c r="G583" s="47"/>
      <c r="H583" s="153"/>
      <c r="I583" s="47"/>
      <c r="J583" s="47"/>
      <c r="K583" s="47"/>
      <c r="L583" s="48"/>
      <c r="M583" s="48"/>
      <c r="N583" s="48"/>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row>
    <row r="584" spans="1:46" ht="15.75" customHeight="1">
      <c r="A584" s="45"/>
      <c r="B584" s="178"/>
      <c r="C584" s="47"/>
      <c r="D584" s="159"/>
      <c r="E584" s="47"/>
      <c r="F584" s="47"/>
      <c r="G584" s="47"/>
      <c r="H584" s="153"/>
      <c r="I584" s="47"/>
      <c r="J584" s="47"/>
      <c r="K584" s="47"/>
      <c r="L584" s="48"/>
      <c r="M584" s="48"/>
      <c r="N584" s="48"/>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row>
    <row r="585" spans="1:46" ht="15.75" customHeight="1">
      <c r="A585" s="45"/>
      <c r="B585" s="178"/>
      <c r="C585" s="47"/>
      <c r="D585" s="159"/>
      <c r="E585" s="47"/>
      <c r="F585" s="47"/>
      <c r="G585" s="47"/>
      <c r="H585" s="153"/>
      <c r="I585" s="47"/>
      <c r="J585" s="47"/>
      <c r="K585" s="47"/>
      <c r="L585" s="48"/>
      <c r="M585" s="48"/>
      <c r="N585" s="48"/>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row>
    <row r="586" spans="1:46" ht="15.75" customHeight="1">
      <c r="A586" s="45"/>
      <c r="B586" s="178"/>
      <c r="C586" s="47"/>
      <c r="D586" s="159"/>
      <c r="E586" s="47"/>
      <c r="F586" s="47"/>
      <c r="G586" s="47"/>
      <c r="H586" s="153"/>
      <c r="I586" s="47"/>
      <c r="J586" s="47"/>
      <c r="K586" s="47"/>
      <c r="L586" s="48"/>
      <c r="M586" s="48"/>
      <c r="N586" s="48"/>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row>
    <row r="587" spans="1:46" ht="15.75" customHeight="1">
      <c r="A587" s="45"/>
      <c r="B587" s="178"/>
      <c r="C587" s="47"/>
      <c r="D587" s="159"/>
      <c r="E587" s="47"/>
      <c r="F587" s="47"/>
      <c r="G587" s="47"/>
      <c r="H587" s="153"/>
      <c r="I587" s="47"/>
      <c r="J587" s="47"/>
      <c r="K587" s="47"/>
      <c r="L587" s="48"/>
      <c r="M587" s="48"/>
      <c r="N587" s="48"/>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row>
    <row r="588" spans="1:46" ht="15.75" customHeight="1">
      <c r="A588" s="45"/>
      <c r="B588" s="178"/>
      <c r="C588" s="47"/>
      <c r="D588" s="159"/>
      <c r="E588" s="47"/>
      <c r="F588" s="47"/>
      <c r="G588" s="47"/>
      <c r="H588" s="153"/>
      <c r="I588" s="47"/>
      <c r="J588" s="47"/>
      <c r="K588" s="47"/>
      <c r="L588" s="48"/>
      <c r="M588" s="48"/>
      <c r="N588" s="48"/>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row>
    <row r="589" spans="1:46" ht="15.75" customHeight="1">
      <c r="A589" s="45"/>
      <c r="B589" s="178"/>
      <c r="C589" s="47"/>
      <c r="D589" s="159"/>
      <c r="E589" s="47"/>
      <c r="F589" s="47"/>
      <c r="G589" s="47"/>
      <c r="H589" s="153"/>
      <c r="I589" s="47"/>
      <c r="J589" s="47"/>
      <c r="K589" s="47"/>
      <c r="L589" s="48"/>
      <c r="M589" s="48"/>
      <c r="N589" s="48"/>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c r="AR589" s="47"/>
      <c r="AS589" s="47"/>
      <c r="AT589" s="47"/>
    </row>
    <row r="590" spans="1:46" ht="15.75" customHeight="1">
      <c r="A590" s="45"/>
      <c r="B590" s="178"/>
      <c r="C590" s="47"/>
      <c r="D590" s="159"/>
      <c r="E590" s="47"/>
      <c r="F590" s="47"/>
      <c r="G590" s="47"/>
      <c r="H590" s="153"/>
      <c r="I590" s="47"/>
      <c r="J590" s="47"/>
      <c r="K590" s="47"/>
      <c r="L590" s="48"/>
      <c r="M590" s="48"/>
      <c r="N590" s="48"/>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7"/>
    </row>
    <row r="591" spans="1:46" ht="15.75" customHeight="1">
      <c r="A591" s="45"/>
      <c r="B591" s="178"/>
      <c r="C591" s="47"/>
      <c r="D591" s="159"/>
      <c r="E591" s="47"/>
      <c r="F591" s="47"/>
      <c r="G591" s="47"/>
      <c r="H591" s="153"/>
      <c r="I591" s="47"/>
      <c r="J591" s="47"/>
      <c r="K591" s="47"/>
      <c r="L591" s="48"/>
      <c r="M591" s="48"/>
      <c r="N591" s="48"/>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7"/>
    </row>
    <row r="592" spans="1:46" ht="15.75" customHeight="1">
      <c r="A592" s="45"/>
      <c r="B592" s="178"/>
      <c r="C592" s="47"/>
      <c r="D592" s="159"/>
      <c r="E592" s="47"/>
      <c r="F592" s="47"/>
      <c r="G592" s="47"/>
      <c r="H592" s="153"/>
      <c r="I592" s="47"/>
      <c r="J592" s="47"/>
      <c r="K592" s="47"/>
      <c r="L592" s="48"/>
      <c r="M592" s="48"/>
      <c r="N592" s="48"/>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row>
    <row r="593" spans="1:46" ht="15.75" customHeight="1">
      <c r="A593" s="45"/>
      <c r="B593" s="178"/>
      <c r="C593" s="47"/>
      <c r="D593" s="159"/>
      <c r="E593" s="47"/>
      <c r="F593" s="47"/>
      <c r="G593" s="47"/>
      <c r="H593" s="153"/>
      <c r="I593" s="47"/>
      <c r="J593" s="47"/>
      <c r="K593" s="47"/>
      <c r="L593" s="48"/>
      <c r="M593" s="48"/>
      <c r="N593" s="48"/>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c r="AR593" s="47"/>
      <c r="AS593" s="47"/>
      <c r="AT593" s="47"/>
    </row>
    <row r="594" spans="1:46" ht="15.75" customHeight="1">
      <c r="A594" s="45"/>
      <c r="B594" s="178"/>
      <c r="C594" s="47"/>
      <c r="D594" s="159"/>
      <c r="E594" s="47"/>
      <c r="F594" s="47"/>
      <c r="G594" s="47"/>
      <c r="H594" s="153"/>
      <c r="I594" s="47"/>
      <c r="J594" s="47"/>
      <c r="K594" s="47"/>
      <c r="L594" s="48"/>
      <c r="M594" s="48"/>
      <c r="N594" s="48"/>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c r="AR594" s="47"/>
      <c r="AS594" s="47"/>
      <c r="AT594" s="47"/>
    </row>
    <row r="595" spans="1:46" ht="15.75" customHeight="1">
      <c r="A595" s="45"/>
      <c r="B595" s="178"/>
      <c r="C595" s="47"/>
      <c r="D595" s="159"/>
      <c r="E595" s="47"/>
      <c r="F595" s="47"/>
      <c r="G595" s="47"/>
      <c r="H595" s="153"/>
      <c r="I595" s="47"/>
      <c r="J595" s="47"/>
      <c r="K595" s="47"/>
      <c r="L595" s="48"/>
      <c r="M595" s="48"/>
      <c r="N595" s="48"/>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c r="AR595" s="47"/>
      <c r="AS595" s="47"/>
      <c r="AT595" s="47"/>
    </row>
    <row r="596" spans="1:46" ht="15.75" customHeight="1">
      <c r="A596" s="45"/>
      <c r="B596" s="178"/>
      <c r="C596" s="47"/>
      <c r="D596" s="159"/>
      <c r="E596" s="47"/>
      <c r="F596" s="47"/>
      <c r="G596" s="47"/>
      <c r="H596" s="153"/>
      <c r="I596" s="47"/>
      <c r="J596" s="47"/>
      <c r="K596" s="47"/>
      <c r="L596" s="48"/>
      <c r="M596" s="48"/>
      <c r="N596" s="48"/>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c r="AR596" s="47"/>
      <c r="AS596" s="47"/>
      <c r="AT596" s="47"/>
    </row>
    <row r="597" spans="1:46" ht="15.75" customHeight="1">
      <c r="A597" s="45"/>
      <c r="B597" s="178"/>
      <c r="C597" s="47"/>
      <c r="D597" s="159"/>
      <c r="E597" s="47"/>
      <c r="F597" s="47"/>
      <c r="G597" s="47"/>
      <c r="H597" s="153"/>
      <c r="I597" s="47"/>
      <c r="J597" s="47"/>
      <c r="K597" s="47"/>
      <c r="L597" s="48"/>
      <c r="M597" s="48"/>
      <c r="N597" s="48"/>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c r="AR597" s="47"/>
      <c r="AS597" s="47"/>
      <c r="AT597" s="47"/>
    </row>
    <row r="598" spans="1:46" ht="15.75" customHeight="1">
      <c r="A598" s="45"/>
      <c r="B598" s="178"/>
      <c r="C598" s="47"/>
      <c r="D598" s="159"/>
      <c r="E598" s="47"/>
      <c r="F598" s="47"/>
      <c r="G598" s="47"/>
      <c r="H598" s="153"/>
      <c r="I598" s="47"/>
      <c r="J598" s="47"/>
      <c r="K598" s="47"/>
      <c r="L598" s="48"/>
      <c r="M598" s="48"/>
      <c r="N598" s="48"/>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c r="AR598" s="47"/>
      <c r="AS598" s="47"/>
      <c r="AT598" s="47"/>
    </row>
    <row r="599" spans="1:46" ht="15.75" customHeight="1">
      <c r="A599" s="45"/>
      <c r="B599" s="178"/>
      <c r="C599" s="47"/>
      <c r="D599" s="159"/>
      <c r="E599" s="47"/>
      <c r="F599" s="47"/>
      <c r="G599" s="47"/>
      <c r="H599" s="153"/>
      <c r="I599" s="47"/>
      <c r="J599" s="47"/>
      <c r="K599" s="47"/>
      <c r="L599" s="48"/>
      <c r="M599" s="48"/>
      <c r="N599" s="48"/>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row>
    <row r="600" spans="1:46" ht="15.75" customHeight="1">
      <c r="A600" s="45"/>
      <c r="B600" s="178"/>
      <c r="C600" s="47"/>
      <c r="D600" s="159"/>
      <c r="E600" s="47"/>
      <c r="F600" s="47"/>
      <c r="G600" s="47"/>
      <c r="H600" s="153"/>
      <c r="I600" s="47"/>
      <c r="J600" s="47"/>
      <c r="K600" s="47"/>
      <c r="L600" s="48"/>
      <c r="M600" s="48"/>
      <c r="N600" s="48"/>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row>
    <row r="601" spans="1:46" ht="15.75" customHeight="1">
      <c r="A601" s="45"/>
      <c r="B601" s="178"/>
      <c r="C601" s="47"/>
      <c r="D601" s="159"/>
      <c r="E601" s="47"/>
      <c r="F601" s="47"/>
      <c r="G601" s="47"/>
      <c r="H601" s="153"/>
      <c r="I601" s="47"/>
      <c r="J601" s="47"/>
      <c r="K601" s="47"/>
      <c r="L601" s="48"/>
      <c r="M601" s="48"/>
      <c r="N601" s="48"/>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row>
    <row r="602" spans="1:46" ht="15.75" customHeight="1">
      <c r="A602" s="45"/>
      <c r="B602" s="178"/>
      <c r="C602" s="47"/>
      <c r="D602" s="159"/>
      <c r="E602" s="47"/>
      <c r="F602" s="47"/>
      <c r="G602" s="47"/>
      <c r="H602" s="153"/>
      <c r="I602" s="47"/>
      <c r="J602" s="47"/>
      <c r="K602" s="47"/>
      <c r="L602" s="48"/>
      <c r="M602" s="48"/>
      <c r="N602" s="48"/>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row>
    <row r="603" spans="1:46" ht="15.75" customHeight="1">
      <c r="A603" s="45"/>
      <c r="B603" s="178"/>
      <c r="C603" s="47"/>
      <c r="D603" s="159"/>
      <c r="E603" s="47"/>
      <c r="F603" s="47"/>
      <c r="G603" s="47"/>
      <c r="H603" s="153"/>
      <c r="I603" s="47"/>
      <c r="J603" s="47"/>
      <c r="K603" s="47"/>
      <c r="L603" s="48"/>
      <c r="M603" s="48"/>
      <c r="N603" s="48"/>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row>
    <row r="604" spans="1:46" ht="15.75" customHeight="1">
      <c r="A604" s="45"/>
      <c r="B604" s="178"/>
      <c r="C604" s="47"/>
      <c r="D604" s="159"/>
      <c r="E604" s="47"/>
      <c r="F604" s="47"/>
      <c r="G604" s="47"/>
      <c r="H604" s="153"/>
      <c r="I604" s="47"/>
      <c r="J604" s="47"/>
      <c r="K604" s="47"/>
      <c r="L604" s="48"/>
      <c r="M604" s="48"/>
      <c r="N604" s="48"/>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7"/>
    </row>
    <row r="605" spans="1:46" ht="15.75" customHeight="1">
      <c r="A605" s="45"/>
      <c r="B605" s="178"/>
      <c r="C605" s="47"/>
      <c r="D605" s="159"/>
      <c r="E605" s="47"/>
      <c r="F605" s="47"/>
      <c r="G605" s="47"/>
      <c r="H605" s="153"/>
      <c r="I605" s="47"/>
      <c r="J605" s="47"/>
      <c r="K605" s="47"/>
      <c r="L605" s="48"/>
      <c r="M605" s="48"/>
      <c r="N605" s="48"/>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7"/>
    </row>
    <row r="606" spans="1:46" ht="15.75" customHeight="1">
      <c r="A606" s="45"/>
      <c r="B606" s="178"/>
      <c r="C606" s="47"/>
      <c r="D606" s="159"/>
      <c r="E606" s="47"/>
      <c r="F606" s="47"/>
      <c r="G606" s="47"/>
      <c r="H606" s="153"/>
      <c r="I606" s="47"/>
      <c r="J606" s="47"/>
      <c r="K606" s="47"/>
      <c r="L606" s="48"/>
      <c r="M606" s="48"/>
      <c r="N606" s="48"/>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7"/>
    </row>
    <row r="607" spans="1:46" ht="15.75" customHeight="1">
      <c r="A607" s="45"/>
      <c r="B607" s="178"/>
      <c r="C607" s="47"/>
      <c r="D607" s="159"/>
      <c r="E607" s="47"/>
      <c r="F607" s="47"/>
      <c r="G607" s="47"/>
      <c r="H607" s="153"/>
      <c r="I607" s="47"/>
      <c r="J607" s="47"/>
      <c r="K607" s="47"/>
      <c r="L607" s="48"/>
      <c r="M607" s="48"/>
      <c r="N607" s="48"/>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7"/>
    </row>
    <row r="608" spans="1:46" ht="15.75" customHeight="1">
      <c r="A608" s="45"/>
      <c r="B608" s="178"/>
      <c r="C608" s="47"/>
      <c r="D608" s="159"/>
      <c r="E608" s="47"/>
      <c r="F608" s="47"/>
      <c r="G608" s="47"/>
      <c r="H608" s="153"/>
      <c r="I608" s="47"/>
      <c r="J608" s="47"/>
      <c r="K608" s="47"/>
      <c r="L608" s="48"/>
      <c r="M608" s="48"/>
      <c r="N608" s="48"/>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7"/>
    </row>
    <row r="609" spans="1:46" ht="15.75" customHeight="1">
      <c r="A609" s="45"/>
      <c r="B609" s="178"/>
      <c r="C609" s="47"/>
      <c r="D609" s="159"/>
      <c r="E609" s="47"/>
      <c r="F609" s="47"/>
      <c r="G609" s="47"/>
      <c r="H609" s="153"/>
      <c r="I609" s="47"/>
      <c r="J609" s="47"/>
      <c r="K609" s="47"/>
      <c r="L609" s="48"/>
      <c r="M609" s="48"/>
      <c r="N609" s="48"/>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row>
    <row r="610" spans="1:46" ht="15.75" customHeight="1">
      <c r="A610" s="45"/>
      <c r="B610" s="178"/>
      <c r="C610" s="47"/>
      <c r="D610" s="159"/>
      <c r="E610" s="47"/>
      <c r="F610" s="47"/>
      <c r="G610" s="47"/>
      <c r="H610" s="153"/>
      <c r="I610" s="47"/>
      <c r="J610" s="47"/>
      <c r="K610" s="47"/>
      <c r="L610" s="48"/>
      <c r="M610" s="48"/>
      <c r="N610" s="48"/>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7"/>
    </row>
    <row r="611" spans="1:46" ht="15.75" customHeight="1">
      <c r="A611" s="45"/>
      <c r="B611" s="178"/>
      <c r="C611" s="47"/>
      <c r="D611" s="159"/>
      <c r="E611" s="47"/>
      <c r="F611" s="47"/>
      <c r="G611" s="47"/>
      <c r="H611" s="153"/>
      <c r="I611" s="47"/>
      <c r="J611" s="47"/>
      <c r="K611" s="47"/>
      <c r="L611" s="48"/>
      <c r="M611" s="48"/>
      <c r="N611" s="48"/>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7"/>
    </row>
    <row r="612" spans="1:46" ht="15.75" customHeight="1">
      <c r="A612" s="45"/>
      <c r="B612" s="178"/>
      <c r="C612" s="47"/>
      <c r="D612" s="159"/>
      <c r="E612" s="47"/>
      <c r="F612" s="47"/>
      <c r="G612" s="47"/>
      <c r="H612" s="153"/>
      <c r="I612" s="47"/>
      <c r="J612" s="47"/>
      <c r="K612" s="47"/>
      <c r="L612" s="48"/>
      <c r="M612" s="48"/>
      <c r="N612" s="48"/>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T612" s="47"/>
    </row>
    <row r="613" spans="1:46" ht="15.75" customHeight="1">
      <c r="A613" s="45"/>
      <c r="B613" s="178"/>
      <c r="C613" s="47"/>
      <c r="D613" s="159"/>
      <c r="E613" s="47"/>
      <c r="F613" s="47"/>
      <c r="G613" s="47"/>
      <c r="H613" s="153"/>
      <c r="I613" s="47"/>
      <c r="J613" s="47"/>
      <c r="K613" s="47"/>
      <c r="L613" s="48"/>
      <c r="M613" s="48"/>
      <c r="N613" s="48"/>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7"/>
    </row>
    <row r="614" spans="1:46" ht="15.75" customHeight="1">
      <c r="A614" s="45"/>
      <c r="B614" s="178"/>
      <c r="C614" s="47"/>
      <c r="D614" s="159"/>
      <c r="E614" s="47"/>
      <c r="F614" s="47"/>
      <c r="G614" s="47"/>
      <c r="H614" s="153"/>
      <c r="I614" s="47"/>
      <c r="J614" s="47"/>
      <c r="K614" s="47"/>
      <c r="L614" s="48"/>
      <c r="M614" s="48"/>
      <c r="N614" s="48"/>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7"/>
    </row>
    <row r="615" spans="1:46" ht="15.75" customHeight="1">
      <c r="A615" s="45"/>
      <c r="B615" s="178"/>
      <c r="C615" s="47"/>
      <c r="D615" s="159"/>
      <c r="E615" s="47"/>
      <c r="F615" s="47"/>
      <c r="G615" s="47"/>
      <c r="H615" s="153"/>
      <c r="I615" s="47"/>
      <c r="J615" s="47"/>
      <c r="K615" s="47"/>
      <c r="L615" s="48"/>
      <c r="M615" s="48"/>
      <c r="N615" s="48"/>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row>
    <row r="616" spans="1:46" ht="15.75" customHeight="1">
      <c r="A616" s="45"/>
      <c r="B616" s="178"/>
      <c r="C616" s="47"/>
      <c r="D616" s="159"/>
      <c r="E616" s="47"/>
      <c r="F616" s="47"/>
      <c r="G616" s="47"/>
      <c r="H616" s="153"/>
      <c r="I616" s="47"/>
      <c r="J616" s="47"/>
      <c r="K616" s="47"/>
      <c r="L616" s="48"/>
      <c r="M616" s="48"/>
      <c r="N616" s="48"/>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row>
    <row r="617" spans="1:46" ht="15.75" customHeight="1">
      <c r="A617" s="45"/>
      <c r="B617" s="178"/>
      <c r="C617" s="47"/>
      <c r="D617" s="159"/>
      <c r="E617" s="47"/>
      <c r="F617" s="47"/>
      <c r="G617" s="47"/>
      <c r="H617" s="153"/>
      <c r="I617" s="47"/>
      <c r="J617" s="47"/>
      <c r="K617" s="47"/>
      <c r="L617" s="48"/>
      <c r="M617" s="48"/>
      <c r="N617" s="48"/>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row>
    <row r="618" spans="1:46" ht="15.75" customHeight="1">
      <c r="A618" s="45"/>
      <c r="B618" s="178"/>
      <c r="C618" s="47"/>
      <c r="D618" s="159"/>
      <c r="E618" s="47"/>
      <c r="F618" s="47"/>
      <c r="G618" s="47"/>
      <c r="H618" s="153"/>
      <c r="I618" s="47"/>
      <c r="J618" s="47"/>
      <c r="K618" s="47"/>
      <c r="L618" s="48"/>
      <c r="M618" s="48"/>
      <c r="N618" s="48"/>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row>
    <row r="619" spans="1:46" ht="15.75" customHeight="1">
      <c r="A619" s="45"/>
      <c r="B619" s="178"/>
      <c r="C619" s="47"/>
      <c r="D619" s="159"/>
      <c r="E619" s="47"/>
      <c r="F619" s="47"/>
      <c r="G619" s="47"/>
      <c r="H619" s="153"/>
      <c r="I619" s="47"/>
      <c r="J619" s="47"/>
      <c r="K619" s="47"/>
      <c r="L619" s="48"/>
      <c r="M619" s="48"/>
      <c r="N619" s="48"/>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row>
    <row r="620" spans="1:46" ht="15.75" customHeight="1">
      <c r="A620" s="45"/>
      <c r="B620" s="178"/>
      <c r="C620" s="47"/>
      <c r="D620" s="159"/>
      <c r="E620" s="47"/>
      <c r="F620" s="47"/>
      <c r="G620" s="47"/>
      <c r="H620" s="153"/>
      <c r="I620" s="47"/>
      <c r="J620" s="47"/>
      <c r="K620" s="47"/>
      <c r="L620" s="48"/>
      <c r="M620" s="48"/>
      <c r="N620" s="48"/>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row>
    <row r="621" spans="1:46" ht="15.75" customHeight="1">
      <c r="A621" s="45"/>
      <c r="B621" s="178"/>
      <c r="C621" s="47"/>
      <c r="D621" s="159"/>
      <c r="E621" s="47"/>
      <c r="F621" s="47"/>
      <c r="G621" s="47"/>
      <c r="H621" s="153"/>
      <c r="I621" s="47"/>
      <c r="J621" s="47"/>
      <c r="K621" s="47"/>
      <c r="L621" s="48"/>
      <c r="M621" s="48"/>
      <c r="N621" s="48"/>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row>
    <row r="622" spans="1:46" ht="15.75" customHeight="1">
      <c r="A622" s="45"/>
      <c r="B622" s="178"/>
      <c r="C622" s="47"/>
      <c r="D622" s="159"/>
      <c r="E622" s="47"/>
      <c r="F622" s="47"/>
      <c r="G622" s="47"/>
      <c r="H622" s="153"/>
      <c r="I622" s="47"/>
      <c r="J622" s="47"/>
      <c r="K622" s="47"/>
      <c r="L622" s="48"/>
      <c r="M622" s="48"/>
      <c r="N622" s="48"/>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row>
    <row r="623" spans="1:46" ht="15.75" customHeight="1">
      <c r="A623" s="45"/>
      <c r="B623" s="178"/>
      <c r="C623" s="47"/>
      <c r="D623" s="159"/>
      <c r="E623" s="47"/>
      <c r="F623" s="47"/>
      <c r="G623" s="47"/>
      <c r="H623" s="153"/>
      <c r="I623" s="47"/>
      <c r="J623" s="47"/>
      <c r="K623" s="47"/>
      <c r="L623" s="48"/>
      <c r="M623" s="48"/>
      <c r="N623" s="48"/>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7"/>
    </row>
    <row r="624" spans="1:46" ht="15.75" customHeight="1">
      <c r="A624" s="45"/>
      <c r="B624" s="178"/>
      <c r="C624" s="47"/>
      <c r="D624" s="159"/>
      <c r="E624" s="47"/>
      <c r="F624" s="47"/>
      <c r="G624" s="47"/>
      <c r="H624" s="153"/>
      <c r="I624" s="47"/>
      <c r="J624" s="47"/>
      <c r="K624" s="47"/>
      <c r="L624" s="48"/>
      <c r="M624" s="48"/>
      <c r="N624" s="48"/>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7"/>
    </row>
    <row r="625" spans="1:46" ht="15.75" customHeight="1">
      <c r="A625" s="45"/>
      <c r="B625" s="178"/>
      <c r="C625" s="47"/>
      <c r="D625" s="159"/>
      <c r="E625" s="47"/>
      <c r="F625" s="47"/>
      <c r="G625" s="47"/>
      <c r="H625" s="153"/>
      <c r="I625" s="47"/>
      <c r="J625" s="47"/>
      <c r="K625" s="47"/>
      <c r="L625" s="48"/>
      <c r="M625" s="48"/>
      <c r="N625" s="48"/>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c r="AR625" s="47"/>
      <c r="AS625" s="47"/>
      <c r="AT625" s="47"/>
    </row>
    <row r="626" spans="1:46" ht="15.75" customHeight="1">
      <c r="A626" s="45"/>
      <c r="B626" s="178"/>
      <c r="C626" s="47"/>
      <c r="D626" s="159"/>
      <c r="E626" s="47"/>
      <c r="F626" s="47"/>
      <c r="G626" s="47"/>
      <c r="H626" s="153"/>
      <c r="I626" s="47"/>
      <c r="J626" s="47"/>
      <c r="K626" s="47"/>
      <c r="L626" s="48"/>
      <c r="M626" s="48"/>
      <c r="N626" s="48"/>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c r="AR626" s="47"/>
      <c r="AS626" s="47"/>
      <c r="AT626" s="47"/>
    </row>
    <row r="627" spans="1:46" ht="15.75" customHeight="1">
      <c r="A627" s="45"/>
      <c r="B627" s="178"/>
      <c r="C627" s="47"/>
      <c r="D627" s="159"/>
      <c r="E627" s="47"/>
      <c r="F627" s="47"/>
      <c r="G627" s="47"/>
      <c r="H627" s="153"/>
      <c r="I627" s="47"/>
      <c r="J627" s="47"/>
      <c r="K627" s="47"/>
      <c r="L627" s="48"/>
      <c r="M627" s="48"/>
      <c r="N627" s="48"/>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7"/>
    </row>
    <row r="628" spans="1:46" ht="15.75" customHeight="1">
      <c r="A628" s="45"/>
      <c r="B628" s="178"/>
      <c r="C628" s="47"/>
      <c r="D628" s="159"/>
      <c r="E628" s="47"/>
      <c r="F628" s="47"/>
      <c r="G628" s="47"/>
      <c r="H628" s="153"/>
      <c r="I628" s="47"/>
      <c r="J628" s="47"/>
      <c r="K628" s="47"/>
      <c r="L628" s="48"/>
      <c r="M628" s="48"/>
      <c r="N628" s="48"/>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c r="AR628" s="47"/>
      <c r="AS628" s="47"/>
      <c r="AT628" s="47"/>
    </row>
    <row r="629" spans="1:46" ht="15.75" customHeight="1">
      <c r="A629" s="45"/>
      <c r="B629" s="178"/>
      <c r="C629" s="47"/>
      <c r="D629" s="159"/>
      <c r="E629" s="47"/>
      <c r="F629" s="47"/>
      <c r="G629" s="47"/>
      <c r="H629" s="153"/>
      <c r="I629" s="47"/>
      <c r="J629" s="47"/>
      <c r="K629" s="47"/>
      <c r="L629" s="48"/>
      <c r="M629" s="48"/>
      <c r="N629" s="48"/>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row>
    <row r="630" spans="1:46" ht="15.75" customHeight="1">
      <c r="A630" s="45"/>
      <c r="B630" s="178"/>
      <c r="C630" s="47"/>
      <c r="D630" s="159"/>
      <c r="E630" s="47"/>
      <c r="F630" s="47"/>
      <c r="G630" s="47"/>
      <c r="H630" s="153"/>
      <c r="I630" s="47"/>
      <c r="J630" s="47"/>
      <c r="K630" s="47"/>
      <c r="L630" s="48"/>
      <c r="M630" s="48"/>
      <c r="N630" s="48"/>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c r="AR630" s="47"/>
      <c r="AS630" s="47"/>
      <c r="AT630" s="47"/>
    </row>
    <row r="631" spans="1:46" ht="15.75" customHeight="1">
      <c r="A631" s="45"/>
      <c r="B631" s="178"/>
      <c r="C631" s="47"/>
      <c r="D631" s="159"/>
      <c r="E631" s="47"/>
      <c r="F631" s="47"/>
      <c r="G631" s="47"/>
      <c r="H631" s="153"/>
      <c r="I631" s="47"/>
      <c r="J631" s="47"/>
      <c r="K631" s="47"/>
      <c r="L631" s="48"/>
      <c r="M631" s="48"/>
      <c r="N631" s="48"/>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7"/>
    </row>
    <row r="632" spans="1:46" ht="15.75" customHeight="1">
      <c r="A632" s="45"/>
      <c r="B632" s="178"/>
      <c r="C632" s="47"/>
      <c r="D632" s="159"/>
      <c r="E632" s="47"/>
      <c r="F632" s="47"/>
      <c r="G632" s="47"/>
      <c r="H632" s="153"/>
      <c r="I632" s="47"/>
      <c r="J632" s="47"/>
      <c r="K632" s="47"/>
      <c r="L632" s="48"/>
      <c r="M632" s="48"/>
      <c r="N632" s="48"/>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c r="AR632" s="47"/>
      <c r="AS632" s="47"/>
      <c r="AT632" s="47"/>
    </row>
    <row r="633" spans="1:46" ht="15.75" customHeight="1">
      <c r="A633" s="45"/>
      <c r="B633" s="178"/>
      <c r="C633" s="47"/>
      <c r="D633" s="159"/>
      <c r="E633" s="47"/>
      <c r="F633" s="47"/>
      <c r="G633" s="47"/>
      <c r="H633" s="153"/>
      <c r="I633" s="47"/>
      <c r="J633" s="47"/>
      <c r="K633" s="47"/>
      <c r="L633" s="48"/>
      <c r="M633" s="48"/>
      <c r="N633" s="48"/>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7"/>
    </row>
    <row r="634" spans="1:46" ht="15.75" customHeight="1">
      <c r="A634" s="45"/>
      <c r="B634" s="178"/>
      <c r="C634" s="47"/>
      <c r="D634" s="159"/>
      <c r="E634" s="47"/>
      <c r="F634" s="47"/>
      <c r="G634" s="47"/>
      <c r="H634" s="153"/>
      <c r="I634" s="47"/>
      <c r="J634" s="47"/>
      <c r="K634" s="47"/>
      <c r="L634" s="48"/>
      <c r="M634" s="48"/>
      <c r="N634" s="48"/>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7"/>
    </row>
    <row r="635" spans="1:46" ht="15.75" customHeight="1">
      <c r="A635" s="45"/>
      <c r="B635" s="178"/>
      <c r="C635" s="47"/>
      <c r="D635" s="159"/>
      <c r="E635" s="47"/>
      <c r="F635" s="47"/>
      <c r="G635" s="47"/>
      <c r="H635" s="153"/>
      <c r="I635" s="47"/>
      <c r="J635" s="47"/>
      <c r="K635" s="47"/>
      <c r="L635" s="48"/>
      <c r="M635" s="48"/>
      <c r="N635" s="48"/>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c r="AR635" s="47"/>
      <c r="AS635" s="47"/>
      <c r="AT635" s="47"/>
    </row>
    <row r="636" spans="1:46" ht="15.75" customHeight="1">
      <c r="A636" s="45"/>
      <c r="B636" s="178"/>
      <c r="C636" s="47"/>
      <c r="D636" s="159"/>
      <c r="E636" s="47"/>
      <c r="F636" s="47"/>
      <c r="G636" s="47"/>
      <c r="H636" s="153"/>
      <c r="I636" s="47"/>
      <c r="J636" s="47"/>
      <c r="K636" s="47"/>
      <c r="L636" s="48"/>
      <c r="M636" s="48"/>
      <c r="N636" s="48"/>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c r="AR636" s="47"/>
      <c r="AS636" s="47"/>
      <c r="AT636" s="47"/>
    </row>
    <row r="637" spans="1:46" ht="15.75" customHeight="1">
      <c r="A637" s="45"/>
      <c r="B637" s="178"/>
      <c r="C637" s="47"/>
      <c r="D637" s="159"/>
      <c r="E637" s="47"/>
      <c r="F637" s="47"/>
      <c r="G637" s="47"/>
      <c r="H637" s="153"/>
      <c r="I637" s="47"/>
      <c r="J637" s="47"/>
      <c r="K637" s="47"/>
      <c r="L637" s="48"/>
      <c r="M637" s="48"/>
      <c r="N637" s="48"/>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c r="AR637" s="47"/>
      <c r="AS637" s="47"/>
      <c r="AT637" s="47"/>
    </row>
    <row r="638" spans="1:46" ht="15.75" customHeight="1">
      <c r="A638" s="45"/>
      <c r="B638" s="178"/>
      <c r="C638" s="47"/>
      <c r="D638" s="159"/>
      <c r="E638" s="47"/>
      <c r="F638" s="47"/>
      <c r="G638" s="47"/>
      <c r="H638" s="153"/>
      <c r="I638" s="47"/>
      <c r="J638" s="47"/>
      <c r="K638" s="47"/>
      <c r="L638" s="48"/>
      <c r="M638" s="48"/>
      <c r="N638" s="48"/>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c r="AR638" s="47"/>
      <c r="AS638" s="47"/>
      <c r="AT638" s="47"/>
    </row>
    <row r="639" spans="1:46" ht="15.75" customHeight="1">
      <c r="A639" s="45"/>
      <c r="B639" s="178"/>
      <c r="C639" s="47"/>
      <c r="D639" s="159"/>
      <c r="E639" s="47"/>
      <c r="F639" s="47"/>
      <c r="G639" s="47"/>
      <c r="H639" s="153"/>
      <c r="I639" s="47"/>
      <c r="J639" s="47"/>
      <c r="K639" s="47"/>
      <c r="L639" s="48"/>
      <c r="M639" s="48"/>
      <c r="N639" s="48"/>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c r="AR639" s="47"/>
      <c r="AS639" s="47"/>
      <c r="AT639" s="47"/>
    </row>
    <row r="640" spans="1:46" ht="15.75" customHeight="1">
      <c r="A640" s="45"/>
      <c r="B640" s="178"/>
      <c r="C640" s="47"/>
      <c r="D640" s="159"/>
      <c r="E640" s="47"/>
      <c r="F640" s="47"/>
      <c r="G640" s="47"/>
      <c r="H640" s="153"/>
      <c r="I640" s="47"/>
      <c r="J640" s="47"/>
      <c r="K640" s="47"/>
      <c r="L640" s="48"/>
      <c r="M640" s="48"/>
      <c r="N640" s="48"/>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c r="AR640" s="47"/>
      <c r="AS640" s="47"/>
      <c r="AT640" s="47"/>
    </row>
    <row r="641" spans="1:46" ht="15.75" customHeight="1">
      <c r="A641" s="45"/>
      <c r="B641" s="178"/>
      <c r="C641" s="47"/>
      <c r="D641" s="159"/>
      <c r="E641" s="47"/>
      <c r="F641" s="47"/>
      <c r="G641" s="47"/>
      <c r="H641" s="153"/>
      <c r="I641" s="47"/>
      <c r="J641" s="47"/>
      <c r="K641" s="47"/>
      <c r="L641" s="48"/>
      <c r="M641" s="48"/>
      <c r="N641" s="48"/>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c r="AR641" s="47"/>
      <c r="AS641" s="47"/>
      <c r="AT641" s="47"/>
    </row>
    <row r="642" spans="1:46" ht="15.75" customHeight="1">
      <c r="A642" s="45"/>
      <c r="B642" s="178"/>
      <c r="C642" s="47"/>
      <c r="D642" s="159"/>
      <c r="E642" s="47"/>
      <c r="F642" s="47"/>
      <c r="G642" s="47"/>
      <c r="H642" s="153"/>
      <c r="I642" s="47"/>
      <c r="J642" s="47"/>
      <c r="K642" s="47"/>
      <c r="L642" s="48"/>
      <c r="M642" s="48"/>
      <c r="N642" s="48"/>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row>
    <row r="643" spans="1:46" ht="15.75" customHeight="1">
      <c r="A643" s="45"/>
      <c r="B643" s="178"/>
      <c r="C643" s="47"/>
      <c r="D643" s="159"/>
      <c r="E643" s="47"/>
      <c r="F643" s="47"/>
      <c r="G643" s="47"/>
      <c r="H643" s="153"/>
      <c r="I643" s="47"/>
      <c r="J643" s="47"/>
      <c r="K643" s="47"/>
      <c r="L643" s="48"/>
      <c r="M643" s="48"/>
      <c r="N643" s="48"/>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c r="AR643" s="47"/>
      <c r="AS643" s="47"/>
      <c r="AT643" s="47"/>
    </row>
    <row r="644" spans="1:46" ht="15.75" customHeight="1">
      <c r="A644" s="45"/>
      <c r="B644" s="178"/>
      <c r="C644" s="47"/>
      <c r="D644" s="159"/>
      <c r="E644" s="47"/>
      <c r="F644" s="47"/>
      <c r="G644" s="47"/>
      <c r="H644" s="153"/>
      <c r="I644" s="47"/>
      <c r="J644" s="47"/>
      <c r="K644" s="47"/>
      <c r="L644" s="48"/>
      <c r="M644" s="48"/>
      <c r="N644" s="48"/>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c r="AR644" s="47"/>
      <c r="AS644" s="47"/>
      <c r="AT644" s="47"/>
    </row>
    <row r="645" spans="1:46" ht="15.75" customHeight="1">
      <c r="A645" s="45"/>
      <c r="B645" s="178"/>
      <c r="C645" s="47"/>
      <c r="D645" s="159"/>
      <c r="E645" s="47"/>
      <c r="F645" s="47"/>
      <c r="G645" s="47"/>
      <c r="H645" s="153"/>
      <c r="I645" s="47"/>
      <c r="J645" s="47"/>
      <c r="K645" s="47"/>
      <c r="L645" s="48"/>
      <c r="M645" s="48"/>
      <c r="N645" s="48"/>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c r="AR645" s="47"/>
      <c r="AS645" s="47"/>
      <c r="AT645" s="47"/>
    </row>
    <row r="646" spans="1:46" ht="15.75" customHeight="1">
      <c r="A646" s="45"/>
      <c r="B646" s="178"/>
      <c r="C646" s="47"/>
      <c r="D646" s="159"/>
      <c r="E646" s="47"/>
      <c r="F646" s="47"/>
      <c r="G646" s="47"/>
      <c r="H646" s="153"/>
      <c r="I646" s="47"/>
      <c r="J646" s="47"/>
      <c r="K646" s="47"/>
      <c r="L646" s="48"/>
      <c r="M646" s="48"/>
      <c r="N646" s="48"/>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c r="AR646" s="47"/>
      <c r="AS646" s="47"/>
      <c r="AT646" s="47"/>
    </row>
    <row r="647" spans="1:46" ht="15.75" customHeight="1">
      <c r="A647" s="45"/>
      <c r="B647" s="178"/>
      <c r="C647" s="47"/>
      <c r="D647" s="159"/>
      <c r="E647" s="47"/>
      <c r="F647" s="47"/>
      <c r="G647" s="47"/>
      <c r="H647" s="153"/>
      <c r="I647" s="47"/>
      <c r="J647" s="47"/>
      <c r="K647" s="47"/>
      <c r="L647" s="48"/>
      <c r="M647" s="48"/>
      <c r="N647" s="48"/>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c r="AR647" s="47"/>
      <c r="AS647" s="47"/>
      <c r="AT647" s="47"/>
    </row>
    <row r="648" spans="1:46" ht="15.75" customHeight="1">
      <c r="A648" s="45"/>
      <c r="B648" s="178"/>
      <c r="C648" s="47"/>
      <c r="D648" s="159"/>
      <c r="E648" s="47"/>
      <c r="F648" s="47"/>
      <c r="G648" s="47"/>
      <c r="H648" s="153"/>
      <c r="I648" s="47"/>
      <c r="J648" s="47"/>
      <c r="K648" s="47"/>
      <c r="L648" s="48"/>
      <c r="M648" s="48"/>
      <c r="N648" s="48"/>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c r="AR648" s="47"/>
      <c r="AS648" s="47"/>
      <c r="AT648" s="47"/>
    </row>
    <row r="649" spans="1:46" ht="15.75" customHeight="1">
      <c r="A649" s="45"/>
      <c r="B649" s="178"/>
      <c r="C649" s="47"/>
      <c r="D649" s="159"/>
      <c r="E649" s="47"/>
      <c r="F649" s="47"/>
      <c r="G649" s="47"/>
      <c r="H649" s="153"/>
      <c r="I649" s="47"/>
      <c r="J649" s="47"/>
      <c r="K649" s="47"/>
      <c r="L649" s="48"/>
      <c r="M649" s="48"/>
      <c r="N649" s="48"/>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7"/>
    </row>
    <row r="650" spans="1:46" ht="15.75" customHeight="1">
      <c r="A650" s="45"/>
      <c r="B650" s="178"/>
      <c r="C650" s="47"/>
      <c r="D650" s="159"/>
      <c r="E650" s="47"/>
      <c r="F650" s="47"/>
      <c r="G650" s="47"/>
      <c r="H650" s="153"/>
      <c r="I650" s="47"/>
      <c r="J650" s="47"/>
      <c r="K650" s="47"/>
      <c r="L650" s="48"/>
      <c r="M650" s="48"/>
      <c r="N650" s="48"/>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c r="AR650" s="47"/>
      <c r="AS650" s="47"/>
      <c r="AT650" s="47"/>
    </row>
    <row r="651" spans="1:46" ht="15.75" customHeight="1">
      <c r="A651" s="45"/>
      <c r="B651" s="178"/>
      <c r="C651" s="47"/>
      <c r="D651" s="159"/>
      <c r="E651" s="47"/>
      <c r="F651" s="47"/>
      <c r="G651" s="47"/>
      <c r="H651" s="153"/>
      <c r="I651" s="47"/>
      <c r="J651" s="47"/>
      <c r="K651" s="47"/>
      <c r="L651" s="48"/>
      <c r="M651" s="48"/>
      <c r="N651" s="48"/>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c r="AR651" s="47"/>
      <c r="AS651" s="47"/>
      <c r="AT651" s="47"/>
    </row>
    <row r="652" spans="1:46" ht="15.75" customHeight="1">
      <c r="A652" s="45"/>
      <c r="B652" s="178"/>
      <c r="C652" s="47"/>
      <c r="D652" s="159"/>
      <c r="E652" s="47"/>
      <c r="F652" s="47"/>
      <c r="G652" s="47"/>
      <c r="H652" s="153"/>
      <c r="I652" s="47"/>
      <c r="J652" s="47"/>
      <c r="K652" s="47"/>
      <c r="L652" s="48"/>
      <c r="M652" s="48"/>
      <c r="N652" s="48"/>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c r="AR652" s="47"/>
      <c r="AS652" s="47"/>
      <c r="AT652" s="47"/>
    </row>
    <row r="653" spans="1:46" ht="15.75" customHeight="1">
      <c r="A653" s="45"/>
      <c r="B653" s="178"/>
      <c r="C653" s="47"/>
      <c r="D653" s="159"/>
      <c r="E653" s="47"/>
      <c r="F653" s="47"/>
      <c r="G653" s="47"/>
      <c r="H653" s="153"/>
      <c r="I653" s="47"/>
      <c r="J653" s="47"/>
      <c r="K653" s="47"/>
      <c r="L653" s="48"/>
      <c r="M653" s="48"/>
      <c r="N653" s="48"/>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c r="AR653" s="47"/>
      <c r="AS653" s="47"/>
      <c r="AT653" s="47"/>
    </row>
    <row r="654" spans="1:46" ht="15.75" customHeight="1">
      <c r="A654" s="45"/>
      <c r="B654" s="178"/>
      <c r="C654" s="47"/>
      <c r="D654" s="159"/>
      <c r="E654" s="47"/>
      <c r="F654" s="47"/>
      <c r="G654" s="47"/>
      <c r="H654" s="153"/>
      <c r="I654" s="47"/>
      <c r="J654" s="47"/>
      <c r="K654" s="47"/>
      <c r="L654" s="48"/>
      <c r="M654" s="48"/>
      <c r="N654" s="48"/>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c r="AP654" s="47"/>
      <c r="AQ654" s="47"/>
      <c r="AR654" s="47"/>
      <c r="AS654" s="47"/>
      <c r="AT654" s="47"/>
    </row>
    <row r="655" spans="1:46" ht="15.75" customHeight="1">
      <c r="A655" s="45"/>
      <c r="B655" s="178"/>
      <c r="C655" s="47"/>
      <c r="D655" s="159"/>
      <c r="E655" s="47"/>
      <c r="F655" s="47"/>
      <c r="G655" s="47"/>
      <c r="H655" s="153"/>
      <c r="I655" s="47"/>
      <c r="J655" s="47"/>
      <c r="K655" s="47"/>
      <c r="L655" s="48"/>
      <c r="M655" s="48"/>
      <c r="N655" s="48"/>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c r="AR655" s="47"/>
      <c r="AS655" s="47"/>
      <c r="AT655" s="47"/>
    </row>
    <row r="656" spans="1:46" ht="15.75" customHeight="1">
      <c r="A656" s="45"/>
      <c r="B656" s="178"/>
      <c r="C656" s="47"/>
      <c r="D656" s="159"/>
      <c r="E656" s="47"/>
      <c r="F656" s="47"/>
      <c r="G656" s="47"/>
      <c r="H656" s="153"/>
      <c r="I656" s="47"/>
      <c r="J656" s="47"/>
      <c r="K656" s="47"/>
      <c r="L656" s="48"/>
      <c r="M656" s="48"/>
      <c r="N656" s="48"/>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c r="AR656" s="47"/>
      <c r="AS656" s="47"/>
      <c r="AT656" s="47"/>
    </row>
    <row r="657" spans="1:46" ht="15.75" customHeight="1">
      <c r="A657" s="45"/>
      <c r="B657" s="178"/>
      <c r="C657" s="47"/>
      <c r="D657" s="159"/>
      <c r="E657" s="47"/>
      <c r="F657" s="47"/>
      <c r="G657" s="47"/>
      <c r="H657" s="153"/>
      <c r="I657" s="47"/>
      <c r="J657" s="47"/>
      <c r="K657" s="47"/>
      <c r="L657" s="48"/>
      <c r="M657" s="48"/>
      <c r="N657" s="48"/>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c r="AR657" s="47"/>
      <c r="AS657" s="47"/>
      <c r="AT657" s="47"/>
    </row>
    <row r="658" spans="1:46" ht="15.75" customHeight="1">
      <c r="A658" s="45"/>
      <c r="B658" s="178"/>
      <c r="C658" s="47"/>
      <c r="D658" s="159"/>
      <c r="E658" s="47"/>
      <c r="F658" s="47"/>
      <c r="G658" s="47"/>
      <c r="H658" s="153"/>
      <c r="I658" s="47"/>
      <c r="J658" s="47"/>
      <c r="K658" s="47"/>
      <c r="L658" s="48"/>
      <c r="M658" s="48"/>
      <c r="N658" s="48"/>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c r="AR658" s="47"/>
      <c r="AS658" s="47"/>
      <c r="AT658" s="47"/>
    </row>
    <row r="659" spans="1:46" ht="15.75" customHeight="1">
      <c r="A659" s="45"/>
      <c r="B659" s="178"/>
      <c r="C659" s="47"/>
      <c r="D659" s="159"/>
      <c r="E659" s="47"/>
      <c r="F659" s="47"/>
      <c r="G659" s="47"/>
      <c r="H659" s="153"/>
      <c r="I659" s="47"/>
      <c r="J659" s="47"/>
      <c r="K659" s="47"/>
      <c r="L659" s="48"/>
      <c r="M659" s="48"/>
      <c r="N659" s="48"/>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c r="AR659" s="47"/>
      <c r="AS659" s="47"/>
      <c r="AT659" s="47"/>
    </row>
    <row r="660" spans="1:46" ht="15.75" customHeight="1">
      <c r="A660" s="45"/>
      <c r="B660" s="178"/>
      <c r="C660" s="47"/>
      <c r="D660" s="159"/>
      <c r="E660" s="47"/>
      <c r="F660" s="47"/>
      <c r="G660" s="47"/>
      <c r="H660" s="153"/>
      <c r="I660" s="47"/>
      <c r="J660" s="47"/>
      <c r="K660" s="47"/>
      <c r="L660" s="48"/>
      <c r="M660" s="48"/>
      <c r="N660" s="48"/>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c r="AR660" s="47"/>
      <c r="AS660" s="47"/>
      <c r="AT660" s="47"/>
    </row>
    <row r="661" spans="1:46" ht="15.75" customHeight="1">
      <c r="A661" s="45"/>
      <c r="B661" s="178"/>
      <c r="C661" s="47"/>
      <c r="D661" s="159"/>
      <c r="E661" s="47"/>
      <c r="F661" s="47"/>
      <c r="G661" s="47"/>
      <c r="H661" s="153"/>
      <c r="I661" s="47"/>
      <c r="J661" s="47"/>
      <c r="K661" s="47"/>
      <c r="L661" s="48"/>
      <c r="M661" s="48"/>
      <c r="N661" s="48"/>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c r="AR661" s="47"/>
      <c r="AS661" s="47"/>
      <c r="AT661" s="47"/>
    </row>
    <row r="662" spans="1:46" ht="15.75" customHeight="1">
      <c r="A662" s="45"/>
      <c r="B662" s="178"/>
      <c r="C662" s="47"/>
      <c r="D662" s="159"/>
      <c r="E662" s="47"/>
      <c r="F662" s="47"/>
      <c r="G662" s="47"/>
      <c r="H662" s="153"/>
      <c r="I662" s="47"/>
      <c r="J662" s="47"/>
      <c r="K662" s="47"/>
      <c r="L662" s="48"/>
      <c r="M662" s="48"/>
      <c r="N662" s="48"/>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c r="AR662" s="47"/>
      <c r="AS662" s="47"/>
      <c r="AT662" s="47"/>
    </row>
    <row r="663" spans="1:46" ht="15.75" customHeight="1">
      <c r="A663" s="45"/>
      <c r="B663" s="178"/>
      <c r="C663" s="47"/>
      <c r="D663" s="159"/>
      <c r="E663" s="47"/>
      <c r="F663" s="47"/>
      <c r="G663" s="47"/>
      <c r="H663" s="153"/>
      <c r="I663" s="47"/>
      <c r="J663" s="47"/>
      <c r="K663" s="47"/>
      <c r="L663" s="48"/>
      <c r="M663" s="48"/>
      <c r="N663" s="48"/>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c r="AR663" s="47"/>
      <c r="AS663" s="47"/>
      <c r="AT663" s="47"/>
    </row>
    <row r="664" spans="1:46" ht="15.75" customHeight="1">
      <c r="A664" s="45"/>
      <c r="B664" s="178"/>
      <c r="C664" s="47"/>
      <c r="D664" s="159"/>
      <c r="E664" s="47"/>
      <c r="F664" s="47"/>
      <c r="G664" s="47"/>
      <c r="H664" s="153"/>
      <c r="I664" s="47"/>
      <c r="J664" s="47"/>
      <c r="K664" s="47"/>
      <c r="L664" s="48"/>
      <c r="M664" s="48"/>
      <c r="N664" s="48"/>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c r="AR664" s="47"/>
      <c r="AS664" s="47"/>
      <c r="AT664" s="47"/>
    </row>
    <row r="665" spans="1:46" ht="15.75" customHeight="1">
      <c r="A665" s="45"/>
      <c r="B665" s="178"/>
      <c r="C665" s="47"/>
      <c r="D665" s="159"/>
      <c r="E665" s="47"/>
      <c r="F665" s="47"/>
      <c r="G665" s="47"/>
      <c r="H665" s="153"/>
      <c r="I665" s="47"/>
      <c r="J665" s="47"/>
      <c r="K665" s="47"/>
      <c r="L665" s="48"/>
      <c r="M665" s="48"/>
      <c r="N665" s="48"/>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c r="AR665" s="47"/>
      <c r="AS665" s="47"/>
      <c r="AT665" s="47"/>
    </row>
    <row r="666" spans="1:46" ht="15.75" customHeight="1">
      <c r="A666" s="45"/>
      <c r="B666" s="178"/>
      <c r="C666" s="47"/>
      <c r="D666" s="159"/>
      <c r="E666" s="47"/>
      <c r="F666" s="47"/>
      <c r="G666" s="47"/>
      <c r="H666" s="153"/>
      <c r="I666" s="47"/>
      <c r="J666" s="47"/>
      <c r="K666" s="47"/>
      <c r="L666" s="48"/>
      <c r="M666" s="48"/>
      <c r="N666" s="48"/>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c r="AR666" s="47"/>
      <c r="AS666" s="47"/>
      <c r="AT666" s="47"/>
    </row>
    <row r="667" spans="1:46" ht="15.75" customHeight="1">
      <c r="A667" s="45"/>
      <c r="B667" s="178"/>
      <c r="C667" s="47"/>
      <c r="D667" s="159"/>
      <c r="E667" s="47"/>
      <c r="F667" s="47"/>
      <c r="G667" s="47"/>
      <c r="H667" s="153"/>
      <c r="I667" s="47"/>
      <c r="J667" s="47"/>
      <c r="K667" s="47"/>
      <c r="L667" s="48"/>
      <c r="M667" s="48"/>
      <c r="N667" s="48"/>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c r="AP667" s="47"/>
      <c r="AQ667" s="47"/>
      <c r="AR667" s="47"/>
      <c r="AS667" s="47"/>
      <c r="AT667" s="47"/>
    </row>
    <row r="668" spans="1:46" ht="15.75" customHeight="1">
      <c r="A668" s="45"/>
      <c r="B668" s="178"/>
      <c r="C668" s="47"/>
      <c r="D668" s="159"/>
      <c r="E668" s="47"/>
      <c r="F668" s="47"/>
      <c r="G668" s="47"/>
      <c r="H668" s="153"/>
      <c r="I668" s="47"/>
      <c r="J668" s="47"/>
      <c r="K668" s="47"/>
      <c r="L668" s="48"/>
      <c r="M668" s="48"/>
      <c r="N668" s="48"/>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c r="AP668" s="47"/>
      <c r="AQ668" s="47"/>
      <c r="AR668" s="47"/>
      <c r="AS668" s="47"/>
      <c r="AT668" s="47"/>
    </row>
    <row r="669" spans="1:46" ht="15.75" customHeight="1">
      <c r="A669" s="45"/>
      <c r="B669" s="178"/>
      <c r="C669" s="47"/>
      <c r="D669" s="159"/>
      <c r="E669" s="47"/>
      <c r="F669" s="47"/>
      <c r="G669" s="47"/>
      <c r="H669" s="153"/>
      <c r="I669" s="47"/>
      <c r="J669" s="47"/>
      <c r="K669" s="47"/>
      <c r="L669" s="48"/>
      <c r="M669" s="48"/>
      <c r="N669" s="48"/>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c r="AR669" s="47"/>
      <c r="AS669" s="47"/>
      <c r="AT669" s="47"/>
    </row>
    <row r="670" spans="1:46" ht="15.75" customHeight="1">
      <c r="A670" s="45"/>
      <c r="B670" s="178"/>
      <c r="C670" s="47"/>
      <c r="D670" s="159"/>
      <c r="E670" s="47"/>
      <c r="F670" s="47"/>
      <c r="G670" s="47"/>
      <c r="H670" s="153"/>
      <c r="I670" s="47"/>
      <c r="J670" s="47"/>
      <c r="K670" s="47"/>
      <c r="L670" s="48"/>
      <c r="M670" s="48"/>
      <c r="N670" s="48"/>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c r="AP670" s="47"/>
      <c r="AQ670" s="47"/>
      <c r="AR670" s="47"/>
      <c r="AS670" s="47"/>
      <c r="AT670" s="47"/>
    </row>
    <row r="671" spans="1:46" ht="15.75" customHeight="1">
      <c r="A671" s="45"/>
      <c r="B671" s="178"/>
      <c r="C671" s="47"/>
      <c r="D671" s="159"/>
      <c r="E671" s="47"/>
      <c r="F671" s="47"/>
      <c r="G671" s="47"/>
      <c r="H671" s="153"/>
      <c r="I671" s="47"/>
      <c r="J671" s="47"/>
      <c r="K671" s="47"/>
      <c r="L671" s="48"/>
      <c r="M671" s="48"/>
      <c r="N671" s="48"/>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c r="AR671" s="47"/>
      <c r="AS671" s="47"/>
      <c r="AT671" s="47"/>
    </row>
    <row r="672" spans="1:46" ht="15.75" customHeight="1">
      <c r="A672" s="45"/>
      <c r="B672" s="178"/>
      <c r="C672" s="47"/>
      <c r="D672" s="159"/>
      <c r="E672" s="47"/>
      <c r="F672" s="47"/>
      <c r="G672" s="47"/>
      <c r="H672" s="153"/>
      <c r="I672" s="47"/>
      <c r="J672" s="47"/>
      <c r="K672" s="47"/>
      <c r="L672" s="48"/>
      <c r="M672" s="48"/>
      <c r="N672" s="48"/>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c r="AP672" s="47"/>
      <c r="AQ672" s="47"/>
      <c r="AR672" s="47"/>
      <c r="AS672" s="47"/>
      <c r="AT672" s="47"/>
    </row>
    <row r="673" spans="1:46" ht="15.75" customHeight="1">
      <c r="A673" s="45"/>
      <c r="B673" s="178"/>
      <c r="C673" s="47"/>
      <c r="D673" s="159"/>
      <c r="E673" s="47"/>
      <c r="F673" s="47"/>
      <c r="G673" s="47"/>
      <c r="H673" s="153"/>
      <c r="I673" s="47"/>
      <c r="J673" s="47"/>
      <c r="K673" s="47"/>
      <c r="L673" s="48"/>
      <c r="M673" s="48"/>
      <c r="N673" s="48"/>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c r="AR673" s="47"/>
      <c r="AS673" s="47"/>
      <c r="AT673" s="47"/>
    </row>
    <row r="674" spans="1:46" ht="15.75" customHeight="1">
      <c r="A674" s="45"/>
      <c r="B674" s="178"/>
      <c r="C674" s="47"/>
      <c r="D674" s="159"/>
      <c r="E674" s="47"/>
      <c r="F674" s="47"/>
      <c r="G674" s="47"/>
      <c r="H674" s="153"/>
      <c r="I674" s="47"/>
      <c r="J674" s="47"/>
      <c r="K674" s="47"/>
      <c r="L674" s="48"/>
      <c r="M674" s="48"/>
      <c r="N674" s="48"/>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c r="AP674" s="47"/>
      <c r="AQ674" s="47"/>
      <c r="AR674" s="47"/>
      <c r="AS674" s="47"/>
      <c r="AT674" s="47"/>
    </row>
    <row r="675" spans="1:46" ht="15.75" customHeight="1">
      <c r="A675" s="45"/>
      <c r="B675" s="178"/>
      <c r="C675" s="47"/>
      <c r="D675" s="159"/>
      <c r="E675" s="47"/>
      <c r="F675" s="47"/>
      <c r="G675" s="47"/>
      <c r="H675" s="153"/>
      <c r="I675" s="47"/>
      <c r="J675" s="47"/>
      <c r="K675" s="47"/>
      <c r="L675" s="48"/>
      <c r="M675" s="48"/>
      <c r="N675" s="48"/>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c r="AP675" s="47"/>
      <c r="AQ675" s="47"/>
      <c r="AR675" s="47"/>
      <c r="AS675" s="47"/>
      <c r="AT675" s="47"/>
    </row>
    <row r="676" spans="1:46" ht="15.75" customHeight="1">
      <c r="A676" s="45"/>
      <c r="B676" s="178"/>
      <c r="C676" s="47"/>
      <c r="D676" s="159"/>
      <c r="E676" s="47"/>
      <c r="F676" s="47"/>
      <c r="G676" s="47"/>
      <c r="H676" s="153"/>
      <c r="I676" s="47"/>
      <c r="J676" s="47"/>
      <c r="K676" s="47"/>
      <c r="L676" s="48"/>
      <c r="M676" s="48"/>
      <c r="N676" s="48"/>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c r="AP676" s="47"/>
      <c r="AQ676" s="47"/>
      <c r="AR676" s="47"/>
      <c r="AS676" s="47"/>
      <c r="AT676" s="47"/>
    </row>
    <row r="677" spans="1:46" ht="15.75" customHeight="1">
      <c r="A677" s="45"/>
      <c r="B677" s="178"/>
      <c r="C677" s="47"/>
      <c r="D677" s="159"/>
      <c r="E677" s="47"/>
      <c r="F677" s="47"/>
      <c r="G677" s="47"/>
      <c r="H677" s="153"/>
      <c r="I677" s="47"/>
      <c r="J677" s="47"/>
      <c r="K677" s="47"/>
      <c r="L677" s="48"/>
      <c r="M677" s="48"/>
      <c r="N677" s="48"/>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c r="AP677" s="47"/>
      <c r="AQ677" s="47"/>
      <c r="AR677" s="47"/>
      <c r="AS677" s="47"/>
      <c r="AT677" s="47"/>
    </row>
    <row r="678" spans="1:46" ht="15.75" customHeight="1">
      <c r="A678" s="45"/>
      <c r="B678" s="178"/>
      <c r="C678" s="47"/>
      <c r="D678" s="159"/>
      <c r="E678" s="47"/>
      <c r="F678" s="47"/>
      <c r="G678" s="47"/>
      <c r="H678" s="153"/>
      <c r="I678" s="47"/>
      <c r="J678" s="47"/>
      <c r="K678" s="47"/>
      <c r="L678" s="48"/>
      <c r="M678" s="48"/>
      <c r="N678" s="48"/>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c r="AO678" s="47"/>
      <c r="AP678" s="47"/>
      <c r="AQ678" s="47"/>
      <c r="AR678" s="47"/>
      <c r="AS678" s="47"/>
      <c r="AT678" s="47"/>
    </row>
    <row r="679" spans="1:46" ht="15.75" customHeight="1">
      <c r="A679" s="45"/>
      <c r="B679" s="178"/>
      <c r="C679" s="47"/>
      <c r="D679" s="159"/>
      <c r="E679" s="47"/>
      <c r="F679" s="47"/>
      <c r="G679" s="47"/>
      <c r="H679" s="153"/>
      <c r="I679" s="47"/>
      <c r="J679" s="47"/>
      <c r="K679" s="47"/>
      <c r="L679" s="48"/>
      <c r="M679" s="48"/>
      <c r="N679" s="48"/>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c r="AP679" s="47"/>
      <c r="AQ679" s="47"/>
      <c r="AR679" s="47"/>
      <c r="AS679" s="47"/>
      <c r="AT679" s="47"/>
    </row>
    <row r="680" spans="1:46" ht="15.75" customHeight="1">
      <c r="A680" s="45"/>
      <c r="B680" s="178"/>
      <c r="C680" s="47"/>
      <c r="D680" s="159"/>
      <c r="E680" s="47"/>
      <c r="F680" s="47"/>
      <c r="G680" s="47"/>
      <c r="H680" s="153"/>
      <c r="I680" s="47"/>
      <c r="J680" s="47"/>
      <c r="K680" s="47"/>
      <c r="L680" s="48"/>
      <c r="M680" s="48"/>
      <c r="N680" s="48"/>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c r="AR680" s="47"/>
      <c r="AS680" s="47"/>
      <c r="AT680" s="47"/>
    </row>
    <row r="681" spans="1:46" ht="15.75" customHeight="1">
      <c r="A681" s="45"/>
      <c r="B681" s="178"/>
      <c r="C681" s="47"/>
      <c r="D681" s="159"/>
      <c r="E681" s="47"/>
      <c r="F681" s="47"/>
      <c r="G681" s="47"/>
      <c r="H681" s="153"/>
      <c r="I681" s="47"/>
      <c r="J681" s="47"/>
      <c r="K681" s="47"/>
      <c r="L681" s="48"/>
      <c r="M681" s="48"/>
      <c r="N681" s="48"/>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c r="AP681" s="47"/>
      <c r="AQ681" s="47"/>
      <c r="AR681" s="47"/>
      <c r="AS681" s="47"/>
      <c r="AT681" s="47"/>
    </row>
    <row r="682" spans="1:46" ht="15.75" customHeight="1">
      <c r="A682" s="45"/>
      <c r="B682" s="178"/>
      <c r="C682" s="47"/>
      <c r="D682" s="159"/>
      <c r="E682" s="47"/>
      <c r="F682" s="47"/>
      <c r="G682" s="47"/>
      <c r="H682" s="153"/>
      <c r="I682" s="47"/>
      <c r="J682" s="47"/>
      <c r="K682" s="47"/>
      <c r="L682" s="48"/>
      <c r="M682" s="48"/>
      <c r="N682" s="48"/>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c r="AP682" s="47"/>
      <c r="AQ682" s="47"/>
      <c r="AR682" s="47"/>
      <c r="AS682" s="47"/>
      <c r="AT682" s="47"/>
    </row>
    <row r="683" spans="1:46" ht="15.75" customHeight="1">
      <c r="A683" s="45"/>
      <c r="B683" s="178"/>
      <c r="C683" s="47"/>
      <c r="D683" s="159"/>
      <c r="E683" s="47"/>
      <c r="F683" s="47"/>
      <c r="G683" s="47"/>
      <c r="H683" s="153"/>
      <c r="I683" s="47"/>
      <c r="J683" s="47"/>
      <c r="K683" s="47"/>
      <c r="L683" s="48"/>
      <c r="M683" s="48"/>
      <c r="N683" s="48"/>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c r="AP683" s="47"/>
      <c r="AQ683" s="47"/>
      <c r="AR683" s="47"/>
      <c r="AS683" s="47"/>
      <c r="AT683" s="47"/>
    </row>
    <row r="684" spans="1:46" ht="15.75" customHeight="1">
      <c r="A684" s="45"/>
      <c r="B684" s="178"/>
      <c r="C684" s="47"/>
      <c r="D684" s="159"/>
      <c r="E684" s="47"/>
      <c r="F684" s="47"/>
      <c r="G684" s="47"/>
      <c r="H684" s="153"/>
      <c r="I684" s="47"/>
      <c r="J684" s="47"/>
      <c r="K684" s="47"/>
      <c r="L684" s="48"/>
      <c r="M684" s="48"/>
      <c r="N684" s="48"/>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c r="AP684" s="47"/>
      <c r="AQ684" s="47"/>
      <c r="AR684" s="47"/>
      <c r="AS684" s="47"/>
      <c r="AT684" s="47"/>
    </row>
    <row r="685" spans="1:46" ht="15.75" customHeight="1">
      <c r="A685" s="45"/>
      <c r="B685" s="178"/>
      <c r="C685" s="47"/>
      <c r="D685" s="159"/>
      <c r="E685" s="47"/>
      <c r="F685" s="47"/>
      <c r="G685" s="47"/>
      <c r="H685" s="153"/>
      <c r="I685" s="47"/>
      <c r="J685" s="47"/>
      <c r="K685" s="47"/>
      <c r="L685" s="48"/>
      <c r="M685" s="48"/>
      <c r="N685" s="48"/>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c r="AP685" s="47"/>
      <c r="AQ685" s="47"/>
      <c r="AR685" s="47"/>
      <c r="AS685" s="47"/>
      <c r="AT685" s="47"/>
    </row>
    <row r="686" spans="1:46" ht="15.75" customHeight="1">
      <c r="A686" s="45"/>
      <c r="B686" s="178"/>
      <c r="C686" s="47"/>
      <c r="D686" s="159"/>
      <c r="E686" s="47"/>
      <c r="F686" s="47"/>
      <c r="G686" s="47"/>
      <c r="H686" s="153"/>
      <c r="I686" s="47"/>
      <c r="J686" s="47"/>
      <c r="K686" s="47"/>
      <c r="L686" s="48"/>
      <c r="M686" s="48"/>
      <c r="N686" s="48"/>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c r="AO686" s="47"/>
      <c r="AP686" s="47"/>
      <c r="AQ686" s="47"/>
      <c r="AR686" s="47"/>
      <c r="AS686" s="47"/>
      <c r="AT686" s="47"/>
    </row>
    <row r="687" spans="1:46" ht="15.75" customHeight="1">
      <c r="A687" s="45"/>
      <c r="B687" s="178"/>
      <c r="C687" s="47"/>
      <c r="D687" s="159"/>
      <c r="E687" s="47"/>
      <c r="F687" s="47"/>
      <c r="G687" s="47"/>
      <c r="H687" s="153"/>
      <c r="I687" s="47"/>
      <c r="J687" s="47"/>
      <c r="K687" s="47"/>
      <c r="L687" s="48"/>
      <c r="M687" s="48"/>
      <c r="N687" s="48"/>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c r="AR687" s="47"/>
      <c r="AS687" s="47"/>
      <c r="AT687" s="47"/>
    </row>
    <row r="688" spans="1:46" ht="15.75" customHeight="1">
      <c r="A688" s="45"/>
      <c r="B688" s="178"/>
      <c r="C688" s="47"/>
      <c r="D688" s="159"/>
      <c r="E688" s="47"/>
      <c r="F688" s="47"/>
      <c r="G688" s="47"/>
      <c r="H688" s="153"/>
      <c r="I688" s="47"/>
      <c r="J688" s="47"/>
      <c r="K688" s="47"/>
      <c r="L688" s="48"/>
      <c r="M688" s="48"/>
      <c r="N688" s="48"/>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c r="AP688" s="47"/>
      <c r="AQ688" s="47"/>
      <c r="AR688" s="47"/>
      <c r="AS688" s="47"/>
      <c r="AT688" s="47"/>
    </row>
    <row r="689" spans="1:46" ht="15.75" customHeight="1">
      <c r="A689" s="45"/>
      <c r="B689" s="178"/>
      <c r="C689" s="47"/>
      <c r="D689" s="159"/>
      <c r="E689" s="47"/>
      <c r="F689" s="47"/>
      <c r="G689" s="47"/>
      <c r="H689" s="153"/>
      <c r="I689" s="47"/>
      <c r="J689" s="47"/>
      <c r="K689" s="47"/>
      <c r="L689" s="48"/>
      <c r="M689" s="48"/>
      <c r="N689" s="48"/>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c r="AP689" s="47"/>
      <c r="AQ689" s="47"/>
      <c r="AR689" s="47"/>
      <c r="AS689" s="47"/>
      <c r="AT689" s="47"/>
    </row>
    <row r="690" spans="1:46" ht="15.75" customHeight="1">
      <c r="A690" s="45"/>
      <c r="B690" s="178"/>
      <c r="C690" s="47"/>
      <c r="D690" s="159"/>
      <c r="E690" s="47"/>
      <c r="F690" s="47"/>
      <c r="G690" s="47"/>
      <c r="H690" s="153"/>
      <c r="I690" s="47"/>
      <c r="J690" s="47"/>
      <c r="K690" s="47"/>
      <c r="L690" s="48"/>
      <c r="M690" s="48"/>
      <c r="N690" s="48"/>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c r="AO690" s="47"/>
      <c r="AP690" s="47"/>
      <c r="AQ690" s="47"/>
      <c r="AR690" s="47"/>
      <c r="AS690" s="47"/>
      <c r="AT690" s="47"/>
    </row>
    <row r="691" spans="1:46" ht="15.75" customHeight="1">
      <c r="A691" s="45"/>
      <c r="B691" s="178"/>
      <c r="C691" s="47"/>
      <c r="D691" s="159"/>
      <c r="E691" s="47"/>
      <c r="F691" s="47"/>
      <c r="G691" s="47"/>
      <c r="H691" s="153"/>
      <c r="I691" s="47"/>
      <c r="J691" s="47"/>
      <c r="K691" s="47"/>
      <c r="L691" s="48"/>
      <c r="M691" s="48"/>
      <c r="N691" s="48"/>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c r="AP691" s="47"/>
      <c r="AQ691" s="47"/>
      <c r="AR691" s="47"/>
      <c r="AS691" s="47"/>
      <c r="AT691" s="47"/>
    </row>
    <row r="692" spans="1:46" ht="15.75" customHeight="1">
      <c r="A692" s="45"/>
      <c r="B692" s="178"/>
      <c r="C692" s="47"/>
      <c r="D692" s="159"/>
      <c r="E692" s="47"/>
      <c r="F692" s="47"/>
      <c r="G692" s="47"/>
      <c r="H692" s="153"/>
      <c r="I692" s="47"/>
      <c r="J692" s="47"/>
      <c r="K692" s="47"/>
      <c r="L692" s="48"/>
      <c r="M692" s="48"/>
      <c r="N692" s="48"/>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c r="AO692" s="47"/>
      <c r="AP692" s="47"/>
      <c r="AQ692" s="47"/>
      <c r="AR692" s="47"/>
      <c r="AS692" s="47"/>
      <c r="AT692" s="47"/>
    </row>
    <row r="693" spans="1:46" ht="15.75" customHeight="1">
      <c r="A693" s="45"/>
      <c r="B693" s="178"/>
      <c r="C693" s="47"/>
      <c r="D693" s="159"/>
      <c r="E693" s="47"/>
      <c r="F693" s="47"/>
      <c r="G693" s="47"/>
      <c r="H693" s="153"/>
      <c r="I693" s="47"/>
      <c r="J693" s="47"/>
      <c r="K693" s="47"/>
      <c r="L693" s="48"/>
      <c r="M693" s="48"/>
      <c r="N693" s="48"/>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c r="AP693" s="47"/>
      <c r="AQ693" s="47"/>
      <c r="AR693" s="47"/>
      <c r="AS693" s="47"/>
      <c r="AT693" s="47"/>
    </row>
    <row r="694" spans="1:46" ht="15.75" customHeight="1">
      <c r="A694" s="45"/>
      <c r="B694" s="178"/>
      <c r="C694" s="47"/>
      <c r="D694" s="159"/>
      <c r="E694" s="47"/>
      <c r="F694" s="47"/>
      <c r="G694" s="47"/>
      <c r="H694" s="153"/>
      <c r="I694" s="47"/>
      <c r="J694" s="47"/>
      <c r="K694" s="47"/>
      <c r="L694" s="48"/>
      <c r="M694" s="48"/>
      <c r="N694" s="48"/>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c r="AO694" s="47"/>
      <c r="AP694" s="47"/>
      <c r="AQ694" s="47"/>
      <c r="AR694" s="47"/>
      <c r="AS694" s="47"/>
      <c r="AT694" s="47"/>
    </row>
    <row r="695" spans="1:46" ht="15.75" customHeight="1">
      <c r="A695" s="45"/>
      <c r="B695" s="178"/>
      <c r="C695" s="47"/>
      <c r="D695" s="159"/>
      <c r="E695" s="47"/>
      <c r="F695" s="47"/>
      <c r="G695" s="47"/>
      <c r="H695" s="153"/>
      <c r="I695" s="47"/>
      <c r="J695" s="47"/>
      <c r="K695" s="47"/>
      <c r="L695" s="48"/>
      <c r="M695" s="48"/>
      <c r="N695" s="48"/>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c r="AP695" s="47"/>
      <c r="AQ695" s="47"/>
      <c r="AR695" s="47"/>
      <c r="AS695" s="47"/>
      <c r="AT695" s="47"/>
    </row>
    <row r="696" spans="1:46" ht="15.75" customHeight="1">
      <c r="A696" s="45"/>
      <c r="B696" s="178"/>
      <c r="C696" s="47"/>
      <c r="D696" s="159"/>
      <c r="E696" s="47"/>
      <c r="F696" s="47"/>
      <c r="G696" s="47"/>
      <c r="H696" s="153"/>
      <c r="I696" s="47"/>
      <c r="J696" s="47"/>
      <c r="K696" s="47"/>
      <c r="L696" s="48"/>
      <c r="M696" s="48"/>
      <c r="N696" s="48"/>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c r="AP696" s="47"/>
      <c r="AQ696" s="47"/>
      <c r="AR696" s="47"/>
      <c r="AS696" s="47"/>
      <c r="AT696" s="47"/>
    </row>
    <row r="697" spans="1:46" ht="15.75" customHeight="1">
      <c r="A697" s="45"/>
      <c r="B697" s="178"/>
      <c r="C697" s="47"/>
      <c r="D697" s="159"/>
      <c r="E697" s="47"/>
      <c r="F697" s="47"/>
      <c r="G697" s="47"/>
      <c r="H697" s="153"/>
      <c r="I697" s="47"/>
      <c r="J697" s="47"/>
      <c r="K697" s="47"/>
      <c r="L697" s="48"/>
      <c r="M697" s="48"/>
      <c r="N697" s="48"/>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c r="AP697" s="47"/>
      <c r="AQ697" s="47"/>
      <c r="AR697" s="47"/>
      <c r="AS697" s="47"/>
      <c r="AT697" s="47"/>
    </row>
    <row r="698" spans="1:46" ht="15.75" customHeight="1">
      <c r="A698" s="45"/>
      <c r="B698" s="178"/>
      <c r="C698" s="47"/>
      <c r="D698" s="159"/>
      <c r="E698" s="47"/>
      <c r="F698" s="47"/>
      <c r="G698" s="47"/>
      <c r="H698" s="153"/>
      <c r="I698" s="47"/>
      <c r="J698" s="47"/>
      <c r="K698" s="47"/>
      <c r="L698" s="48"/>
      <c r="M698" s="48"/>
      <c r="N698" s="48"/>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c r="AO698" s="47"/>
      <c r="AP698" s="47"/>
      <c r="AQ698" s="47"/>
      <c r="AR698" s="47"/>
      <c r="AS698" s="47"/>
      <c r="AT698" s="47"/>
    </row>
    <row r="699" spans="1:46" ht="15.75" customHeight="1">
      <c r="A699" s="45"/>
      <c r="B699" s="178"/>
      <c r="C699" s="47"/>
      <c r="D699" s="159"/>
      <c r="E699" s="47"/>
      <c r="F699" s="47"/>
      <c r="G699" s="47"/>
      <c r="H699" s="153"/>
      <c r="I699" s="47"/>
      <c r="J699" s="47"/>
      <c r="K699" s="47"/>
      <c r="L699" s="48"/>
      <c r="M699" s="48"/>
      <c r="N699" s="48"/>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c r="AP699" s="47"/>
      <c r="AQ699" s="47"/>
      <c r="AR699" s="47"/>
      <c r="AS699" s="47"/>
      <c r="AT699" s="47"/>
    </row>
    <row r="700" spans="1:46" ht="15.75" customHeight="1">
      <c r="A700" s="45"/>
      <c r="B700" s="178"/>
      <c r="C700" s="47"/>
      <c r="D700" s="159"/>
      <c r="E700" s="47"/>
      <c r="F700" s="47"/>
      <c r="G700" s="47"/>
      <c r="H700" s="153"/>
      <c r="I700" s="47"/>
      <c r="J700" s="47"/>
      <c r="K700" s="47"/>
      <c r="L700" s="48"/>
      <c r="M700" s="48"/>
      <c r="N700" s="48"/>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7"/>
    </row>
    <row r="701" spans="1:46" ht="15.75" customHeight="1">
      <c r="A701" s="45"/>
      <c r="B701" s="178"/>
      <c r="C701" s="47"/>
      <c r="D701" s="159"/>
      <c r="E701" s="47"/>
      <c r="F701" s="47"/>
      <c r="G701" s="47"/>
      <c r="H701" s="153"/>
      <c r="I701" s="47"/>
      <c r="J701" s="47"/>
      <c r="K701" s="47"/>
      <c r="L701" s="48"/>
      <c r="M701" s="48"/>
      <c r="N701" s="48"/>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7"/>
    </row>
    <row r="702" spans="1:46" ht="15.75" customHeight="1">
      <c r="A702" s="45"/>
      <c r="B702" s="178"/>
      <c r="C702" s="47"/>
      <c r="D702" s="159"/>
      <c r="E702" s="47"/>
      <c r="F702" s="47"/>
      <c r="G702" s="47"/>
      <c r="H702" s="153"/>
      <c r="I702" s="47"/>
      <c r="J702" s="47"/>
      <c r="K702" s="47"/>
      <c r="L702" s="48"/>
      <c r="M702" s="48"/>
      <c r="N702" s="48"/>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c r="AR702" s="47"/>
      <c r="AS702" s="47"/>
      <c r="AT702" s="47"/>
    </row>
    <row r="703" spans="1:46" ht="15.75" customHeight="1">
      <c r="A703" s="45"/>
      <c r="B703" s="178"/>
      <c r="C703" s="47"/>
      <c r="D703" s="159"/>
      <c r="E703" s="47"/>
      <c r="F703" s="47"/>
      <c r="G703" s="47"/>
      <c r="H703" s="153"/>
      <c r="I703" s="47"/>
      <c r="J703" s="47"/>
      <c r="K703" s="47"/>
      <c r="L703" s="48"/>
      <c r="M703" s="48"/>
      <c r="N703" s="48"/>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c r="AP703" s="47"/>
      <c r="AQ703" s="47"/>
      <c r="AR703" s="47"/>
      <c r="AS703" s="47"/>
      <c r="AT703" s="47"/>
    </row>
    <row r="704" spans="1:46" ht="15.75" customHeight="1">
      <c r="A704" s="45"/>
      <c r="B704" s="178"/>
      <c r="C704" s="47"/>
      <c r="D704" s="159"/>
      <c r="E704" s="47"/>
      <c r="F704" s="47"/>
      <c r="G704" s="47"/>
      <c r="H704" s="153"/>
      <c r="I704" s="47"/>
      <c r="J704" s="47"/>
      <c r="K704" s="47"/>
      <c r="L704" s="48"/>
      <c r="M704" s="48"/>
      <c r="N704" s="48"/>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row>
    <row r="705" spans="1:46" ht="15.75" customHeight="1">
      <c r="A705" s="45"/>
      <c r="B705" s="178"/>
      <c r="C705" s="47"/>
      <c r="D705" s="159"/>
      <c r="E705" s="47"/>
      <c r="F705" s="47"/>
      <c r="G705" s="47"/>
      <c r="H705" s="153"/>
      <c r="I705" s="47"/>
      <c r="J705" s="47"/>
      <c r="K705" s="47"/>
      <c r="L705" s="48"/>
      <c r="M705" s="48"/>
      <c r="N705" s="48"/>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c r="AR705" s="47"/>
      <c r="AS705" s="47"/>
      <c r="AT705" s="47"/>
    </row>
    <row r="706" spans="1:46" ht="15.75" customHeight="1">
      <c r="A706" s="45"/>
      <c r="B706" s="178"/>
      <c r="C706" s="47"/>
      <c r="D706" s="159"/>
      <c r="E706" s="47"/>
      <c r="F706" s="47"/>
      <c r="G706" s="47"/>
      <c r="H706" s="153"/>
      <c r="I706" s="47"/>
      <c r="J706" s="47"/>
      <c r="K706" s="47"/>
      <c r="L706" s="48"/>
      <c r="M706" s="48"/>
      <c r="N706" s="48"/>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c r="AO706" s="47"/>
      <c r="AP706" s="47"/>
      <c r="AQ706" s="47"/>
      <c r="AR706" s="47"/>
      <c r="AS706" s="47"/>
      <c r="AT706" s="47"/>
    </row>
    <row r="707" spans="1:46" ht="15.75" customHeight="1">
      <c r="A707" s="45"/>
      <c r="B707" s="178"/>
      <c r="C707" s="47"/>
      <c r="D707" s="159"/>
      <c r="E707" s="47"/>
      <c r="F707" s="47"/>
      <c r="G707" s="47"/>
      <c r="H707" s="153"/>
      <c r="I707" s="47"/>
      <c r="J707" s="47"/>
      <c r="K707" s="47"/>
      <c r="L707" s="48"/>
      <c r="M707" s="48"/>
      <c r="N707" s="48"/>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c r="AR707" s="47"/>
      <c r="AS707" s="47"/>
      <c r="AT707" s="47"/>
    </row>
    <row r="708" spans="1:46" ht="15.75" customHeight="1">
      <c r="A708" s="45"/>
      <c r="B708" s="178"/>
      <c r="C708" s="47"/>
      <c r="D708" s="159"/>
      <c r="E708" s="47"/>
      <c r="F708" s="47"/>
      <c r="G708" s="47"/>
      <c r="H708" s="153"/>
      <c r="I708" s="47"/>
      <c r="J708" s="47"/>
      <c r="K708" s="47"/>
      <c r="L708" s="48"/>
      <c r="M708" s="48"/>
      <c r="N708" s="48"/>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c r="AO708" s="47"/>
      <c r="AP708" s="47"/>
      <c r="AQ708" s="47"/>
      <c r="AR708" s="47"/>
      <c r="AS708" s="47"/>
      <c r="AT708" s="47"/>
    </row>
    <row r="709" spans="1:46" ht="15.75" customHeight="1">
      <c r="A709" s="45"/>
      <c r="B709" s="178"/>
      <c r="C709" s="47"/>
      <c r="D709" s="159"/>
      <c r="E709" s="47"/>
      <c r="F709" s="47"/>
      <c r="G709" s="47"/>
      <c r="H709" s="153"/>
      <c r="I709" s="47"/>
      <c r="J709" s="47"/>
      <c r="K709" s="47"/>
      <c r="L709" s="48"/>
      <c r="M709" s="48"/>
      <c r="N709" s="48"/>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c r="AR709" s="47"/>
      <c r="AS709" s="47"/>
      <c r="AT709" s="47"/>
    </row>
    <row r="710" spans="1:46" ht="15.75" customHeight="1">
      <c r="A710" s="45"/>
      <c r="B710" s="178"/>
      <c r="C710" s="47"/>
      <c r="D710" s="159"/>
      <c r="E710" s="47"/>
      <c r="F710" s="47"/>
      <c r="G710" s="47"/>
      <c r="H710" s="153"/>
      <c r="I710" s="47"/>
      <c r="J710" s="47"/>
      <c r="K710" s="47"/>
      <c r="L710" s="48"/>
      <c r="M710" s="48"/>
      <c r="N710" s="48"/>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c r="AP710" s="47"/>
      <c r="AQ710" s="47"/>
      <c r="AR710" s="47"/>
      <c r="AS710" s="47"/>
      <c r="AT710" s="47"/>
    </row>
    <row r="711" spans="1:46" ht="15.75" customHeight="1">
      <c r="A711" s="45"/>
      <c r="B711" s="178"/>
      <c r="C711" s="47"/>
      <c r="D711" s="159"/>
      <c r="E711" s="47"/>
      <c r="F711" s="47"/>
      <c r="G711" s="47"/>
      <c r="H711" s="153"/>
      <c r="I711" s="47"/>
      <c r="J711" s="47"/>
      <c r="K711" s="47"/>
      <c r="L711" s="48"/>
      <c r="M711" s="48"/>
      <c r="N711" s="48"/>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c r="AP711" s="47"/>
      <c r="AQ711" s="47"/>
      <c r="AR711" s="47"/>
      <c r="AS711" s="47"/>
      <c r="AT711" s="47"/>
    </row>
    <row r="712" spans="1:46" ht="15.75" customHeight="1">
      <c r="A712" s="45"/>
      <c r="B712" s="178"/>
      <c r="C712" s="47"/>
      <c r="D712" s="159"/>
      <c r="E712" s="47"/>
      <c r="F712" s="47"/>
      <c r="G712" s="47"/>
      <c r="H712" s="153"/>
      <c r="I712" s="47"/>
      <c r="J712" s="47"/>
      <c r="K712" s="47"/>
      <c r="L712" s="48"/>
      <c r="M712" s="48"/>
      <c r="N712" s="48"/>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c r="AO712" s="47"/>
      <c r="AP712" s="47"/>
      <c r="AQ712" s="47"/>
      <c r="AR712" s="47"/>
      <c r="AS712" s="47"/>
      <c r="AT712" s="47"/>
    </row>
    <row r="713" spans="1:46" ht="15.75" customHeight="1">
      <c r="A713" s="45"/>
      <c r="B713" s="178"/>
      <c r="C713" s="47"/>
      <c r="D713" s="159"/>
      <c r="E713" s="47"/>
      <c r="F713" s="47"/>
      <c r="G713" s="47"/>
      <c r="H713" s="153"/>
      <c r="I713" s="47"/>
      <c r="J713" s="47"/>
      <c r="K713" s="47"/>
      <c r="L713" s="48"/>
      <c r="M713" s="48"/>
      <c r="N713" s="48"/>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c r="AR713" s="47"/>
      <c r="AS713" s="47"/>
      <c r="AT713" s="47"/>
    </row>
    <row r="714" spans="1:46" ht="15.75" customHeight="1">
      <c r="A714" s="45"/>
      <c r="B714" s="178"/>
      <c r="C714" s="47"/>
      <c r="D714" s="159"/>
      <c r="E714" s="47"/>
      <c r="F714" s="47"/>
      <c r="G714" s="47"/>
      <c r="H714" s="153"/>
      <c r="I714" s="47"/>
      <c r="J714" s="47"/>
      <c r="K714" s="47"/>
      <c r="L714" s="48"/>
      <c r="M714" s="48"/>
      <c r="N714" s="48"/>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c r="AO714" s="47"/>
      <c r="AP714" s="47"/>
      <c r="AQ714" s="47"/>
      <c r="AR714" s="47"/>
      <c r="AS714" s="47"/>
      <c r="AT714" s="47"/>
    </row>
    <row r="715" spans="1:46" ht="15.75" customHeight="1">
      <c r="A715" s="45"/>
      <c r="B715" s="178"/>
      <c r="C715" s="47"/>
      <c r="D715" s="159"/>
      <c r="E715" s="47"/>
      <c r="F715" s="47"/>
      <c r="G715" s="47"/>
      <c r="H715" s="153"/>
      <c r="I715" s="47"/>
      <c r="J715" s="47"/>
      <c r="K715" s="47"/>
      <c r="L715" s="48"/>
      <c r="M715" s="48"/>
      <c r="N715" s="48"/>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c r="AP715" s="47"/>
      <c r="AQ715" s="47"/>
      <c r="AR715" s="47"/>
      <c r="AS715" s="47"/>
      <c r="AT715" s="47"/>
    </row>
    <row r="716" spans="1:46" ht="15.75" customHeight="1">
      <c r="A716" s="45"/>
      <c r="B716" s="178"/>
      <c r="C716" s="47"/>
      <c r="D716" s="159"/>
      <c r="E716" s="47"/>
      <c r="F716" s="47"/>
      <c r="G716" s="47"/>
      <c r="H716" s="153"/>
      <c r="I716" s="47"/>
      <c r="J716" s="47"/>
      <c r="K716" s="47"/>
      <c r="L716" s="48"/>
      <c r="M716" s="48"/>
      <c r="N716" s="48"/>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c r="AO716" s="47"/>
      <c r="AP716" s="47"/>
      <c r="AQ716" s="47"/>
      <c r="AR716" s="47"/>
      <c r="AS716" s="47"/>
      <c r="AT716" s="47"/>
    </row>
    <row r="717" spans="1:46" ht="15.75" customHeight="1">
      <c r="A717" s="45"/>
      <c r="B717" s="178"/>
      <c r="C717" s="47"/>
      <c r="D717" s="159"/>
      <c r="E717" s="47"/>
      <c r="F717" s="47"/>
      <c r="G717" s="47"/>
      <c r="H717" s="153"/>
      <c r="I717" s="47"/>
      <c r="J717" s="47"/>
      <c r="K717" s="47"/>
      <c r="L717" s="48"/>
      <c r="M717" s="48"/>
      <c r="N717" s="48"/>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c r="AP717" s="47"/>
      <c r="AQ717" s="47"/>
      <c r="AR717" s="47"/>
      <c r="AS717" s="47"/>
      <c r="AT717" s="47"/>
    </row>
    <row r="718" spans="1:46" ht="15.75" customHeight="1">
      <c r="A718" s="45"/>
      <c r="B718" s="178"/>
      <c r="C718" s="47"/>
      <c r="D718" s="159"/>
      <c r="E718" s="47"/>
      <c r="F718" s="47"/>
      <c r="G718" s="47"/>
      <c r="H718" s="153"/>
      <c r="I718" s="47"/>
      <c r="J718" s="47"/>
      <c r="K718" s="47"/>
      <c r="L718" s="48"/>
      <c r="M718" s="48"/>
      <c r="N718" s="48"/>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c r="AP718" s="47"/>
      <c r="AQ718" s="47"/>
      <c r="AR718" s="47"/>
      <c r="AS718" s="47"/>
      <c r="AT718" s="47"/>
    </row>
    <row r="719" spans="1:46" ht="15.75" customHeight="1">
      <c r="A719" s="45"/>
      <c r="B719" s="178"/>
      <c r="C719" s="47"/>
      <c r="D719" s="159"/>
      <c r="E719" s="47"/>
      <c r="F719" s="47"/>
      <c r="G719" s="47"/>
      <c r="H719" s="153"/>
      <c r="I719" s="47"/>
      <c r="J719" s="47"/>
      <c r="K719" s="47"/>
      <c r="L719" s="48"/>
      <c r="M719" s="48"/>
      <c r="N719" s="48"/>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c r="AR719" s="47"/>
      <c r="AS719" s="47"/>
      <c r="AT719" s="47"/>
    </row>
    <row r="720" spans="1:46" ht="15.75" customHeight="1">
      <c r="A720" s="45"/>
      <c r="B720" s="178"/>
      <c r="C720" s="47"/>
      <c r="D720" s="159"/>
      <c r="E720" s="47"/>
      <c r="F720" s="47"/>
      <c r="G720" s="47"/>
      <c r="H720" s="153"/>
      <c r="I720" s="47"/>
      <c r="J720" s="47"/>
      <c r="K720" s="47"/>
      <c r="L720" s="48"/>
      <c r="M720" s="48"/>
      <c r="N720" s="48"/>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row>
    <row r="721" spans="1:46" ht="15.75" customHeight="1">
      <c r="A721" s="45"/>
      <c r="B721" s="178"/>
      <c r="C721" s="47"/>
      <c r="D721" s="159"/>
      <c r="E721" s="47"/>
      <c r="F721" s="47"/>
      <c r="G721" s="47"/>
      <c r="H721" s="153"/>
      <c r="I721" s="47"/>
      <c r="J721" s="47"/>
      <c r="K721" s="47"/>
      <c r="L721" s="48"/>
      <c r="M721" s="48"/>
      <c r="N721" s="48"/>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row>
    <row r="722" spans="1:46" ht="15.75" customHeight="1">
      <c r="A722" s="45"/>
      <c r="B722" s="178"/>
      <c r="C722" s="47"/>
      <c r="D722" s="159"/>
      <c r="E722" s="47"/>
      <c r="F722" s="47"/>
      <c r="G722" s="47"/>
      <c r="H722" s="153"/>
      <c r="I722" s="47"/>
      <c r="J722" s="47"/>
      <c r="K722" s="47"/>
      <c r="L722" s="48"/>
      <c r="M722" s="48"/>
      <c r="N722" s="48"/>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row>
    <row r="723" spans="1:46" ht="15.75" customHeight="1">
      <c r="A723" s="45"/>
      <c r="B723" s="178"/>
      <c r="C723" s="47"/>
      <c r="D723" s="159"/>
      <c r="E723" s="47"/>
      <c r="F723" s="47"/>
      <c r="G723" s="47"/>
      <c r="H723" s="153"/>
      <c r="I723" s="47"/>
      <c r="J723" s="47"/>
      <c r="K723" s="47"/>
      <c r="L723" s="48"/>
      <c r="M723" s="48"/>
      <c r="N723" s="48"/>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row>
    <row r="724" spans="1:46" ht="15.75" customHeight="1">
      <c r="A724" s="45"/>
      <c r="B724" s="178"/>
      <c r="C724" s="47"/>
      <c r="D724" s="159"/>
      <c r="E724" s="47"/>
      <c r="F724" s="47"/>
      <c r="G724" s="47"/>
      <c r="H724" s="153"/>
      <c r="I724" s="47"/>
      <c r="J724" s="47"/>
      <c r="K724" s="47"/>
      <c r="L724" s="48"/>
      <c r="M724" s="48"/>
      <c r="N724" s="48"/>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row>
    <row r="725" spans="1:46" ht="15.75" customHeight="1">
      <c r="A725" s="45"/>
      <c r="B725" s="178"/>
      <c r="C725" s="47"/>
      <c r="D725" s="159"/>
      <c r="E725" s="47"/>
      <c r="F725" s="47"/>
      <c r="G725" s="47"/>
      <c r="H725" s="153"/>
      <c r="I725" s="47"/>
      <c r="J725" s="47"/>
      <c r="K725" s="47"/>
      <c r="L725" s="48"/>
      <c r="M725" s="48"/>
      <c r="N725" s="48"/>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row>
    <row r="726" spans="1:46" ht="15.75" customHeight="1">
      <c r="A726" s="45"/>
      <c r="B726" s="178"/>
      <c r="C726" s="47"/>
      <c r="D726" s="159"/>
      <c r="E726" s="47"/>
      <c r="F726" s="47"/>
      <c r="G726" s="47"/>
      <c r="H726" s="153"/>
      <c r="I726" s="47"/>
      <c r="J726" s="47"/>
      <c r="K726" s="47"/>
      <c r="L726" s="48"/>
      <c r="M726" s="48"/>
      <c r="N726" s="48"/>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row>
    <row r="727" spans="1:46" ht="15.75" customHeight="1">
      <c r="A727" s="45"/>
      <c r="B727" s="178"/>
      <c r="C727" s="47"/>
      <c r="D727" s="159"/>
      <c r="E727" s="47"/>
      <c r="F727" s="47"/>
      <c r="G727" s="47"/>
      <c r="H727" s="153"/>
      <c r="I727" s="47"/>
      <c r="J727" s="47"/>
      <c r="K727" s="47"/>
      <c r="L727" s="48"/>
      <c r="M727" s="48"/>
      <c r="N727" s="48"/>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row>
    <row r="728" spans="1:46" ht="15.75" customHeight="1">
      <c r="A728" s="45"/>
      <c r="B728" s="178"/>
      <c r="C728" s="47"/>
      <c r="D728" s="159"/>
      <c r="E728" s="47"/>
      <c r="F728" s="47"/>
      <c r="G728" s="47"/>
      <c r="H728" s="153"/>
      <c r="I728" s="47"/>
      <c r="J728" s="47"/>
      <c r="K728" s="47"/>
      <c r="L728" s="48"/>
      <c r="M728" s="48"/>
      <c r="N728" s="48"/>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row>
    <row r="729" spans="1:46" ht="15.75" customHeight="1">
      <c r="A729" s="45"/>
      <c r="B729" s="178"/>
      <c r="C729" s="47"/>
      <c r="D729" s="159"/>
      <c r="E729" s="47"/>
      <c r="F729" s="47"/>
      <c r="G729" s="47"/>
      <c r="H729" s="153"/>
      <c r="I729" s="47"/>
      <c r="J729" s="47"/>
      <c r="K729" s="47"/>
      <c r="L729" s="48"/>
      <c r="M729" s="48"/>
      <c r="N729" s="48"/>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row>
    <row r="730" spans="1:46" ht="15.75" customHeight="1">
      <c r="A730" s="45"/>
      <c r="B730" s="178"/>
      <c r="C730" s="47"/>
      <c r="D730" s="159"/>
      <c r="E730" s="47"/>
      <c r="F730" s="47"/>
      <c r="G730" s="47"/>
      <c r="H730" s="153"/>
      <c r="I730" s="47"/>
      <c r="J730" s="47"/>
      <c r="K730" s="47"/>
      <c r="L730" s="48"/>
      <c r="M730" s="48"/>
      <c r="N730" s="48"/>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row>
    <row r="731" spans="1:46" ht="15.75" customHeight="1">
      <c r="A731" s="45"/>
      <c r="B731" s="178"/>
      <c r="C731" s="47"/>
      <c r="D731" s="159"/>
      <c r="E731" s="47"/>
      <c r="F731" s="47"/>
      <c r="G731" s="47"/>
      <c r="H731" s="153"/>
      <c r="I731" s="47"/>
      <c r="J731" s="47"/>
      <c r="K731" s="47"/>
      <c r="L731" s="48"/>
      <c r="M731" s="48"/>
      <c r="N731" s="48"/>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row>
    <row r="732" spans="1:46" ht="15.75" customHeight="1">
      <c r="A732" s="45"/>
      <c r="B732" s="178"/>
      <c r="C732" s="47"/>
      <c r="D732" s="159"/>
      <c r="E732" s="47"/>
      <c r="F732" s="47"/>
      <c r="G732" s="47"/>
      <c r="H732" s="153"/>
      <c r="I732" s="47"/>
      <c r="J732" s="47"/>
      <c r="K732" s="47"/>
      <c r="L732" s="48"/>
      <c r="M732" s="48"/>
      <c r="N732" s="48"/>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row>
    <row r="733" spans="1:46" ht="15.75" customHeight="1">
      <c r="A733" s="45"/>
      <c r="B733" s="178"/>
      <c r="C733" s="47"/>
      <c r="D733" s="159"/>
      <c r="E733" s="47"/>
      <c r="F733" s="47"/>
      <c r="G733" s="47"/>
      <c r="H733" s="153"/>
      <c r="I733" s="47"/>
      <c r="J733" s="47"/>
      <c r="K733" s="47"/>
      <c r="L733" s="48"/>
      <c r="M733" s="48"/>
      <c r="N733" s="48"/>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row>
    <row r="734" spans="1:46" ht="15.75" customHeight="1">
      <c r="A734" s="45"/>
      <c r="B734" s="178"/>
      <c r="C734" s="47"/>
      <c r="D734" s="159"/>
      <c r="E734" s="47"/>
      <c r="F734" s="47"/>
      <c r="G734" s="47"/>
      <c r="H734" s="153"/>
      <c r="I734" s="47"/>
      <c r="J734" s="47"/>
      <c r="K734" s="47"/>
      <c r="L734" s="48"/>
      <c r="M734" s="48"/>
      <c r="N734" s="48"/>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row>
    <row r="735" spans="1:46" ht="15.75" customHeight="1">
      <c r="A735" s="45"/>
      <c r="B735" s="178"/>
      <c r="C735" s="47"/>
      <c r="D735" s="159"/>
      <c r="E735" s="47"/>
      <c r="F735" s="47"/>
      <c r="G735" s="47"/>
      <c r="H735" s="153"/>
      <c r="I735" s="47"/>
      <c r="J735" s="47"/>
      <c r="K735" s="47"/>
      <c r="L735" s="48"/>
      <c r="M735" s="48"/>
      <c r="N735" s="48"/>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row>
    <row r="736" spans="1:46" ht="15.75" customHeight="1">
      <c r="A736" s="45"/>
      <c r="B736" s="178"/>
      <c r="C736" s="47"/>
      <c r="D736" s="159"/>
      <c r="E736" s="47"/>
      <c r="F736" s="47"/>
      <c r="G736" s="47"/>
      <c r="H736" s="153"/>
      <c r="I736" s="47"/>
      <c r="J736" s="47"/>
      <c r="K736" s="47"/>
      <c r="L736" s="48"/>
      <c r="M736" s="48"/>
      <c r="N736" s="48"/>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row>
    <row r="737" spans="1:46" ht="15.75" customHeight="1">
      <c r="A737" s="45"/>
      <c r="B737" s="178"/>
      <c r="C737" s="47"/>
      <c r="D737" s="159"/>
      <c r="E737" s="47"/>
      <c r="F737" s="47"/>
      <c r="G737" s="47"/>
      <c r="H737" s="153"/>
      <c r="I737" s="47"/>
      <c r="J737" s="47"/>
      <c r="K737" s="47"/>
      <c r="L737" s="48"/>
      <c r="M737" s="48"/>
      <c r="N737" s="48"/>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row>
    <row r="738" spans="1:46" ht="15.75" customHeight="1">
      <c r="A738" s="45"/>
      <c r="B738" s="178"/>
      <c r="C738" s="47"/>
      <c r="D738" s="159"/>
      <c r="E738" s="47"/>
      <c r="F738" s="47"/>
      <c r="G738" s="47"/>
      <c r="H738" s="153"/>
      <c r="I738" s="47"/>
      <c r="J738" s="47"/>
      <c r="K738" s="47"/>
      <c r="L738" s="48"/>
      <c r="M738" s="48"/>
      <c r="N738" s="48"/>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row>
    <row r="739" spans="1:46" ht="15.75" customHeight="1">
      <c r="A739" s="45"/>
      <c r="B739" s="178"/>
      <c r="C739" s="47"/>
      <c r="D739" s="159"/>
      <c r="E739" s="47"/>
      <c r="F739" s="47"/>
      <c r="G739" s="47"/>
      <c r="H739" s="153"/>
      <c r="I739" s="47"/>
      <c r="J739" s="47"/>
      <c r="K739" s="47"/>
      <c r="L739" s="48"/>
      <c r="M739" s="48"/>
      <c r="N739" s="48"/>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row>
    <row r="740" spans="1:46" ht="15.75" customHeight="1">
      <c r="A740" s="45"/>
      <c r="B740" s="178"/>
      <c r="C740" s="47"/>
      <c r="D740" s="159"/>
      <c r="E740" s="47"/>
      <c r="F740" s="47"/>
      <c r="G740" s="47"/>
      <c r="H740" s="153"/>
      <c r="I740" s="47"/>
      <c r="J740" s="47"/>
      <c r="K740" s="47"/>
      <c r="L740" s="48"/>
      <c r="M740" s="48"/>
      <c r="N740" s="48"/>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row>
    <row r="741" spans="1:46" ht="15.75" customHeight="1">
      <c r="A741" s="45"/>
      <c r="B741" s="178"/>
      <c r="C741" s="47"/>
      <c r="D741" s="159"/>
      <c r="E741" s="47"/>
      <c r="F741" s="47"/>
      <c r="G741" s="47"/>
      <c r="H741" s="153"/>
      <c r="I741" s="47"/>
      <c r="J741" s="47"/>
      <c r="K741" s="47"/>
      <c r="L741" s="48"/>
      <c r="M741" s="48"/>
      <c r="N741" s="48"/>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row>
    <row r="742" spans="1:46" ht="15.75" customHeight="1">
      <c r="A742" s="45"/>
      <c r="B742" s="178"/>
      <c r="C742" s="47"/>
      <c r="D742" s="159"/>
      <c r="E742" s="47"/>
      <c r="F742" s="47"/>
      <c r="G742" s="47"/>
      <c r="H742" s="153"/>
      <c r="I742" s="47"/>
      <c r="J742" s="47"/>
      <c r="K742" s="47"/>
      <c r="L742" s="48"/>
      <c r="M742" s="48"/>
      <c r="N742" s="48"/>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row>
    <row r="743" spans="1:46" ht="15.75" customHeight="1">
      <c r="A743" s="45"/>
      <c r="B743" s="178"/>
      <c r="C743" s="47"/>
      <c r="D743" s="159"/>
      <c r="E743" s="47"/>
      <c r="F743" s="47"/>
      <c r="G743" s="47"/>
      <c r="H743" s="153"/>
      <c r="I743" s="47"/>
      <c r="J743" s="47"/>
      <c r="K743" s="47"/>
      <c r="L743" s="48"/>
      <c r="M743" s="48"/>
      <c r="N743" s="48"/>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row>
    <row r="744" spans="1:46" ht="15.75" customHeight="1">
      <c r="A744" s="45"/>
      <c r="B744" s="178"/>
      <c r="C744" s="47"/>
      <c r="D744" s="159"/>
      <c r="E744" s="47"/>
      <c r="F744" s="47"/>
      <c r="G744" s="47"/>
      <c r="H744" s="153"/>
      <c r="I744" s="47"/>
      <c r="J744" s="47"/>
      <c r="K744" s="47"/>
      <c r="L744" s="48"/>
      <c r="M744" s="48"/>
      <c r="N744" s="48"/>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row>
    <row r="745" spans="1:46" ht="15.75" customHeight="1">
      <c r="A745" s="45"/>
      <c r="B745" s="178"/>
      <c r="C745" s="47"/>
      <c r="D745" s="159"/>
      <c r="E745" s="47"/>
      <c r="F745" s="47"/>
      <c r="G745" s="47"/>
      <c r="H745" s="153"/>
      <c r="I745" s="47"/>
      <c r="J745" s="47"/>
      <c r="K745" s="47"/>
      <c r="L745" s="48"/>
      <c r="M745" s="48"/>
      <c r="N745" s="48"/>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row>
    <row r="746" spans="1:46" ht="15.75" customHeight="1">
      <c r="A746" s="45"/>
      <c r="B746" s="178"/>
      <c r="C746" s="47"/>
      <c r="D746" s="159"/>
      <c r="E746" s="47"/>
      <c r="F746" s="47"/>
      <c r="G746" s="47"/>
      <c r="H746" s="153"/>
      <c r="I746" s="47"/>
      <c r="J746" s="47"/>
      <c r="K746" s="47"/>
      <c r="L746" s="48"/>
      <c r="M746" s="48"/>
      <c r="N746" s="48"/>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row>
    <row r="747" spans="1:46" ht="15.75" customHeight="1">
      <c r="A747" s="45"/>
      <c r="B747" s="178"/>
      <c r="C747" s="47"/>
      <c r="D747" s="159"/>
      <c r="E747" s="47"/>
      <c r="F747" s="47"/>
      <c r="G747" s="47"/>
      <c r="H747" s="153"/>
      <c r="I747" s="47"/>
      <c r="J747" s="47"/>
      <c r="K747" s="47"/>
      <c r="L747" s="48"/>
      <c r="M747" s="48"/>
      <c r="N747" s="48"/>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row>
    <row r="748" spans="1:46" ht="15.75" customHeight="1">
      <c r="A748" s="45"/>
      <c r="B748" s="178"/>
      <c r="C748" s="47"/>
      <c r="D748" s="159"/>
      <c r="E748" s="47"/>
      <c r="F748" s="47"/>
      <c r="G748" s="47"/>
      <c r="H748" s="153"/>
      <c r="I748" s="47"/>
      <c r="J748" s="47"/>
      <c r="K748" s="47"/>
      <c r="L748" s="48"/>
      <c r="M748" s="48"/>
      <c r="N748" s="48"/>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row>
    <row r="749" spans="1:46" ht="15.75" customHeight="1">
      <c r="A749" s="45"/>
      <c r="B749" s="178"/>
      <c r="C749" s="47"/>
      <c r="D749" s="159"/>
      <c r="E749" s="47"/>
      <c r="F749" s="47"/>
      <c r="G749" s="47"/>
      <c r="H749" s="153"/>
      <c r="I749" s="47"/>
      <c r="J749" s="47"/>
      <c r="K749" s="47"/>
      <c r="L749" s="48"/>
      <c r="M749" s="48"/>
      <c r="N749" s="48"/>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row>
    <row r="750" spans="1:46" ht="15.75" customHeight="1">
      <c r="A750" s="45"/>
      <c r="B750" s="178"/>
      <c r="C750" s="47"/>
      <c r="D750" s="159"/>
      <c r="E750" s="47"/>
      <c r="F750" s="47"/>
      <c r="G750" s="47"/>
      <c r="H750" s="153"/>
      <c r="I750" s="47"/>
      <c r="J750" s="47"/>
      <c r="K750" s="47"/>
      <c r="L750" s="48"/>
      <c r="M750" s="48"/>
      <c r="N750" s="48"/>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row>
    <row r="751" spans="1:46" ht="15.75" customHeight="1">
      <c r="A751" s="45"/>
      <c r="B751" s="178"/>
      <c r="C751" s="47"/>
      <c r="D751" s="159"/>
      <c r="E751" s="47"/>
      <c r="F751" s="47"/>
      <c r="G751" s="47"/>
      <c r="H751" s="153"/>
      <c r="I751" s="47"/>
      <c r="J751" s="47"/>
      <c r="K751" s="47"/>
      <c r="L751" s="48"/>
      <c r="M751" s="48"/>
      <c r="N751" s="48"/>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row>
    <row r="752" spans="1:46" ht="15.75" customHeight="1">
      <c r="A752" s="45"/>
      <c r="B752" s="178"/>
      <c r="C752" s="47"/>
      <c r="D752" s="159"/>
      <c r="E752" s="47"/>
      <c r="F752" s="47"/>
      <c r="G752" s="47"/>
      <c r="H752" s="153"/>
      <c r="I752" s="47"/>
      <c r="J752" s="47"/>
      <c r="K752" s="47"/>
      <c r="L752" s="48"/>
      <c r="M752" s="48"/>
      <c r="N752" s="48"/>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row>
    <row r="753" spans="1:46" ht="15.75" customHeight="1">
      <c r="A753" s="45"/>
      <c r="B753" s="178"/>
      <c r="C753" s="47"/>
      <c r="D753" s="159"/>
      <c r="E753" s="47"/>
      <c r="F753" s="47"/>
      <c r="G753" s="47"/>
      <c r="H753" s="153"/>
      <c r="I753" s="47"/>
      <c r="J753" s="47"/>
      <c r="K753" s="47"/>
      <c r="L753" s="48"/>
      <c r="M753" s="48"/>
      <c r="N753" s="48"/>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row>
    <row r="754" spans="1:46" ht="15.75" customHeight="1">
      <c r="A754" s="45"/>
      <c r="B754" s="178"/>
      <c r="C754" s="47"/>
      <c r="D754" s="159"/>
      <c r="E754" s="47"/>
      <c r="F754" s="47"/>
      <c r="G754" s="47"/>
      <c r="H754" s="153"/>
      <c r="I754" s="47"/>
      <c r="J754" s="47"/>
      <c r="K754" s="47"/>
      <c r="L754" s="48"/>
      <c r="M754" s="48"/>
      <c r="N754" s="48"/>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row>
    <row r="755" spans="1:46" ht="15.75" customHeight="1">
      <c r="A755" s="45"/>
      <c r="B755" s="178"/>
      <c r="C755" s="47"/>
      <c r="D755" s="159"/>
      <c r="E755" s="47"/>
      <c r="F755" s="47"/>
      <c r="G755" s="47"/>
      <c r="H755" s="153"/>
      <c r="I755" s="47"/>
      <c r="J755" s="47"/>
      <c r="K755" s="47"/>
      <c r="L755" s="48"/>
      <c r="M755" s="48"/>
      <c r="N755" s="48"/>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row>
    <row r="756" spans="1:46" ht="15.75" customHeight="1">
      <c r="A756" s="45"/>
      <c r="B756" s="178"/>
      <c r="C756" s="47"/>
      <c r="D756" s="159"/>
      <c r="E756" s="47"/>
      <c r="F756" s="47"/>
      <c r="G756" s="47"/>
      <c r="H756" s="153"/>
      <c r="I756" s="47"/>
      <c r="J756" s="47"/>
      <c r="K756" s="47"/>
      <c r="L756" s="48"/>
      <c r="M756" s="48"/>
      <c r="N756" s="48"/>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row>
    <row r="757" spans="1:46" ht="15.75" customHeight="1">
      <c r="A757" s="45"/>
      <c r="B757" s="178"/>
      <c r="C757" s="47"/>
      <c r="D757" s="159"/>
      <c r="E757" s="47"/>
      <c r="F757" s="47"/>
      <c r="G757" s="47"/>
      <c r="H757" s="153"/>
      <c r="I757" s="47"/>
      <c r="J757" s="47"/>
      <c r="K757" s="47"/>
      <c r="L757" s="48"/>
      <c r="M757" s="48"/>
      <c r="N757" s="48"/>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row>
    <row r="758" spans="1:46" ht="15.75" customHeight="1">
      <c r="A758" s="45"/>
      <c r="B758" s="178"/>
      <c r="C758" s="47"/>
      <c r="D758" s="159"/>
      <c r="E758" s="47"/>
      <c r="F758" s="47"/>
      <c r="G758" s="47"/>
      <c r="H758" s="153"/>
      <c r="I758" s="47"/>
      <c r="J758" s="47"/>
      <c r="K758" s="47"/>
      <c r="L758" s="48"/>
      <c r="M758" s="48"/>
      <c r="N758" s="48"/>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row>
    <row r="759" spans="1:46" ht="15.75" customHeight="1">
      <c r="A759" s="45"/>
      <c r="B759" s="178"/>
      <c r="C759" s="47"/>
      <c r="D759" s="159"/>
      <c r="E759" s="47"/>
      <c r="F759" s="47"/>
      <c r="G759" s="47"/>
      <c r="H759" s="153"/>
      <c r="I759" s="47"/>
      <c r="J759" s="47"/>
      <c r="K759" s="47"/>
      <c r="L759" s="48"/>
      <c r="M759" s="48"/>
      <c r="N759" s="48"/>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row>
    <row r="760" spans="1:46" ht="15.75" customHeight="1">
      <c r="A760" s="45"/>
      <c r="B760" s="178"/>
      <c r="C760" s="47"/>
      <c r="D760" s="159"/>
      <c r="E760" s="47"/>
      <c r="F760" s="47"/>
      <c r="G760" s="47"/>
      <c r="H760" s="153"/>
      <c r="I760" s="47"/>
      <c r="J760" s="47"/>
      <c r="K760" s="47"/>
      <c r="L760" s="48"/>
      <c r="M760" s="48"/>
      <c r="N760" s="48"/>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row>
    <row r="761" spans="1:46" ht="15.75" customHeight="1">
      <c r="A761" s="45"/>
      <c r="B761" s="178"/>
      <c r="C761" s="47"/>
      <c r="D761" s="159"/>
      <c r="E761" s="47"/>
      <c r="F761" s="47"/>
      <c r="G761" s="47"/>
      <c r="H761" s="153"/>
      <c r="I761" s="47"/>
      <c r="J761" s="47"/>
      <c r="K761" s="47"/>
      <c r="L761" s="48"/>
      <c r="M761" s="48"/>
      <c r="N761" s="48"/>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row>
    <row r="762" spans="1:46" ht="15.75" customHeight="1">
      <c r="A762" s="45"/>
      <c r="B762" s="178"/>
      <c r="C762" s="47"/>
      <c r="D762" s="159"/>
      <c r="E762" s="47"/>
      <c r="F762" s="47"/>
      <c r="G762" s="47"/>
      <c r="H762" s="153"/>
      <c r="I762" s="47"/>
      <c r="J762" s="47"/>
      <c r="K762" s="47"/>
      <c r="L762" s="48"/>
      <c r="M762" s="48"/>
      <c r="N762" s="48"/>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row>
    <row r="763" spans="1:46" ht="15.75" customHeight="1">
      <c r="A763" s="45"/>
      <c r="B763" s="178"/>
      <c r="C763" s="47"/>
      <c r="D763" s="159"/>
      <c r="E763" s="47"/>
      <c r="F763" s="47"/>
      <c r="G763" s="47"/>
      <c r="H763" s="153"/>
      <c r="I763" s="47"/>
      <c r="J763" s="47"/>
      <c r="K763" s="47"/>
      <c r="L763" s="48"/>
      <c r="M763" s="48"/>
      <c r="N763" s="48"/>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row>
    <row r="764" spans="1:46" ht="15.75" customHeight="1">
      <c r="A764" s="45"/>
      <c r="B764" s="178"/>
      <c r="C764" s="47"/>
      <c r="D764" s="159"/>
      <c r="E764" s="47"/>
      <c r="F764" s="47"/>
      <c r="G764" s="47"/>
      <c r="H764" s="153"/>
      <c r="I764" s="47"/>
      <c r="J764" s="47"/>
      <c r="K764" s="47"/>
      <c r="L764" s="48"/>
      <c r="M764" s="48"/>
      <c r="N764" s="48"/>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row>
    <row r="765" spans="1:46" ht="15.75" customHeight="1">
      <c r="A765" s="45"/>
      <c r="B765" s="178"/>
      <c r="C765" s="47"/>
      <c r="D765" s="159"/>
      <c r="E765" s="47"/>
      <c r="F765" s="47"/>
      <c r="G765" s="47"/>
      <c r="H765" s="153"/>
      <c r="I765" s="47"/>
      <c r="J765" s="47"/>
      <c r="K765" s="47"/>
      <c r="L765" s="48"/>
      <c r="M765" s="48"/>
      <c r="N765" s="48"/>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row>
    <row r="766" spans="1:46" ht="15.75" customHeight="1">
      <c r="A766" s="45"/>
      <c r="B766" s="178"/>
      <c r="C766" s="47"/>
      <c r="D766" s="159"/>
      <c r="E766" s="47"/>
      <c r="F766" s="47"/>
      <c r="G766" s="47"/>
      <c r="H766" s="153"/>
      <c r="I766" s="47"/>
      <c r="J766" s="47"/>
      <c r="K766" s="47"/>
      <c r="L766" s="48"/>
      <c r="M766" s="48"/>
      <c r="N766" s="48"/>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row>
    <row r="767" spans="1:46" ht="15.75" customHeight="1">
      <c r="A767" s="45"/>
      <c r="B767" s="178"/>
      <c r="C767" s="47"/>
      <c r="D767" s="159"/>
      <c r="E767" s="47"/>
      <c r="F767" s="47"/>
      <c r="G767" s="47"/>
      <c r="H767" s="153"/>
      <c r="I767" s="47"/>
      <c r="J767" s="47"/>
      <c r="K767" s="47"/>
      <c r="L767" s="48"/>
      <c r="M767" s="48"/>
      <c r="N767" s="48"/>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row>
    <row r="768" spans="1:46" ht="15.75" customHeight="1">
      <c r="A768" s="45"/>
      <c r="B768" s="178"/>
      <c r="C768" s="47"/>
      <c r="D768" s="159"/>
      <c r="E768" s="47"/>
      <c r="F768" s="47"/>
      <c r="G768" s="47"/>
      <c r="H768" s="153"/>
      <c r="I768" s="47"/>
      <c r="J768" s="47"/>
      <c r="K768" s="47"/>
      <c r="L768" s="48"/>
      <c r="M768" s="48"/>
      <c r="N768" s="48"/>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row>
    <row r="769" spans="1:46" ht="15.75" customHeight="1">
      <c r="A769" s="45"/>
      <c r="B769" s="178"/>
      <c r="C769" s="47"/>
      <c r="D769" s="159"/>
      <c r="E769" s="47"/>
      <c r="F769" s="47"/>
      <c r="G769" s="47"/>
      <c r="H769" s="153"/>
      <c r="I769" s="47"/>
      <c r="J769" s="47"/>
      <c r="K769" s="47"/>
      <c r="L769" s="48"/>
      <c r="M769" s="48"/>
      <c r="N769" s="48"/>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row>
    <row r="770" spans="1:46" ht="15.75" customHeight="1">
      <c r="A770" s="45"/>
      <c r="B770" s="178"/>
      <c r="C770" s="47"/>
      <c r="D770" s="159"/>
      <c r="E770" s="47"/>
      <c r="F770" s="47"/>
      <c r="G770" s="47"/>
      <c r="H770" s="153"/>
      <c r="I770" s="47"/>
      <c r="J770" s="47"/>
      <c r="K770" s="47"/>
      <c r="L770" s="48"/>
      <c r="M770" s="48"/>
      <c r="N770" s="48"/>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row>
    <row r="771" spans="1:46" ht="15.75" customHeight="1">
      <c r="A771" s="45"/>
      <c r="B771" s="178"/>
      <c r="C771" s="47"/>
      <c r="D771" s="159"/>
      <c r="E771" s="47"/>
      <c r="F771" s="47"/>
      <c r="G771" s="47"/>
      <c r="H771" s="153"/>
      <c r="I771" s="47"/>
      <c r="J771" s="47"/>
      <c r="K771" s="47"/>
      <c r="L771" s="48"/>
      <c r="M771" s="48"/>
      <c r="N771" s="48"/>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row>
    <row r="772" spans="1:46" ht="15.75" customHeight="1">
      <c r="A772" s="45"/>
      <c r="B772" s="178"/>
      <c r="C772" s="47"/>
      <c r="D772" s="159"/>
      <c r="E772" s="47"/>
      <c r="F772" s="47"/>
      <c r="G772" s="47"/>
      <c r="H772" s="153"/>
      <c r="I772" s="47"/>
      <c r="J772" s="47"/>
      <c r="K772" s="47"/>
      <c r="L772" s="48"/>
      <c r="M772" s="48"/>
      <c r="N772" s="48"/>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row>
    <row r="773" spans="1:46" ht="15.75" customHeight="1">
      <c r="A773" s="45"/>
      <c r="B773" s="178"/>
      <c r="C773" s="47"/>
      <c r="D773" s="159"/>
      <c r="E773" s="47"/>
      <c r="F773" s="47"/>
      <c r="G773" s="47"/>
      <c r="H773" s="153"/>
      <c r="I773" s="47"/>
      <c r="J773" s="47"/>
      <c r="K773" s="47"/>
      <c r="L773" s="48"/>
      <c r="M773" s="48"/>
      <c r="N773" s="48"/>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row>
    <row r="774" spans="1:46" ht="15.75" customHeight="1">
      <c r="A774" s="45"/>
      <c r="B774" s="178"/>
      <c r="C774" s="47"/>
      <c r="D774" s="159"/>
      <c r="E774" s="47"/>
      <c r="F774" s="47"/>
      <c r="G774" s="47"/>
      <c r="H774" s="153"/>
      <c r="I774" s="47"/>
      <c r="J774" s="47"/>
      <c r="K774" s="47"/>
      <c r="L774" s="48"/>
      <c r="M774" s="48"/>
      <c r="N774" s="48"/>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row>
    <row r="775" spans="1:46" ht="15.75" customHeight="1">
      <c r="A775" s="45"/>
      <c r="B775" s="178"/>
      <c r="C775" s="47"/>
      <c r="D775" s="159"/>
      <c r="E775" s="47"/>
      <c r="F775" s="47"/>
      <c r="G775" s="47"/>
      <c r="H775" s="153"/>
      <c r="I775" s="47"/>
      <c r="J775" s="47"/>
      <c r="K775" s="47"/>
      <c r="L775" s="48"/>
      <c r="M775" s="48"/>
      <c r="N775" s="48"/>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row>
    <row r="776" spans="1:46" ht="15.75" customHeight="1">
      <c r="A776" s="45"/>
      <c r="B776" s="178"/>
      <c r="C776" s="47"/>
      <c r="D776" s="159"/>
      <c r="E776" s="47"/>
      <c r="F776" s="47"/>
      <c r="G776" s="47"/>
      <c r="H776" s="153"/>
      <c r="I776" s="47"/>
      <c r="J776" s="47"/>
      <c r="K776" s="47"/>
      <c r="L776" s="48"/>
      <c r="M776" s="48"/>
      <c r="N776" s="48"/>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row>
    <row r="777" spans="1:46" ht="15.75" customHeight="1">
      <c r="A777" s="45"/>
      <c r="B777" s="178"/>
      <c r="C777" s="47"/>
      <c r="D777" s="159"/>
      <c r="E777" s="47"/>
      <c r="F777" s="47"/>
      <c r="G777" s="47"/>
      <c r="H777" s="153"/>
      <c r="I777" s="47"/>
      <c r="J777" s="47"/>
      <c r="K777" s="47"/>
      <c r="L777" s="48"/>
      <c r="M777" s="48"/>
      <c r="N777" s="48"/>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row>
    <row r="778" spans="1:46" ht="15.75" customHeight="1">
      <c r="A778" s="45"/>
      <c r="B778" s="178"/>
      <c r="C778" s="47"/>
      <c r="D778" s="159"/>
      <c r="E778" s="47"/>
      <c r="F778" s="47"/>
      <c r="G778" s="47"/>
      <c r="H778" s="153"/>
      <c r="I778" s="47"/>
      <c r="J778" s="47"/>
      <c r="K778" s="47"/>
      <c r="L778" s="48"/>
      <c r="M778" s="48"/>
      <c r="N778" s="48"/>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row>
    <row r="779" spans="1:46" ht="15.75" customHeight="1">
      <c r="A779" s="45"/>
      <c r="B779" s="178"/>
      <c r="C779" s="47"/>
      <c r="D779" s="159"/>
      <c r="E779" s="47"/>
      <c r="F779" s="47"/>
      <c r="G779" s="47"/>
      <c r="H779" s="153"/>
      <c r="I779" s="47"/>
      <c r="J779" s="47"/>
      <c r="K779" s="47"/>
      <c r="L779" s="48"/>
      <c r="M779" s="48"/>
      <c r="N779" s="48"/>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c r="AR779" s="47"/>
      <c r="AS779" s="47"/>
      <c r="AT779" s="47"/>
    </row>
    <row r="780" spans="1:46" ht="15.75" customHeight="1">
      <c r="A780" s="45"/>
      <c r="B780" s="178"/>
      <c r="C780" s="47"/>
      <c r="D780" s="159"/>
      <c r="E780" s="47"/>
      <c r="F780" s="47"/>
      <c r="G780" s="47"/>
      <c r="H780" s="153"/>
      <c r="I780" s="47"/>
      <c r="J780" s="47"/>
      <c r="K780" s="47"/>
      <c r="L780" s="48"/>
      <c r="M780" s="48"/>
      <c r="N780" s="48"/>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c r="AO780" s="47"/>
      <c r="AP780" s="47"/>
      <c r="AQ780" s="47"/>
      <c r="AR780" s="47"/>
      <c r="AS780" s="47"/>
      <c r="AT780" s="47"/>
    </row>
    <row r="781" spans="1:46" ht="15.75" customHeight="1">
      <c r="A781" s="45"/>
      <c r="B781" s="178"/>
      <c r="C781" s="47"/>
      <c r="D781" s="159"/>
      <c r="E781" s="47"/>
      <c r="F781" s="47"/>
      <c r="G781" s="47"/>
      <c r="H781" s="153"/>
      <c r="I781" s="47"/>
      <c r="J781" s="47"/>
      <c r="K781" s="47"/>
      <c r="L781" s="48"/>
      <c r="M781" s="48"/>
      <c r="N781" s="48"/>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c r="AO781" s="47"/>
      <c r="AP781" s="47"/>
      <c r="AQ781" s="47"/>
      <c r="AR781" s="47"/>
      <c r="AS781" s="47"/>
      <c r="AT781" s="47"/>
    </row>
    <row r="782" spans="1:46" ht="15.75" customHeight="1">
      <c r="A782" s="45"/>
      <c r="B782" s="178"/>
      <c r="C782" s="47"/>
      <c r="D782" s="159"/>
      <c r="E782" s="47"/>
      <c r="F782" s="47"/>
      <c r="G782" s="47"/>
      <c r="H782" s="153"/>
      <c r="I782" s="47"/>
      <c r="J782" s="47"/>
      <c r="K782" s="47"/>
      <c r="L782" s="48"/>
      <c r="M782" s="48"/>
      <c r="N782" s="48"/>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c r="AO782" s="47"/>
      <c r="AP782" s="47"/>
      <c r="AQ782" s="47"/>
      <c r="AR782" s="47"/>
      <c r="AS782" s="47"/>
      <c r="AT782" s="47"/>
    </row>
    <row r="783" spans="1:46" ht="15.75" customHeight="1">
      <c r="A783" s="45"/>
      <c r="B783" s="178"/>
      <c r="C783" s="47"/>
      <c r="D783" s="159"/>
      <c r="E783" s="47"/>
      <c r="F783" s="47"/>
      <c r="G783" s="47"/>
      <c r="H783" s="153"/>
      <c r="I783" s="47"/>
      <c r="J783" s="47"/>
      <c r="K783" s="47"/>
      <c r="L783" s="48"/>
      <c r="M783" s="48"/>
      <c r="N783" s="48"/>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c r="AO783" s="47"/>
      <c r="AP783" s="47"/>
      <c r="AQ783" s="47"/>
      <c r="AR783" s="47"/>
      <c r="AS783" s="47"/>
      <c r="AT783" s="47"/>
    </row>
    <row r="784" spans="1:46" ht="15.75" customHeight="1">
      <c r="A784" s="45"/>
      <c r="B784" s="178"/>
      <c r="C784" s="47"/>
      <c r="D784" s="159"/>
      <c r="E784" s="47"/>
      <c r="F784" s="47"/>
      <c r="G784" s="47"/>
      <c r="H784" s="153"/>
      <c r="I784" s="47"/>
      <c r="J784" s="47"/>
      <c r="K784" s="47"/>
      <c r="L784" s="48"/>
      <c r="M784" s="48"/>
      <c r="N784" s="48"/>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c r="AO784" s="47"/>
      <c r="AP784" s="47"/>
      <c r="AQ784" s="47"/>
      <c r="AR784" s="47"/>
      <c r="AS784" s="47"/>
      <c r="AT784" s="47"/>
    </row>
    <row r="785" spans="1:46" ht="15.75" customHeight="1">
      <c r="A785" s="45"/>
      <c r="B785" s="178"/>
      <c r="C785" s="47"/>
      <c r="D785" s="159"/>
      <c r="E785" s="47"/>
      <c r="F785" s="47"/>
      <c r="G785" s="47"/>
      <c r="H785" s="153"/>
      <c r="I785" s="47"/>
      <c r="J785" s="47"/>
      <c r="K785" s="47"/>
      <c r="L785" s="48"/>
      <c r="M785" s="48"/>
      <c r="N785" s="48"/>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c r="AO785" s="47"/>
      <c r="AP785" s="47"/>
      <c r="AQ785" s="47"/>
      <c r="AR785" s="47"/>
      <c r="AS785" s="47"/>
      <c r="AT785" s="47"/>
    </row>
    <row r="786" spans="1:46" ht="15.75" customHeight="1">
      <c r="A786" s="45"/>
      <c r="B786" s="178"/>
      <c r="C786" s="47"/>
      <c r="D786" s="159"/>
      <c r="E786" s="47"/>
      <c r="F786" s="47"/>
      <c r="G786" s="47"/>
      <c r="H786" s="153"/>
      <c r="I786" s="47"/>
      <c r="J786" s="47"/>
      <c r="K786" s="47"/>
      <c r="L786" s="48"/>
      <c r="M786" s="48"/>
      <c r="N786" s="48"/>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row>
    <row r="787" spans="1:46" ht="15.75" customHeight="1">
      <c r="A787" s="45"/>
      <c r="B787" s="178"/>
      <c r="C787" s="47"/>
      <c r="D787" s="159"/>
      <c r="E787" s="47"/>
      <c r="F787" s="47"/>
      <c r="G787" s="47"/>
      <c r="H787" s="153"/>
      <c r="I787" s="47"/>
      <c r="J787" s="47"/>
      <c r="K787" s="47"/>
      <c r="L787" s="48"/>
      <c r="M787" s="48"/>
      <c r="N787" s="48"/>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c r="AP787" s="47"/>
      <c r="AQ787" s="47"/>
      <c r="AR787" s="47"/>
      <c r="AS787" s="47"/>
      <c r="AT787" s="47"/>
    </row>
    <row r="788" spans="1:46" ht="15.75" customHeight="1">
      <c r="A788" s="45"/>
      <c r="B788" s="178"/>
      <c r="C788" s="47"/>
      <c r="D788" s="159"/>
      <c r="E788" s="47"/>
      <c r="F788" s="47"/>
      <c r="G788" s="47"/>
      <c r="H788" s="153"/>
      <c r="I788" s="47"/>
      <c r="J788" s="47"/>
      <c r="K788" s="47"/>
      <c r="L788" s="48"/>
      <c r="M788" s="48"/>
      <c r="N788" s="48"/>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c r="AO788" s="47"/>
      <c r="AP788" s="47"/>
      <c r="AQ788" s="47"/>
      <c r="AR788" s="47"/>
      <c r="AS788" s="47"/>
      <c r="AT788" s="47"/>
    </row>
    <row r="789" spans="1:46" ht="15.75" customHeight="1">
      <c r="A789" s="45"/>
      <c r="B789" s="178"/>
      <c r="C789" s="47"/>
      <c r="D789" s="159"/>
      <c r="E789" s="47"/>
      <c r="F789" s="47"/>
      <c r="G789" s="47"/>
      <c r="H789" s="153"/>
      <c r="I789" s="47"/>
      <c r="J789" s="47"/>
      <c r="K789" s="47"/>
      <c r="L789" s="48"/>
      <c r="M789" s="48"/>
      <c r="N789" s="48"/>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c r="AP789" s="47"/>
      <c r="AQ789" s="47"/>
      <c r="AR789" s="47"/>
      <c r="AS789" s="47"/>
      <c r="AT789" s="47"/>
    </row>
    <row r="790" spans="1:46" ht="15.75" customHeight="1">
      <c r="A790" s="45"/>
      <c r="B790" s="178"/>
      <c r="C790" s="47"/>
      <c r="D790" s="159"/>
      <c r="E790" s="47"/>
      <c r="F790" s="47"/>
      <c r="G790" s="47"/>
      <c r="H790" s="153"/>
      <c r="I790" s="47"/>
      <c r="J790" s="47"/>
      <c r="K790" s="47"/>
      <c r="L790" s="48"/>
      <c r="M790" s="48"/>
      <c r="N790" s="48"/>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c r="AO790" s="47"/>
      <c r="AP790" s="47"/>
      <c r="AQ790" s="47"/>
      <c r="AR790" s="47"/>
      <c r="AS790" s="47"/>
      <c r="AT790" s="47"/>
    </row>
    <row r="791" spans="1:46" ht="15.75" customHeight="1">
      <c r="A791" s="45"/>
      <c r="B791" s="178"/>
      <c r="C791" s="47"/>
      <c r="D791" s="159"/>
      <c r="E791" s="47"/>
      <c r="F791" s="47"/>
      <c r="G791" s="47"/>
      <c r="H791" s="153"/>
      <c r="I791" s="47"/>
      <c r="J791" s="47"/>
      <c r="K791" s="47"/>
      <c r="L791" s="48"/>
      <c r="M791" s="48"/>
      <c r="N791" s="48"/>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c r="AO791" s="47"/>
      <c r="AP791" s="47"/>
      <c r="AQ791" s="47"/>
      <c r="AR791" s="47"/>
      <c r="AS791" s="47"/>
      <c r="AT791" s="47"/>
    </row>
    <row r="792" spans="1:46" ht="15.75" customHeight="1">
      <c r="A792" s="45"/>
      <c r="B792" s="178"/>
      <c r="C792" s="47"/>
      <c r="D792" s="159"/>
      <c r="E792" s="47"/>
      <c r="F792" s="47"/>
      <c r="G792" s="47"/>
      <c r="H792" s="153"/>
      <c r="I792" s="47"/>
      <c r="J792" s="47"/>
      <c r="K792" s="47"/>
      <c r="L792" s="48"/>
      <c r="M792" s="48"/>
      <c r="N792" s="48"/>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c r="AO792" s="47"/>
      <c r="AP792" s="47"/>
      <c r="AQ792" s="47"/>
      <c r="AR792" s="47"/>
      <c r="AS792" s="47"/>
      <c r="AT792" s="47"/>
    </row>
    <row r="793" spans="1:46" ht="15.75" customHeight="1">
      <c r="A793" s="45"/>
      <c r="B793" s="178"/>
      <c r="C793" s="47"/>
      <c r="D793" s="159"/>
      <c r="E793" s="47"/>
      <c r="F793" s="47"/>
      <c r="G793" s="47"/>
      <c r="H793" s="153"/>
      <c r="I793" s="47"/>
      <c r="J793" s="47"/>
      <c r="K793" s="47"/>
      <c r="L793" s="48"/>
      <c r="M793" s="48"/>
      <c r="N793" s="48"/>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c r="AO793" s="47"/>
      <c r="AP793" s="47"/>
      <c r="AQ793" s="47"/>
      <c r="AR793" s="47"/>
      <c r="AS793" s="47"/>
      <c r="AT793" s="47"/>
    </row>
    <row r="794" spans="1:46" ht="15.75" customHeight="1">
      <c r="A794" s="45"/>
      <c r="B794" s="178"/>
      <c r="C794" s="47"/>
      <c r="D794" s="159"/>
      <c r="E794" s="47"/>
      <c r="F794" s="47"/>
      <c r="G794" s="47"/>
      <c r="H794" s="153"/>
      <c r="I794" s="47"/>
      <c r="J794" s="47"/>
      <c r="K794" s="47"/>
      <c r="L794" s="48"/>
      <c r="M794" s="48"/>
      <c r="N794" s="48"/>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c r="AO794" s="47"/>
      <c r="AP794" s="47"/>
      <c r="AQ794" s="47"/>
      <c r="AR794" s="47"/>
      <c r="AS794" s="47"/>
      <c r="AT794" s="47"/>
    </row>
    <row r="795" spans="1:46" ht="15.75" customHeight="1">
      <c r="A795" s="45"/>
      <c r="B795" s="178"/>
      <c r="C795" s="47"/>
      <c r="D795" s="159"/>
      <c r="E795" s="47"/>
      <c r="F795" s="47"/>
      <c r="G795" s="47"/>
      <c r="H795" s="153"/>
      <c r="I795" s="47"/>
      <c r="J795" s="47"/>
      <c r="K795" s="47"/>
      <c r="L795" s="48"/>
      <c r="M795" s="48"/>
      <c r="N795" s="48"/>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c r="AO795" s="47"/>
      <c r="AP795" s="47"/>
      <c r="AQ795" s="47"/>
      <c r="AR795" s="47"/>
      <c r="AS795" s="47"/>
      <c r="AT795" s="47"/>
    </row>
    <row r="796" spans="1:46" ht="15.75" customHeight="1">
      <c r="A796" s="45"/>
      <c r="B796" s="178"/>
      <c r="C796" s="47"/>
      <c r="D796" s="159"/>
      <c r="E796" s="47"/>
      <c r="F796" s="47"/>
      <c r="G796" s="47"/>
      <c r="H796" s="153"/>
      <c r="I796" s="47"/>
      <c r="J796" s="47"/>
      <c r="K796" s="47"/>
      <c r="L796" s="48"/>
      <c r="M796" s="48"/>
      <c r="N796" s="48"/>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c r="AO796" s="47"/>
      <c r="AP796" s="47"/>
      <c r="AQ796" s="47"/>
      <c r="AR796" s="47"/>
      <c r="AS796" s="47"/>
      <c r="AT796" s="47"/>
    </row>
    <row r="797" spans="1:46" ht="15.75" customHeight="1">
      <c r="A797" s="45"/>
      <c r="B797" s="178"/>
      <c r="C797" s="47"/>
      <c r="D797" s="159"/>
      <c r="E797" s="47"/>
      <c r="F797" s="47"/>
      <c r="G797" s="47"/>
      <c r="H797" s="153"/>
      <c r="I797" s="47"/>
      <c r="J797" s="47"/>
      <c r="K797" s="47"/>
      <c r="L797" s="48"/>
      <c r="M797" s="48"/>
      <c r="N797" s="48"/>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c r="AP797" s="47"/>
      <c r="AQ797" s="47"/>
      <c r="AR797" s="47"/>
      <c r="AS797" s="47"/>
      <c r="AT797" s="47"/>
    </row>
    <row r="798" spans="1:46" ht="15.75" customHeight="1">
      <c r="A798" s="45"/>
      <c r="B798" s="178"/>
      <c r="C798" s="47"/>
      <c r="D798" s="159"/>
      <c r="E798" s="47"/>
      <c r="F798" s="47"/>
      <c r="G798" s="47"/>
      <c r="H798" s="153"/>
      <c r="I798" s="47"/>
      <c r="J798" s="47"/>
      <c r="K798" s="47"/>
      <c r="L798" s="48"/>
      <c r="M798" s="48"/>
      <c r="N798" s="48"/>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c r="AO798" s="47"/>
      <c r="AP798" s="47"/>
      <c r="AQ798" s="47"/>
      <c r="AR798" s="47"/>
      <c r="AS798" s="47"/>
      <c r="AT798" s="47"/>
    </row>
    <row r="799" spans="1:46" ht="15.75" customHeight="1">
      <c r="A799" s="45"/>
      <c r="B799" s="178"/>
      <c r="C799" s="47"/>
      <c r="D799" s="159"/>
      <c r="E799" s="47"/>
      <c r="F799" s="47"/>
      <c r="G799" s="47"/>
      <c r="H799" s="153"/>
      <c r="I799" s="47"/>
      <c r="J799" s="47"/>
      <c r="K799" s="47"/>
      <c r="L799" s="48"/>
      <c r="M799" s="48"/>
      <c r="N799" s="48"/>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c r="AO799" s="47"/>
      <c r="AP799" s="47"/>
      <c r="AQ799" s="47"/>
      <c r="AR799" s="47"/>
      <c r="AS799" s="47"/>
      <c r="AT799" s="47"/>
    </row>
    <row r="800" spans="1:46" ht="15.75" customHeight="1">
      <c r="A800" s="45"/>
      <c r="B800" s="178"/>
      <c r="C800" s="47"/>
      <c r="D800" s="159"/>
      <c r="E800" s="47"/>
      <c r="F800" s="47"/>
      <c r="G800" s="47"/>
      <c r="H800" s="153"/>
      <c r="I800" s="47"/>
      <c r="J800" s="47"/>
      <c r="K800" s="47"/>
      <c r="L800" s="48"/>
      <c r="M800" s="48"/>
      <c r="N800" s="48"/>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c r="AO800" s="47"/>
      <c r="AP800" s="47"/>
      <c r="AQ800" s="47"/>
      <c r="AR800" s="47"/>
      <c r="AS800" s="47"/>
      <c r="AT800" s="47"/>
    </row>
    <row r="801" spans="1:46" ht="15.75" customHeight="1">
      <c r="A801" s="45"/>
      <c r="B801" s="178"/>
      <c r="C801" s="47"/>
      <c r="D801" s="159"/>
      <c r="E801" s="47"/>
      <c r="F801" s="47"/>
      <c r="G801" s="47"/>
      <c r="H801" s="153"/>
      <c r="I801" s="47"/>
      <c r="J801" s="47"/>
      <c r="K801" s="47"/>
      <c r="L801" s="48"/>
      <c r="M801" s="48"/>
      <c r="N801" s="48"/>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c r="AO801" s="47"/>
      <c r="AP801" s="47"/>
      <c r="AQ801" s="47"/>
      <c r="AR801" s="47"/>
      <c r="AS801" s="47"/>
      <c r="AT801" s="47"/>
    </row>
    <row r="802" spans="1:46" ht="15.75" customHeight="1">
      <c r="A802" s="45"/>
      <c r="B802" s="178"/>
      <c r="C802" s="47"/>
      <c r="D802" s="159"/>
      <c r="E802" s="47"/>
      <c r="F802" s="47"/>
      <c r="G802" s="47"/>
      <c r="H802" s="153"/>
      <c r="I802" s="47"/>
      <c r="J802" s="47"/>
      <c r="K802" s="47"/>
      <c r="L802" s="48"/>
      <c r="M802" s="48"/>
      <c r="N802" s="48"/>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c r="AO802" s="47"/>
      <c r="AP802" s="47"/>
      <c r="AQ802" s="47"/>
      <c r="AR802" s="47"/>
      <c r="AS802" s="47"/>
      <c r="AT802" s="47"/>
    </row>
    <row r="803" spans="1:46" ht="15.75" customHeight="1">
      <c r="A803" s="45"/>
      <c r="B803" s="178"/>
      <c r="C803" s="47"/>
      <c r="D803" s="159"/>
      <c r="E803" s="47"/>
      <c r="F803" s="47"/>
      <c r="G803" s="47"/>
      <c r="H803" s="153"/>
      <c r="I803" s="47"/>
      <c r="J803" s="47"/>
      <c r="K803" s="47"/>
      <c r="L803" s="48"/>
      <c r="M803" s="48"/>
      <c r="N803" s="48"/>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c r="AO803" s="47"/>
      <c r="AP803" s="47"/>
      <c r="AQ803" s="47"/>
      <c r="AR803" s="47"/>
      <c r="AS803" s="47"/>
      <c r="AT803" s="47"/>
    </row>
    <row r="804" spans="1:46" ht="15.75" customHeight="1">
      <c r="A804" s="45"/>
      <c r="B804" s="178"/>
      <c r="C804" s="47"/>
      <c r="D804" s="159"/>
      <c r="E804" s="47"/>
      <c r="F804" s="47"/>
      <c r="G804" s="47"/>
      <c r="H804" s="153"/>
      <c r="I804" s="47"/>
      <c r="J804" s="47"/>
      <c r="K804" s="47"/>
      <c r="L804" s="48"/>
      <c r="M804" s="48"/>
      <c r="N804" s="48"/>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c r="AO804" s="47"/>
      <c r="AP804" s="47"/>
      <c r="AQ804" s="47"/>
      <c r="AR804" s="47"/>
      <c r="AS804" s="47"/>
      <c r="AT804" s="47"/>
    </row>
    <row r="805" spans="1:46" ht="15.75" customHeight="1">
      <c r="A805" s="45"/>
      <c r="B805" s="178"/>
      <c r="C805" s="47"/>
      <c r="D805" s="159"/>
      <c r="E805" s="47"/>
      <c r="F805" s="47"/>
      <c r="G805" s="47"/>
      <c r="H805" s="153"/>
      <c r="I805" s="47"/>
      <c r="J805" s="47"/>
      <c r="K805" s="47"/>
      <c r="L805" s="48"/>
      <c r="M805" s="48"/>
      <c r="N805" s="48"/>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c r="AO805" s="47"/>
      <c r="AP805" s="47"/>
      <c r="AQ805" s="47"/>
      <c r="AR805" s="47"/>
      <c r="AS805" s="47"/>
      <c r="AT805" s="47"/>
    </row>
    <row r="806" spans="1:46" ht="15.75" customHeight="1">
      <c r="A806" s="45"/>
      <c r="B806" s="178"/>
      <c r="C806" s="47"/>
      <c r="D806" s="159"/>
      <c r="E806" s="47"/>
      <c r="F806" s="47"/>
      <c r="G806" s="47"/>
      <c r="H806" s="153"/>
      <c r="I806" s="47"/>
      <c r="J806" s="47"/>
      <c r="K806" s="47"/>
      <c r="L806" s="48"/>
      <c r="M806" s="48"/>
      <c r="N806" s="48"/>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c r="AO806" s="47"/>
      <c r="AP806" s="47"/>
      <c r="AQ806" s="47"/>
      <c r="AR806" s="47"/>
      <c r="AS806" s="47"/>
      <c r="AT806" s="47"/>
    </row>
    <row r="807" spans="1:46" ht="15.75" customHeight="1">
      <c r="A807" s="45"/>
      <c r="B807" s="178"/>
      <c r="C807" s="47"/>
      <c r="D807" s="159"/>
      <c r="E807" s="47"/>
      <c r="F807" s="47"/>
      <c r="G807" s="47"/>
      <c r="H807" s="153"/>
      <c r="I807" s="47"/>
      <c r="J807" s="47"/>
      <c r="K807" s="47"/>
      <c r="L807" s="48"/>
      <c r="M807" s="48"/>
      <c r="N807" s="48"/>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c r="AO807" s="47"/>
      <c r="AP807" s="47"/>
      <c r="AQ807" s="47"/>
      <c r="AR807" s="47"/>
      <c r="AS807" s="47"/>
      <c r="AT807" s="47"/>
    </row>
    <row r="808" spans="1:46" ht="15.75" customHeight="1">
      <c r="A808" s="45"/>
      <c r="B808" s="178"/>
      <c r="C808" s="47"/>
      <c r="D808" s="159"/>
      <c r="E808" s="47"/>
      <c r="F808" s="47"/>
      <c r="G808" s="47"/>
      <c r="H808" s="153"/>
      <c r="I808" s="47"/>
      <c r="J808" s="47"/>
      <c r="K808" s="47"/>
      <c r="L808" s="48"/>
      <c r="M808" s="48"/>
      <c r="N808" s="48"/>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c r="AO808" s="47"/>
      <c r="AP808" s="47"/>
      <c r="AQ808" s="47"/>
      <c r="AR808" s="47"/>
      <c r="AS808" s="47"/>
      <c r="AT808" s="47"/>
    </row>
    <row r="809" spans="1:46" ht="15.75" customHeight="1">
      <c r="A809" s="45"/>
      <c r="B809" s="178"/>
      <c r="C809" s="47"/>
      <c r="D809" s="159"/>
      <c r="E809" s="47"/>
      <c r="F809" s="47"/>
      <c r="G809" s="47"/>
      <c r="H809" s="153"/>
      <c r="I809" s="47"/>
      <c r="J809" s="47"/>
      <c r="K809" s="47"/>
      <c r="L809" s="48"/>
      <c r="M809" s="48"/>
      <c r="N809" s="48"/>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c r="AO809" s="47"/>
      <c r="AP809" s="47"/>
      <c r="AQ809" s="47"/>
      <c r="AR809" s="47"/>
      <c r="AS809" s="47"/>
      <c r="AT809" s="47"/>
    </row>
    <row r="810" spans="1:46" ht="15.75" customHeight="1">
      <c r="A810" s="45"/>
      <c r="B810" s="178"/>
      <c r="C810" s="47"/>
      <c r="D810" s="159"/>
      <c r="E810" s="47"/>
      <c r="F810" s="47"/>
      <c r="G810" s="47"/>
      <c r="H810" s="153"/>
      <c r="I810" s="47"/>
      <c r="J810" s="47"/>
      <c r="K810" s="47"/>
      <c r="L810" s="48"/>
      <c r="M810" s="48"/>
      <c r="N810" s="48"/>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c r="AO810" s="47"/>
      <c r="AP810" s="47"/>
      <c r="AQ810" s="47"/>
      <c r="AR810" s="47"/>
      <c r="AS810" s="47"/>
      <c r="AT810" s="47"/>
    </row>
    <row r="811" spans="1:46" ht="15.75" customHeight="1">
      <c r="A811" s="45"/>
      <c r="B811" s="178"/>
      <c r="C811" s="47"/>
      <c r="D811" s="159"/>
      <c r="E811" s="47"/>
      <c r="F811" s="47"/>
      <c r="G811" s="47"/>
      <c r="H811" s="153"/>
      <c r="I811" s="47"/>
      <c r="J811" s="47"/>
      <c r="K811" s="47"/>
      <c r="L811" s="48"/>
      <c r="M811" s="48"/>
      <c r="N811" s="48"/>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c r="AO811" s="47"/>
      <c r="AP811" s="47"/>
      <c r="AQ811" s="47"/>
      <c r="AR811" s="47"/>
      <c r="AS811" s="47"/>
      <c r="AT811" s="47"/>
    </row>
    <row r="812" spans="1:46" ht="15.75" customHeight="1">
      <c r="A812" s="45"/>
      <c r="B812" s="178"/>
      <c r="C812" s="47"/>
      <c r="D812" s="159"/>
      <c r="E812" s="47"/>
      <c r="F812" s="47"/>
      <c r="G812" s="47"/>
      <c r="H812" s="153"/>
      <c r="I812" s="47"/>
      <c r="J812" s="47"/>
      <c r="K812" s="47"/>
      <c r="L812" s="48"/>
      <c r="M812" s="48"/>
      <c r="N812" s="48"/>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c r="AO812" s="47"/>
      <c r="AP812" s="47"/>
      <c r="AQ812" s="47"/>
      <c r="AR812" s="47"/>
      <c r="AS812" s="47"/>
      <c r="AT812" s="47"/>
    </row>
    <row r="813" spans="1:46" ht="15.75" customHeight="1">
      <c r="A813" s="45"/>
      <c r="B813" s="178"/>
      <c r="C813" s="47"/>
      <c r="D813" s="159"/>
      <c r="E813" s="47"/>
      <c r="F813" s="47"/>
      <c r="G813" s="47"/>
      <c r="H813" s="153"/>
      <c r="I813" s="47"/>
      <c r="J813" s="47"/>
      <c r="K813" s="47"/>
      <c r="L813" s="48"/>
      <c r="M813" s="48"/>
      <c r="N813" s="48"/>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c r="AO813" s="47"/>
      <c r="AP813" s="47"/>
      <c r="AQ813" s="47"/>
      <c r="AR813" s="47"/>
      <c r="AS813" s="47"/>
      <c r="AT813" s="47"/>
    </row>
    <row r="814" spans="1:46" ht="15.75" customHeight="1">
      <c r="A814" s="45"/>
      <c r="B814" s="178"/>
      <c r="C814" s="47"/>
      <c r="D814" s="159"/>
      <c r="E814" s="47"/>
      <c r="F814" s="47"/>
      <c r="G814" s="47"/>
      <c r="H814" s="153"/>
      <c r="I814" s="47"/>
      <c r="J814" s="47"/>
      <c r="K814" s="47"/>
      <c r="L814" s="48"/>
      <c r="M814" s="48"/>
      <c r="N814" s="48"/>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c r="AO814" s="47"/>
      <c r="AP814" s="47"/>
      <c r="AQ814" s="47"/>
      <c r="AR814" s="47"/>
      <c r="AS814" s="47"/>
      <c r="AT814" s="47"/>
    </row>
    <row r="815" spans="1:46" ht="15.75" customHeight="1">
      <c r="A815" s="45"/>
      <c r="B815" s="178"/>
      <c r="C815" s="47"/>
      <c r="D815" s="159"/>
      <c r="E815" s="47"/>
      <c r="F815" s="47"/>
      <c r="G815" s="47"/>
      <c r="H815" s="153"/>
      <c r="I815" s="47"/>
      <c r="J815" s="47"/>
      <c r="K815" s="47"/>
      <c r="L815" s="48"/>
      <c r="M815" s="48"/>
      <c r="N815" s="48"/>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c r="AO815" s="47"/>
      <c r="AP815" s="47"/>
      <c r="AQ815" s="47"/>
      <c r="AR815" s="47"/>
      <c r="AS815" s="47"/>
      <c r="AT815" s="47"/>
    </row>
    <row r="816" spans="1:46" ht="15.75" customHeight="1">
      <c r="A816" s="45"/>
      <c r="B816" s="178"/>
      <c r="C816" s="47"/>
      <c r="D816" s="159"/>
      <c r="E816" s="47"/>
      <c r="F816" s="47"/>
      <c r="G816" s="47"/>
      <c r="H816" s="153"/>
      <c r="I816" s="47"/>
      <c r="J816" s="47"/>
      <c r="K816" s="47"/>
      <c r="L816" s="48"/>
      <c r="M816" s="48"/>
      <c r="N816" s="48"/>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c r="AO816" s="47"/>
      <c r="AP816" s="47"/>
      <c r="AQ816" s="47"/>
      <c r="AR816" s="47"/>
      <c r="AS816" s="47"/>
      <c r="AT816" s="47"/>
    </row>
    <row r="817" spans="1:46" ht="15.75" customHeight="1">
      <c r="A817" s="45"/>
      <c r="B817" s="178"/>
      <c r="C817" s="47"/>
      <c r="D817" s="159"/>
      <c r="E817" s="47"/>
      <c r="F817" s="47"/>
      <c r="G817" s="47"/>
      <c r="H817" s="153"/>
      <c r="I817" s="47"/>
      <c r="J817" s="47"/>
      <c r="K817" s="47"/>
      <c r="L817" s="48"/>
      <c r="M817" s="48"/>
      <c r="N817" s="48"/>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c r="AO817" s="47"/>
      <c r="AP817" s="47"/>
      <c r="AQ817" s="47"/>
      <c r="AR817" s="47"/>
      <c r="AS817" s="47"/>
      <c r="AT817" s="47"/>
    </row>
    <row r="818" spans="1:46" ht="15.75" customHeight="1">
      <c r="A818" s="45"/>
      <c r="B818" s="178"/>
      <c r="C818" s="47"/>
      <c r="D818" s="159"/>
      <c r="E818" s="47"/>
      <c r="F818" s="47"/>
      <c r="G818" s="47"/>
      <c r="H818" s="153"/>
      <c r="I818" s="47"/>
      <c r="J818" s="47"/>
      <c r="K818" s="47"/>
      <c r="L818" s="48"/>
      <c r="M818" s="48"/>
      <c r="N818" s="48"/>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c r="AO818" s="47"/>
      <c r="AP818" s="47"/>
      <c r="AQ818" s="47"/>
      <c r="AR818" s="47"/>
      <c r="AS818" s="47"/>
      <c r="AT818" s="47"/>
    </row>
    <row r="819" spans="1:46" ht="15.75" customHeight="1">
      <c r="A819" s="45"/>
      <c r="B819" s="178"/>
      <c r="C819" s="47"/>
      <c r="D819" s="159"/>
      <c r="E819" s="47"/>
      <c r="F819" s="47"/>
      <c r="G819" s="47"/>
      <c r="H819" s="153"/>
      <c r="I819" s="47"/>
      <c r="J819" s="47"/>
      <c r="K819" s="47"/>
      <c r="L819" s="48"/>
      <c r="M819" s="48"/>
      <c r="N819" s="48"/>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c r="AO819" s="47"/>
      <c r="AP819" s="47"/>
      <c r="AQ819" s="47"/>
      <c r="AR819" s="47"/>
      <c r="AS819" s="47"/>
      <c r="AT819" s="47"/>
    </row>
    <row r="820" spans="1:46" ht="15.75" customHeight="1">
      <c r="A820" s="45"/>
      <c r="B820" s="178"/>
      <c r="C820" s="47"/>
      <c r="D820" s="159"/>
      <c r="E820" s="47"/>
      <c r="F820" s="47"/>
      <c r="G820" s="47"/>
      <c r="H820" s="153"/>
      <c r="I820" s="47"/>
      <c r="J820" s="47"/>
      <c r="K820" s="47"/>
      <c r="L820" s="48"/>
      <c r="M820" s="48"/>
      <c r="N820" s="48"/>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c r="AO820" s="47"/>
      <c r="AP820" s="47"/>
      <c r="AQ820" s="47"/>
      <c r="AR820" s="47"/>
      <c r="AS820" s="47"/>
      <c r="AT820" s="47"/>
    </row>
    <row r="821" spans="1:46" ht="15.75" customHeight="1">
      <c r="A821" s="45"/>
      <c r="B821" s="178"/>
      <c r="C821" s="47"/>
      <c r="D821" s="159"/>
      <c r="E821" s="47"/>
      <c r="F821" s="47"/>
      <c r="G821" s="47"/>
      <c r="H821" s="153"/>
      <c r="I821" s="47"/>
      <c r="J821" s="47"/>
      <c r="K821" s="47"/>
      <c r="L821" s="48"/>
      <c r="M821" s="48"/>
      <c r="N821" s="48"/>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c r="AO821" s="47"/>
      <c r="AP821" s="47"/>
      <c r="AQ821" s="47"/>
      <c r="AR821" s="47"/>
      <c r="AS821" s="47"/>
      <c r="AT821" s="47"/>
    </row>
    <row r="822" spans="1:46" ht="15.75" customHeight="1">
      <c r="A822" s="45"/>
      <c r="B822" s="178"/>
      <c r="C822" s="47"/>
      <c r="D822" s="159"/>
      <c r="E822" s="47"/>
      <c r="F822" s="47"/>
      <c r="G822" s="47"/>
      <c r="H822" s="153"/>
      <c r="I822" s="47"/>
      <c r="J822" s="47"/>
      <c r="K822" s="47"/>
      <c r="L822" s="48"/>
      <c r="M822" s="48"/>
      <c r="N822" s="48"/>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c r="AO822" s="47"/>
      <c r="AP822" s="47"/>
      <c r="AQ822" s="47"/>
      <c r="AR822" s="47"/>
      <c r="AS822" s="47"/>
      <c r="AT822" s="47"/>
    </row>
    <row r="823" spans="1:46" ht="15.75" customHeight="1">
      <c r="A823" s="45"/>
      <c r="B823" s="178"/>
      <c r="C823" s="47"/>
      <c r="D823" s="159"/>
      <c r="E823" s="47"/>
      <c r="F823" s="47"/>
      <c r="G823" s="47"/>
      <c r="H823" s="153"/>
      <c r="I823" s="47"/>
      <c r="J823" s="47"/>
      <c r="K823" s="47"/>
      <c r="L823" s="48"/>
      <c r="M823" s="48"/>
      <c r="N823" s="48"/>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c r="AO823" s="47"/>
      <c r="AP823" s="47"/>
      <c r="AQ823" s="47"/>
      <c r="AR823" s="47"/>
      <c r="AS823" s="47"/>
      <c r="AT823" s="47"/>
    </row>
    <row r="824" spans="1:46" ht="15.75" customHeight="1">
      <c r="A824" s="45"/>
      <c r="B824" s="178"/>
      <c r="C824" s="47"/>
      <c r="D824" s="159"/>
      <c r="E824" s="47"/>
      <c r="F824" s="47"/>
      <c r="G824" s="47"/>
      <c r="H824" s="153"/>
      <c r="I824" s="47"/>
      <c r="J824" s="47"/>
      <c r="K824" s="47"/>
      <c r="L824" s="48"/>
      <c r="M824" s="48"/>
      <c r="N824" s="48"/>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c r="AO824" s="47"/>
      <c r="AP824" s="47"/>
      <c r="AQ824" s="47"/>
      <c r="AR824" s="47"/>
      <c r="AS824" s="47"/>
      <c r="AT824" s="47"/>
    </row>
    <row r="825" spans="1:46" ht="15.75" customHeight="1">
      <c r="A825" s="45"/>
      <c r="B825" s="178"/>
      <c r="C825" s="47"/>
      <c r="D825" s="159"/>
      <c r="E825" s="47"/>
      <c r="F825" s="47"/>
      <c r="G825" s="47"/>
      <c r="H825" s="153"/>
      <c r="I825" s="47"/>
      <c r="J825" s="47"/>
      <c r="K825" s="47"/>
      <c r="L825" s="48"/>
      <c r="M825" s="48"/>
      <c r="N825" s="48"/>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c r="AO825" s="47"/>
      <c r="AP825" s="47"/>
      <c r="AQ825" s="47"/>
      <c r="AR825" s="47"/>
      <c r="AS825" s="47"/>
      <c r="AT825" s="47"/>
    </row>
    <row r="826" spans="1:46" ht="15.75" customHeight="1">
      <c r="A826" s="45"/>
      <c r="B826" s="178"/>
      <c r="C826" s="47"/>
      <c r="D826" s="159"/>
      <c r="E826" s="47"/>
      <c r="F826" s="47"/>
      <c r="G826" s="47"/>
      <c r="H826" s="153"/>
      <c r="I826" s="47"/>
      <c r="J826" s="47"/>
      <c r="K826" s="47"/>
      <c r="L826" s="48"/>
      <c r="M826" s="48"/>
      <c r="N826" s="48"/>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c r="AO826" s="47"/>
      <c r="AP826" s="47"/>
      <c r="AQ826" s="47"/>
      <c r="AR826" s="47"/>
      <c r="AS826" s="47"/>
      <c r="AT826" s="47"/>
    </row>
    <row r="827" spans="1:46" ht="15.75" customHeight="1">
      <c r="A827" s="45"/>
      <c r="B827" s="178"/>
      <c r="C827" s="47"/>
      <c r="D827" s="159"/>
      <c r="E827" s="47"/>
      <c r="F827" s="47"/>
      <c r="G827" s="47"/>
      <c r="H827" s="153"/>
      <c r="I827" s="47"/>
      <c r="J827" s="47"/>
      <c r="K827" s="47"/>
      <c r="L827" s="48"/>
      <c r="M827" s="48"/>
      <c r="N827" s="48"/>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c r="AO827" s="47"/>
      <c r="AP827" s="47"/>
      <c r="AQ827" s="47"/>
      <c r="AR827" s="47"/>
      <c r="AS827" s="47"/>
      <c r="AT827" s="47"/>
    </row>
    <row r="828" spans="1:46" ht="15.75" customHeight="1">
      <c r="A828" s="45"/>
      <c r="B828" s="178"/>
      <c r="C828" s="47"/>
      <c r="D828" s="159"/>
      <c r="E828" s="47"/>
      <c r="F828" s="47"/>
      <c r="G828" s="47"/>
      <c r="H828" s="153"/>
      <c r="I828" s="47"/>
      <c r="J828" s="47"/>
      <c r="K828" s="47"/>
      <c r="L828" s="48"/>
      <c r="M828" s="48"/>
      <c r="N828" s="48"/>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c r="AO828" s="47"/>
      <c r="AP828" s="47"/>
      <c r="AQ828" s="47"/>
      <c r="AR828" s="47"/>
      <c r="AS828" s="47"/>
      <c r="AT828" s="47"/>
    </row>
    <row r="829" spans="1:46" ht="15.75" customHeight="1">
      <c r="A829" s="45"/>
      <c r="B829" s="178"/>
      <c r="C829" s="47"/>
      <c r="D829" s="159"/>
      <c r="E829" s="47"/>
      <c r="F829" s="47"/>
      <c r="G829" s="47"/>
      <c r="H829" s="153"/>
      <c r="I829" s="47"/>
      <c r="J829" s="47"/>
      <c r="K829" s="47"/>
      <c r="L829" s="48"/>
      <c r="M829" s="48"/>
      <c r="N829" s="48"/>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c r="AO829" s="47"/>
      <c r="AP829" s="47"/>
      <c r="AQ829" s="47"/>
      <c r="AR829" s="47"/>
      <c r="AS829" s="47"/>
      <c r="AT829" s="47"/>
    </row>
    <row r="830" spans="1:46" ht="15.75" customHeight="1">
      <c r="A830" s="45"/>
      <c r="B830" s="178"/>
      <c r="C830" s="47"/>
      <c r="D830" s="159"/>
      <c r="E830" s="47"/>
      <c r="F830" s="47"/>
      <c r="G830" s="47"/>
      <c r="H830" s="153"/>
      <c r="I830" s="47"/>
      <c r="J830" s="47"/>
      <c r="K830" s="47"/>
      <c r="L830" s="48"/>
      <c r="M830" s="48"/>
      <c r="N830" s="48"/>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c r="AO830" s="47"/>
      <c r="AP830" s="47"/>
      <c r="AQ830" s="47"/>
      <c r="AR830" s="47"/>
      <c r="AS830" s="47"/>
      <c r="AT830" s="47"/>
    </row>
    <row r="831" spans="1:46" ht="15.75" customHeight="1">
      <c r="A831" s="45"/>
      <c r="B831" s="178"/>
      <c r="C831" s="47"/>
      <c r="D831" s="159"/>
      <c r="E831" s="47"/>
      <c r="F831" s="47"/>
      <c r="G831" s="47"/>
      <c r="H831" s="153"/>
      <c r="I831" s="47"/>
      <c r="J831" s="47"/>
      <c r="K831" s="47"/>
      <c r="L831" s="48"/>
      <c r="M831" s="48"/>
      <c r="N831" s="48"/>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c r="AO831" s="47"/>
      <c r="AP831" s="47"/>
      <c r="AQ831" s="47"/>
      <c r="AR831" s="47"/>
      <c r="AS831" s="47"/>
      <c r="AT831" s="47"/>
    </row>
    <row r="832" spans="1:46" ht="15.75" customHeight="1">
      <c r="A832" s="45"/>
      <c r="B832" s="178"/>
      <c r="C832" s="47"/>
      <c r="D832" s="159"/>
      <c r="E832" s="47"/>
      <c r="F832" s="47"/>
      <c r="G832" s="47"/>
      <c r="H832" s="153"/>
      <c r="I832" s="47"/>
      <c r="J832" s="47"/>
      <c r="K832" s="47"/>
      <c r="L832" s="48"/>
      <c r="M832" s="48"/>
      <c r="N832" s="48"/>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c r="AO832" s="47"/>
      <c r="AP832" s="47"/>
      <c r="AQ832" s="47"/>
      <c r="AR832" s="47"/>
      <c r="AS832" s="47"/>
      <c r="AT832" s="47"/>
    </row>
    <row r="833" spans="1:46" ht="15.75" customHeight="1">
      <c r="A833" s="45"/>
      <c r="B833" s="178"/>
      <c r="C833" s="47"/>
      <c r="D833" s="159"/>
      <c r="E833" s="47"/>
      <c r="F833" s="47"/>
      <c r="G833" s="47"/>
      <c r="H833" s="153"/>
      <c r="I833" s="47"/>
      <c r="J833" s="47"/>
      <c r="K833" s="47"/>
      <c r="L833" s="48"/>
      <c r="M833" s="48"/>
      <c r="N833" s="48"/>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c r="AO833" s="47"/>
      <c r="AP833" s="47"/>
      <c r="AQ833" s="47"/>
      <c r="AR833" s="47"/>
      <c r="AS833" s="47"/>
      <c r="AT833" s="47"/>
    </row>
    <row r="834" spans="1:46" ht="15.75" customHeight="1">
      <c r="A834" s="45"/>
      <c r="B834" s="178"/>
      <c r="C834" s="47"/>
      <c r="D834" s="159"/>
      <c r="E834" s="47"/>
      <c r="F834" s="47"/>
      <c r="G834" s="47"/>
      <c r="H834" s="153"/>
      <c r="I834" s="47"/>
      <c r="J834" s="47"/>
      <c r="K834" s="47"/>
      <c r="L834" s="48"/>
      <c r="M834" s="48"/>
      <c r="N834" s="48"/>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c r="AO834" s="47"/>
      <c r="AP834" s="47"/>
      <c r="AQ834" s="47"/>
      <c r="AR834" s="47"/>
      <c r="AS834" s="47"/>
      <c r="AT834" s="47"/>
    </row>
    <row r="835" spans="1:46" ht="15.75" customHeight="1">
      <c r="A835" s="45"/>
      <c r="B835" s="178"/>
      <c r="C835" s="47"/>
      <c r="D835" s="159"/>
      <c r="E835" s="47"/>
      <c r="F835" s="47"/>
      <c r="G835" s="47"/>
      <c r="H835" s="153"/>
      <c r="I835" s="47"/>
      <c r="J835" s="47"/>
      <c r="K835" s="47"/>
      <c r="L835" s="48"/>
      <c r="M835" s="48"/>
      <c r="N835" s="48"/>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c r="AO835" s="47"/>
      <c r="AP835" s="47"/>
      <c r="AQ835" s="47"/>
      <c r="AR835" s="47"/>
      <c r="AS835" s="47"/>
      <c r="AT835" s="47"/>
    </row>
    <row r="836" spans="1:46" ht="15.75" customHeight="1">
      <c r="A836" s="45"/>
      <c r="B836" s="178"/>
      <c r="C836" s="47"/>
      <c r="D836" s="159"/>
      <c r="E836" s="47"/>
      <c r="F836" s="47"/>
      <c r="G836" s="47"/>
      <c r="H836" s="153"/>
      <c r="I836" s="47"/>
      <c r="J836" s="47"/>
      <c r="K836" s="47"/>
      <c r="L836" s="48"/>
      <c r="M836" s="48"/>
      <c r="N836" s="48"/>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c r="AP836" s="47"/>
      <c r="AQ836" s="47"/>
      <c r="AR836" s="47"/>
      <c r="AS836" s="47"/>
      <c r="AT836" s="47"/>
    </row>
    <row r="837" spans="1:46" ht="15.75" customHeight="1">
      <c r="A837" s="45"/>
      <c r="B837" s="178"/>
      <c r="C837" s="47"/>
      <c r="D837" s="159"/>
      <c r="E837" s="47"/>
      <c r="F837" s="47"/>
      <c r="G837" s="47"/>
      <c r="H837" s="153"/>
      <c r="I837" s="47"/>
      <c r="J837" s="47"/>
      <c r="K837" s="47"/>
      <c r="L837" s="48"/>
      <c r="M837" s="48"/>
      <c r="N837" s="48"/>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c r="AR837" s="47"/>
      <c r="AS837" s="47"/>
      <c r="AT837" s="47"/>
    </row>
    <row r="838" spans="1:46" ht="15.75" customHeight="1">
      <c r="A838" s="45"/>
      <c r="B838" s="178"/>
      <c r="C838" s="47"/>
      <c r="D838" s="159"/>
      <c r="E838" s="47"/>
      <c r="F838" s="47"/>
      <c r="G838" s="47"/>
      <c r="H838" s="153"/>
      <c r="I838" s="47"/>
      <c r="J838" s="47"/>
      <c r="K838" s="47"/>
      <c r="L838" s="48"/>
      <c r="M838" s="48"/>
      <c r="N838" s="48"/>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c r="AO838" s="47"/>
      <c r="AP838" s="47"/>
      <c r="AQ838" s="47"/>
      <c r="AR838" s="47"/>
      <c r="AS838" s="47"/>
      <c r="AT838" s="47"/>
    </row>
    <row r="839" spans="1:46" ht="15.75" customHeight="1">
      <c r="A839" s="45"/>
      <c r="B839" s="178"/>
      <c r="C839" s="47"/>
      <c r="D839" s="159"/>
      <c r="E839" s="47"/>
      <c r="F839" s="47"/>
      <c r="G839" s="47"/>
      <c r="H839" s="153"/>
      <c r="I839" s="47"/>
      <c r="J839" s="47"/>
      <c r="K839" s="47"/>
      <c r="L839" s="48"/>
      <c r="M839" s="48"/>
      <c r="N839" s="48"/>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c r="AP839" s="47"/>
      <c r="AQ839" s="47"/>
      <c r="AR839" s="47"/>
      <c r="AS839" s="47"/>
      <c r="AT839" s="47"/>
    </row>
    <row r="840" spans="1:46" ht="15.75" customHeight="1">
      <c r="A840" s="45"/>
      <c r="B840" s="178"/>
      <c r="C840" s="47"/>
      <c r="D840" s="159"/>
      <c r="E840" s="47"/>
      <c r="F840" s="47"/>
      <c r="G840" s="47"/>
      <c r="H840" s="153"/>
      <c r="I840" s="47"/>
      <c r="J840" s="47"/>
      <c r="K840" s="47"/>
      <c r="L840" s="48"/>
      <c r="M840" s="48"/>
      <c r="N840" s="48"/>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c r="AO840" s="47"/>
      <c r="AP840" s="47"/>
      <c r="AQ840" s="47"/>
      <c r="AR840" s="47"/>
      <c r="AS840" s="47"/>
      <c r="AT840" s="47"/>
    </row>
    <row r="841" spans="1:46" ht="15.75" customHeight="1">
      <c r="A841" s="45"/>
      <c r="B841" s="178"/>
      <c r="C841" s="47"/>
      <c r="D841" s="159"/>
      <c r="E841" s="47"/>
      <c r="F841" s="47"/>
      <c r="G841" s="47"/>
      <c r="H841" s="153"/>
      <c r="I841" s="47"/>
      <c r="J841" s="47"/>
      <c r="K841" s="47"/>
      <c r="L841" s="48"/>
      <c r="M841" s="48"/>
      <c r="N841" s="48"/>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c r="AP841" s="47"/>
      <c r="AQ841" s="47"/>
      <c r="AR841" s="47"/>
      <c r="AS841" s="47"/>
      <c r="AT841" s="47"/>
    </row>
    <row r="842" spans="1:46" ht="15.75" customHeight="1">
      <c r="A842" s="45"/>
      <c r="B842" s="178"/>
      <c r="C842" s="47"/>
      <c r="D842" s="159"/>
      <c r="E842" s="47"/>
      <c r="F842" s="47"/>
      <c r="G842" s="47"/>
      <c r="H842" s="153"/>
      <c r="I842" s="47"/>
      <c r="J842" s="47"/>
      <c r="K842" s="47"/>
      <c r="L842" s="48"/>
      <c r="M842" s="48"/>
      <c r="N842" s="48"/>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c r="AO842" s="47"/>
      <c r="AP842" s="47"/>
      <c r="AQ842" s="47"/>
      <c r="AR842" s="47"/>
      <c r="AS842" s="47"/>
      <c r="AT842" s="47"/>
    </row>
    <row r="843" spans="1:46" ht="15.75" customHeight="1">
      <c r="A843" s="45"/>
      <c r="B843" s="178"/>
      <c r="C843" s="47"/>
      <c r="D843" s="159"/>
      <c r="E843" s="47"/>
      <c r="F843" s="47"/>
      <c r="G843" s="47"/>
      <c r="H843" s="153"/>
      <c r="I843" s="47"/>
      <c r="J843" s="47"/>
      <c r="K843" s="47"/>
      <c r="L843" s="48"/>
      <c r="M843" s="48"/>
      <c r="N843" s="48"/>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c r="AP843" s="47"/>
      <c r="AQ843" s="47"/>
      <c r="AR843" s="47"/>
      <c r="AS843" s="47"/>
      <c r="AT843" s="47"/>
    </row>
    <row r="844" spans="1:46" ht="15.75" customHeight="1">
      <c r="A844" s="45"/>
      <c r="B844" s="178"/>
      <c r="C844" s="47"/>
      <c r="D844" s="159"/>
      <c r="E844" s="47"/>
      <c r="F844" s="47"/>
      <c r="G844" s="47"/>
      <c r="H844" s="153"/>
      <c r="I844" s="47"/>
      <c r="J844" s="47"/>
      <c r="K844" s="47"/>
      <c r="L844" s="48"/>
      <c r="M844" s="48"/>
      <c r="N844" s="48"/>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c r="AO844" s="47"/>
      <c r="AP844" s="47"/>
      <c r="AQ844" s="47"/>
      <c r="AR844" s="47"/>
      <c r="AS844" s="47"/>
      <c r="AT844" s="47"/>
    </row>
    <row r="845" spans="1:46" ht="15.75" customHeight="1">
      <c r="A845" s="45"/>
      <c r="B845" s="178"/>
      <c r="C845" s="47"/>
      <c r="D845" s="159"/>
      <c r="E845" s="47"/>
      <c r="F845" s="47"/>
      <c r="G845" s="47"/>
      <c r="H845" s="153"/>
      <c r="I845" s="47"/>
      <c r="J845" s="47"/>
      <c r="K845" s="47"/>
      <c r="L845" s="48"/>
      <c r="M845" s="48"/>
      <c r="N845" s="48"/>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c r="AP845" s="47"/>
      <c r="AQ845" s="47"/>
      <c r="AR845" s="47"/>
      <c r="AS845" s="47"/>
      <c r="AT845" s="47"/>
    </row>
    <row r="846" spans="1:46" ht="15.75" customHeight="1">
      <c r="A846" s="45"/>
      <c r="B846" s="178"/>
      <c r="C846" s="47"/>
      <c r="D846" s="159"/>
      <c r="E846" s="47"/>
      <c r="F846" s="47"/>
      <c r="G846" s="47"/>
      <c r="H846" s="153"/>
      <c r="I846" s="47"/>
      <c r="J846" s="47"/>
      <c r="K846" s="47"/>
      <c r="L846" s="48"/>
      <c r="M846" s="48"/>
      <c r="N846" s="48"/>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c r="AO846" s="47"/>
      <c r="AP846" s="47"/>
      <c r="AQ846" s="47"/>
      <c r="AR846" s="47"/>
      <c r="AS846" s="47"/>
      <c r="AT846" s="47"/>
    </row>
    <row r="847" spans="1:46" ht="15.75" customHeight="1">
      <c r="A847" s="45"/>
      <c r="B847" s="178"/>
      <c r="C847" s="47"/>
      <c r="D847" s="159"/>
      <c r="E847" s="47"/>
      <c r="F847" s="47"/>
      <c r="G847" s="47"/>
      <c r="H847" s="153"/>
      <c r="I847" s="47"/>
      <c r="J847" s="47"/>
      <c r="K847" s="47"/>
      <c r="L847" s="48"/>
      <c r="M847" s="48"/>
      <c r="N847" s="48"/>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c r="AP847" s="47"/>
      <c r="AQ847" s="47"/>
      <c r="AR847" s="47"/>
      <c r="AS847" s="47"/>
      <c r="AT847" s="47"/>
    </row>
    <row r="848" spans="1:46" ht="15.75" customHeight="1">
      <c r="A848" s="45"/>
      <c r="B848" s="178"/>
      <c r="C848" s="47"/>
      <c r="D848" s="159"/>
      <c r="E848" s="47"/>
      <c r="F848" s="47"/>
      <c r="G848" s="47"/>
      <c r="H848" s="153"/>
      <c r="I848" s="47"/>
      <c r="J848" s="47"/>
      <c r="K848" s="47"/>
      <c r="L848" s="48"/>
      <c r="M848" s="48"/>
      <c r="N848" s="48"/>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c r="AP848" s="47"/>
      <c r="AQ848" s="47"/>
      <c r="AR848" s="47"/>
      <c r="AS848" s="47"/>
      <c r="AT848" s="47"/>
    </row>
    <row r="849" spans="1:46" ht="15.75" customHeight="1">
      <c r="A849" s="45"/>
      <c r="B849" s="178"/>
      <c r="C849" s="47"/>
      <c r="D849" s="159"/>
      <c r="E849" s="47"/>
      <c r="F849" s="47"/>
      <c r="G849" s="47"/>
      <c r="H849" s="153"/>
      <c r="I849" s="47"/>
      <c r="J849" s="47"/>
      <c r="K849" s="47"/>
      <c r="L849" s="48"/>
      <c r="M849" s="48"/>
      <c r="N849" s="48"/>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c r="AP849" s="47"/>
      <c r="AQ849" s="47"/>
      <c r="AR849" s="47"/>
      <c r="AS849" s="47"/>
      <c r="AT849" s="47"/>
    </row>
    <row r="850" spans="1:46" ht="15.75" customHeight="1">
      <c r="A850" s="45"/>
      <c r="B850" s="178"/>
      <c r="C850" s="47"/>
      <c r="D850" s="159"/>
      <c r="E850" s="47"/>
      <c r="F850" s="47"/>
      <c r="G850" s="47"/>
      <c r="H850" s="153"/>
      <c r="I850" s="47"/>
      <c r="J850" s="47"/>
      <c r="K850" s="47"/>
      <c r="L850" s="48"/>
      <c r="M850" s="48"/>
      <c r="N850" s="48"/>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c r="AO850" s="47"/>
      <c r="AP850" s="47"/>
      <c r="AQ850" s="47"/>
      <c r="AR850" s="47"/>
      <c r="AS850" s="47"/>
      <c r="AT850" s="47"/>
    </row>
    <row r="851" spans="1:46" ht="15.75" customHeight="1">
      <c r="A851" s="45"/>
      <c r="B851" s="178"/>
      <c r="C851" s="47"/>
      <c r="D851" s="159"/>
      <c r="E851" s="47"/>
      <c r="F851" s="47"/>
      <c r="G851" s="47"/>
      <c r="H851" s="153"/>
      <c r="I851" s="47"/>
      <c r="J851" s="47"/>
      <c r="K851" s="47"/>
      <c r="L851" s="48"/>
      <c r="M851" s="48"/>
      <c r="N851" s="48"/>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c r="AP851" s="47"/>
      <c r="AQ851" s="47"/>
      <c r="AR851" s="47"/>
      <c r="AS851" s="47"/>
      <c r="AT851" s="47"/>
    </row>
    <row r="852" spans="1:46" ht="15.75" customHeight="1">
      <c r="A852" s="45"/>
      <c r="B852" s="178"/>
      <c r="C852" s="47"/>
      <c r="D852" s="159"/>
      <c r="E852" s="47"/>
      <c r="F852" s="47"/>
      <c r="G852" s="47"/>
      <c r="H852" s="153"/>
      <c r="I852" s="47"/>
      <c r="J852" s="47"/>
      <c r="K852" s="47"/>
      <c r="L852" s="48"/>
      <c r="M852" s="48"/>
      <c r="N852" s="48"/>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c r="AO852" s="47"/>
      <c r="AP852" s="47"/>
      <c r="AQ852" s="47"/>
      <c r="AR852" s="47"/>
      <c r="AS852" s="47"/>
      <c r="AT852" s="47"/>
    </row>
    <row r="853" spans="1:46" ht="15.75" customHeight="1">
      <c r="A853" s="45"/>
      <c r="B853" s="178"/>
      <c r="C853" s="47"/>
      <c r="D853" s="159"/>
      <c r="E853" s="47"/>
      <c r="F853" s="47"/>
      <c r="G853" s="47"/>
      <c r="H853" s="153"/>
      <c r="I853" s="47"/>
      <c r="J853" s="47"/>
      <c r="K853" s="47"/>
      <c r="L853" s="48"/>
      <c r="M853" s="48"/>
      <c r="N853" s="48"/>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c r="AP853" s="47"/>
      <c r="AQ853" s="47"/>
      <c r="AR853" s="47"/>
      <c r="AS853" s="47"/>
      <c r="AT853" s="47"/>
    </row>
    <row r="854" spans="1:46" ht="15.75" customHeight="1">
      <c r="A854" s="45"/>
      <c r="B854" s="178"/>
      <c r="C854" s="47"/>
      <c r="D854" s="159"/>
      <c r="E854" s="47"/>
      <c r="F854" s="47"/>
      <c r="G854" s="47"/>
      <c r="H854" s="153"/>
      <c r="I854" s="47"/>
      <c r="J854" s="47"/>
      <c r="K854" s="47"/>
      <c r="L854" s="48"/>
      <c r="M854" s="48"/>
      <c r="N854" s="48"/>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c r="AO854" s="47"/>
      <c r="AP854" s="47"/>
      <c r="AQ854" s="47"/>
      <c r="AR854" s="47"/>
      <c r="AS854" s="47"/>
      <c r="AT854" s="47"/>
    </row>
    <row r="855" spans="1:46" ht="15.75" customHeight="1">
      <c r="A855" s="45"/>
      <c r="B855" s="178"/>
      <c r="C855" s="47"/>
      <c r="D855" s="159"/>
      <c r="E855" s="47"/>
      <c r="F855" s="47"/>
      <c r="G855" s="47"/>
      <c r="H855" s="153"/>
      <c r="I855" s="47"/>
      <c r="J855" s="47"/>
      <c r="K855" s="47"/>
      <c r="L855" s="48"/>
      <c r="M855" s="48"/>
      <c r="N855" s="48"/>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c r="AP855" s="47"/>
      <c r="AQ855" s="47"/>
      <c r="AR855" s="47"/>
      <c r="AS855" s="47"/>
      <c r="AT855" s="47"/>
    </row>
    <row r="856" spans="1:46" ht="15.75" customHeight="1">
      <c r="A856" s="45"/>
      <c r="B856" s="178"/>
      <c r="C856" s="47"/>
      <c r="D856" s="159"/>
      <c r="E856" s="47"/>
      <c r="F856" s="47"/>
      <c r="G856" s="47"/>
      <c r="H856" s="153"/>
      <c r="I856" s="47"/>
      <c r="J856" s="47"/>
      <c r="K856" s="47"/>
      <c r="L856" s="48"/>
      <c r="M856" s="48"/>
      <c r="N856" s="48"/>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c r="AO856" s="47"/>
      <c r="AP856" s="47"/>
      <c r="AQ856" s="47"/>
      <c r="AR856" s="47"/>
      <c r="AS856" s="47"/>
      <c r="AT856" s="47"/>
    </row>
    <row r="857" spans="1:46" ht="15.75" customHeight="1">
      <c r="A857" s="45"/>
      <c r="B857" s="178"/>
      <c r="C857" s="47"/>
      <c r="D857" s="159"/>
      <c r="E857" s="47"/>
      <c r="F857" s="47"/>
      <c r="G857" s="47"/>
      <c r="H857" s="153"/>
      <c r="I857" s="47"/>
      <c r="J857" s="47"/>
      <c r="K857" s="47"/>
      <c r="L857" s="48"/>
      <c r="M857" s="48"/>
      <c r="N857" s="48"/>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c r="AO857" s="47"/>
      <c r="AP857" s="47"/>
      <c r="AQ857" s="47"/>
      <c r="AR857" s="47"/>
      <c r="AS857" s="47"/>
      <c r="AT857" s="47"/>
    </row>
    <row r="858" spans="1:46" ht="15.75" customHeight="1">
      <c r="A858" s="45"/>
      <c r="B858" s="178"/>
      <c r="C858" s="47"/>
      <c r="D858" s="159"/>
      <c r="E858" s="47"/>
      <c r="F858" s="47"/>
      <c r="G858" s="47"/>
      <c r="H858" s="153"/>
      <c r="I858" s="47"/>
      <c r="J858" s="47"/>
      <c r="K858" s="47"/>
      <c r="L858" s="48"/>
      <c r="M858" s="48"/>
      <c r="N858" s="48"/>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c r="AO858" s="47"/>
      <c r="AP858" s="47"/>
      <c r="AQ858" s="47"/>
      <c r="AR858" s="47"/>
      <c r="AS858" s="47"/>
      <c r="AT858" s="47"/>
    </row>
    <row r="859" spans="1:46" ht="15.75" customHeight="1">
      <c r="A859" s="45"/>
      <c r="B859" s="178"/>
      <c r="C859" s="47"/>
      <c r="D859" s="159"/>
      <c r="E859" s="47"/>
      <c r="F859" s="47"/>
      <c r="G859" s="47"/>
      <c r="H859" s="153"/>
      <c r="I859" s="47"/>
      <c r="J859" s="47"/>
      <c r="K859" s="47"/>
      <c r="L859" s="48"/>
      <c r="M859" s="48"/>
      <c r="N859" s="48"/>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c r="AO859" s="47"/>
      <c r="AP859" s="47"/>
      <c r="AQ859" s="47"/>
      <c r="AR859" s="47"/>
      <c r="AS859" s="47"/>
      <c r="AT859" s="47"/>
    </row>
    <row r="860" spans="1:46" ht="15.75" customHeight="1">
      <c r="A860" s="45"/>
      <c r="B860" s="178"/>
      <c r="C860" s="47"/>
      <c r="D860" s="159"/>
      <c r="E860" s="47"/>
      <c r="F860" s="47"/>
      <c r="G860" s="47"/>
      <c r="H860" s="153"/>
      <c r="I860" s="47"/>
      <c r="J860" s="47"/>
      <c r="K860" s="47"/>
      <c r="L860" s="48"/>
      <c r="M860" s="48"/>
      <c r="N860" s="48"/>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c r="AO860" s="47"/>
      <c r="AP860" s="47"/>
      <c r="AQ860" s="47"/>
      <c r="AR860" s="47"/>
      <c r="AS860" s="47"/>
      <c r="AT860" s="47"/>
    </row>
    <row r="861" spans="1:46" ht="15.75" customHeight="1">
      <c r="A861" s="45"/>
      <c r="B861" s="178"/>
      <c r="C861" s="47"/>
      <c r="D861" s="159"/>
      <c r="E861" s="47"/>
      <c r="F861" s="47"/>
      <c r="G861" s="47"/>
      <c r="H861" s="153"/>
      <c r="I861" s="47"/>
      <c r="J861" s="47"/>
      <c r="K861" s="47"/>
      <c r="L861" s="48"/>
      <c r="M861" s="48"/>
      <c r="N861" s="48"/>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c r="AO861" s="47"/>
      <c r="AP861" s="47"/>
      <c r="AQ861" s="47"/>
      <c r="AR861" s="47"/>
      <c r="AS861" s="47"/>
      <c r="AT861" s="47"/>
    </row>
    <row r="862" spans="1:46" ht="15.75" customHeight="1">
      <c r="A862" s="45"/>
      <c r="B862" s="178"/>
      <c r="C862" s="47"/>
      <c r="D862" s="159"/>
      <c r="E862" s="47"/>
      <c r="F862" s="47"/>
      <c r="G862" s="47"/>
      <c r="H862" s="153"/>
      <c r="I862" s="47"/>
      <c r="J862" s="47"/>
      <c r="K862" s="47"/>
      <c r="L862" s="48"/>
      <c r="M862" s="48"/>
      <c r="N862" s="48"/>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c r="AO862" s="47"/>
      <c r="AP862" s="47"/>
      <c r="AQ862" s="47"/>
      <c r="AR862" s="47"/>
      <c r="AS862" s="47"/>
      <c r="AT862" s="47"/>
    </row>
    <row r="863" spans="1:46" ht="15.75" customHeight="1">
      <c r="A863" s="45"/>
      <c r="B863" s="178"/>
      <c r="C863" s="47"/>
      <c r="D863" s="159"/>
      <c r="E863" s="47"/>
      <c r="F863" s="47"/>
      <c r="G863" s="47"/>
      <c r="H863" s="153"/>
      <c r="I863" s="47"/>
      <c r="J863" s="47"/>
      <c r="K863" s="47"/>
      <c r="L863" s="48"/>
      <c r="M863" s="48"/>
      <c r="N863" s="48"/>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c r="AP863" s="47"/>
      <c r="AQ863" s="47"/>
      <c r="AR863" s="47"/>
      <c r="AS863" s="47"/>
      <c r="AT863" s="47"/>
    </row>
    <row r="864" spans="1:46" ht="15.75" customHeight="1">
      <c r="A864" s="45"/>
      <c r="B864" s="178"/>
      <c r="C864" s="47"/>
      <c r="D864" s="159"/>
      <c r="E864" s="47"/>
      <c r="F864" s="47"/>
      <c r="G864" s="47"/>
      <c r="H864" s="153"/>
      <c r="I864" s="47"/>
      <c r="J864" s="47"/>
      <c r="K864" s="47"/>
      <c r="L864" s="48"/>
      <c r="M864" s="48"/>
      <c r="N864" s="48"/>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c r="AP864" s="47"/>
      <c r="AQ864" s="47"/>
      <c r="AR864" s="47"/>
      <c r="AS864" s="47"/>
      <c r="AT864" s="47"/>
    </row>
    <row r="865" spans="1:46" ht="15.75" customHeight="1">
      <c r="A865" s="45"/>
      <c r="B865" s="178"/>
      <c r="C865" s="47"/>
      <c r="D865" s="159"/>
      <c r="E865" s="47"/>
      <c r="F865" s="47"/>
      <c r="G865" s="47"/>
      <c r="H865" s="153"/>
      <c r="I865" s="47"/>
      <c r="J865" s="47"/>
      <c r="K865" s="47"/>
      <c r="L865" s="48"/>
      <c r="M865" s="48"/>
      <c r="N865" s="48"/>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c r="AP865" s="47"/>
      <c r="AQ865" s="47"/>
      <c r="AR865" s="47"/>
      <c r="AS865" s="47"/>
      <c r="AT865" s="47"/>
    </row>
    <row r="866" spans="1:46" ht="15.75" customHeight="1">
      <c r="A866" s="45"/>
      <c r="B866" s="178"/>
      <c r="C866" s="47"/>
      <c r="D866" s="159"/>
      <c r="E866" s="47"/>
      <c r="F866" s="47"/>
      <c r="G866" s="47"/>
      <c r="H866" s="153"/>
      <c r="I866" s="47"/>
      <c r="J866" s="47"/>
      <c r="K866" s="47"/>
      <c r="L866" s="48"/>
      <c r="M866" s="48"/>
      <c r="N866" s="48"/>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c r="AP866" s="47"/>
      <c r="AQ866" s="47"/>
      <c r="AR866" s="47"/>
      <c r="AS866" s="47"/>
      <c r="AT866" s="47"/>
    </row>
    <row r="867" spans="1:46" ht="15.75" customHeight="1">
      <c r="A867" s="45"/>
      <c r="B867" s="178"/>
      <c r="C867" s="47"/>
      <c r="D867" s="159"/>
      <c r="E867" s="47"/>
      <c r="F867" s="47"/>
      <c r="G867" s="47"/>
      <c r="H867" s="153"/>
      <c r="I867" s="47"/>
      <c r="J867" s="47"/>
      <c r="K867" s="47"/>
      <c r="L867" s="48"/>
      <c r="M867" s="48"/>
      <c r="N867" s="48"/>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c r="AP867" s="47"/>
      <c r="AQ867" s="47"/>
      <c r="AR867" s="47"/>
      <c r="AS867" s="47"/>
      <c r="AT867" s="47"/>
    </row>
    <row r="868" spans="1:46" ht="15.75" customHeight="1">
      <c r="A868" s="45"/>
      <c r="B868" s="178"/>
      <c r="C868" s="47"/>
      <c r="D868" s="159"/>
      <c r="E868" s="47"/>
      <c r="F868" s="47"/>
      <c r="G868" s="47"/>
      <c r="H868" s="153"/>
      <c r="I868" s="47"/>
      <c r="J868" s="47"/>
      <c r="K868" s="47"/>
      <c r="L868" s="48"/>
      <c r="M868" s="48"/>
      <c r="N868" s="48"/>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c r="AO868" s="47"/>
      <c r="AP868" s="47"/>
      <c r="AQ868" s="47"/>
      <c r="AR868" s="47"/>
      <c r="AS868" s="47"/>
      <c r="AT868" s="47"/>
    </row>
    <row r="869" spans="1:46" ht="15.75" customHeight="1">
      <c r="A869" s="45"/>
      <c r="B869" s="178"/>
      <c r="C869" s="47"/>
      <c r="D869" s="159"/>
      <c r="E869" s="47"/>
      <c r="F869" s="47"/>
      <c r="G869" s="47"/>
      <c r="H869" s="153"/>
      <c r="I869" s="47"/>
      <c r="J869" s="47"/>
      <c r="K869" s="47"/>
      <c r="L869" s="48"/>
      <c r="M869" s="48"/>
      <c r="N869" s="48"/>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c r="AO869" s="47"/>
      <c r="AP869" s="47"/>
      <c r="AQ869" s="47"/>
      <c r="AR869" s="47"/>
      <c r="AS869" s="47"/>
      <c r="AT869" s="47"/>
    </row>
    <row r="870" spans="1:46" ht="15.75" customHeight="1">
      <c r="A870" s="45"/>
      <c r="B870" s="178"/>
      <c r="C870" s="47"/>
      <c r="D870" s="159"/>
      <c r="E870" s="47"/>
      <c r="F870" s="47"/>
      <c r="G870" s="47"/>
      <c r="H870" s="153"/>
      <c r="I870" s="47"/>
      <c r="J870" s="47"/>
      <c r="K870" s="47"/>
      <c r="L870" s="48"/>
      <c r="M870" s="48"/>
      <c r="N870" s="48"/>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c r="AO870" s="47"/>
      <c r="AP870" s="47"/>
      <c r="AQ870" s="47"/>
      <c r="AR870" s="47"/>
      <c r="AS870" s="47"/>
      <c r="AT870" s="47"/>
    </row>
    <row r="871" spans="1:46" ht="15.75" customHeight="1">
      <c r="A871" s="45"/>
      <c r="B871" s="178"/>
      <c r="C871" s="47"/>
      <c r="D871" s="159"/>
      <c r="E871" s="47"/>
      <c r="F871" s="47"/>
      <c r="G871" s="47"/>
      <c r="H871" s="153"/>
      <c r="I871" s="47"/>
      <c r="J871" s="47"/>
      <c r="K871" s="47"/>
      <c r="L871" s="48"/>
      <c r="M871" s="48"/>
      <c r="N871" s="48"/>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c r="AP871" s="47"/>
      <c r="AQ871" s="47"/>
      <c r="AR871" s="47"/>
      <c r="AS871" s="47"/>
      <c r="AT871" s="47"/>
    </row>
    <row r="872" spans="1:46" ht="15.75" customHeight="1">
      <c r="A872" s="45"/>
      <c r="B872" s="178"/>
      <c r="C872" s="47"/>
      <c r="D872" s="159"/>
      <c r="E872" s="47"/>
      <c r="F872" s="47"/>
      <c r="G872" s="47"/>
      <c r="H872" s="153"/>
      <c r="I872" s="47"/>
      <c r="J872" s="47"/>
      <c r="K872" s="47"/>
      <c r="L872" s="48"/>
      <c r="M872" s="48"/>
      <c r="N872" s="48"/>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c r="AO872" s="47"/>
      <c r="AP872" s="47"/>
      <c r="AQ872" s="47"/>
      <c r="AR872" s="47"/>
      <c r="AS872" s="47"/>
      <c r="AT872" s="47"/>
    </row>
    <row r="873" spans="1:46" ht="15.75" customHeight="1">
      <c r="A873" s="45"/>
      <c r="B873" s="178"/>
      <c r="C873" s="47"/>
      <c r="D873" s="159"/>
      <c r="E873" s="47"/>
      <c r="F873" s="47"/>
      <c r="G873" s="47"/>
      <c r="H873" s="153"/>
      <c r="I873" s="47"/>
      <c r="J873" s="47"/>
      <c r="K873" s="47"/>
      <c r="L873" s="48"/>
      <c r="M873" s="48"/>
      <c r="N873" s="48"/>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c r="AR873" s="47"/>
      <c r="AS873" s="47"/>
      <c r="AT873" s="47"/>
    </row>
    <row r="874" spans="1:46" ht="15.75" customHeight="1">
      <c r="A874" s="45"/>
      <c r="B874" s="178"/>
      <c r="C874" s="47"/>
      <c r="D874" s="159"/>
      <c r="E874" s="47"/>
      <c r="F874" s="47"/>
      <c r="G874" s="47"/>
      <c r="H874" s="153"/>
      <c r="I874" s="47"/>
      <c r="J874" s="47"/>
      <c r="K874" s="47"/>
      <c r="L874" s="48"/>
      <c r="M874" s="48"/>
      <c r="N874" s="48"/>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c r="AO874" s="47"/>
      <c r="AP874" s="47"/>
      <c r="AQ874" s="47"/>
      <c r="AR874" s="47"/>
      <c r="AS874" s="47"/>
      <c r="AT874" s="47"/>
    </row>
    <row r="875" spans="1:46" ht="15.75" customHeight="1">
      <c r="A875" s="45"/>
      <c r="B875" s="178"/>
      <c r="C875" s="47"/>
      <c r="D875" s="159"/>
      <c r="E875" s="47"/>
      <c r="F875" s="47"/>
      <c r="G875" s="47"/>
      <c r="H875" s="153"/>
      <c r="I875" s="47"/>
      <c r="J875" s="47"/>
      <c r="K875" s="47"/>
      <c r="L875" s="48"/>
      <c r="M875" s="48"/>
      <c r="N875" s="48"/>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c r="AR875" s="47"/>
      <c r="AS875" s="47"/>
      <c r="AT875" s="47"/>
    </row>
    <row r="876" spans="1:46" ht="15.75" customHeight="1">
      <c r="A876" s="45"/>
      <c r="B876" s="178"/>
      <c r="C876" s="47"/>
      <c r="D876" s="159"/>
      <c r="E876" s="47"/>
      <c r="F876" s="47"/>
      <c r="G876" s="47"/>
      <c r="H876" s="153"/>
      <c r="I876" s="47"/>
      <c r="J876" s="47"/>
      <c r="K876" s="47"/>
      <c r="L876" s="48"/>
      <c r="M876" s="48"/>
      <c r="N876" s="48"/>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c r="AO876" s="47"/>
      <c r="AP876" s="47"/>
      <c r="AQ876" s="47"/>
      <c r="AR876" s="47"/>
      <c r="AS876" s="47"/>
      <c r="AT876" s="47"/>
    </row>
    <row r="877" spans="1:46" ht="15.75" customHeight="1">
      <c r="A877" s="45"/>
      <c r="B877" s="178"/>
      <c r="C877" s="47"/>
      <c r="D877" s="159"/>
      <c r="E877" s="47"/>
      <c r="F877" s="47"/>
      <c r="G877" s="47"/>
      <c r="H877" s="153"/>
      <c r="I877" s="47"/>
      <c r="J877" s="47"/>
      <c r="K877" s="47"/>
      <c r="L877" s="48"/>
      <c r="M877" s="48"/>
      <c r="N877" s="48"/>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c r="AP877" s="47"/>
      <c r="AQ877" s="47"/>
      <c r="AR877" s="47"/>
      <c r="AS877" s="47"/>
      <c r="AT877" s="47"/>
    </row>
    <row r="878" spans="1:46" ht="15.75" customHeight="1">
      <c r="A878" s="45"/>
      <c r="B878" s="178"/>
      <c r="C878" s="47"/>
      <c r="D878" s="159"/>
      <c r="E878" s="47"/>
      <c r="F878" s="47"/>
      <c r="G878" s="47"/>
      <c r="H878" s="153"/>
      <c r="I878" s="47"/>
      <c r="J878" s="47"/>
      <c r="K878" s="47"/>
      <c r="L878" s="48"/>
      <c r="M878" s="48"/>
      <c r="N878" s="48"/>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c r="AR878" s="47"/>
      <c r="AS878" s="47"/>
      <c r="AT878" s="47"/>
    </row>
    <row r="879" spans="1:46" ht="15.75" customHeight="1">
      <c r="A879" s="45"/>
      <c r="B879" s="178"/>
      <c r="C879" s="47"/>
      <c r="D879" s="159"/>
      <c r="E879" s="47"/>
      <c r="F879" s="47"/>
      <c r="G879" s="47"/>
      <c r="H879" s="153"/>
      <c r="I879" s="47"/>
      <c r="J879" s="47"/>
      <c r="K879" s="47"/>
      <c r="L879" s="48"/>
      <c r="M879" s="48"/>
      <c r="N879" s="48"/>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c r="AP879" s="47"/>
      <c r="AQ879" s="47"/>
      <c r="AR879" s="47"/>
      <c r="AS879" s="47"/>
      <c r="AT879" s="47"/>
    </row>
    <row r="880" spans="1:46" ht="15.75" customHeight="1">
      <c r="A880" s="45"/>
      <c r="B880" s="178"/>
      <c r="C880" s="47"/>
      <c r="D880" s="159"/>
      <c r="E880" s="47"/>
      <c r="F880" s="47"/>
      <c r="G880" s="47"/>
      <c r="H880" s="153"/>
      <c r="I880" s="47"/>
      <c r="J880" s="47"/>
      <c r="K880" s="47"/>
      <c r="L880" s="48"/>
      <c r="M880" s="48"/>
      <c r="N880" s="48"/>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c r="AO880" s="47"/>
      <c r="AP880" s="47"/>
      <c r="AQ880" s="47"/>
      <c r="AR880" s="47"/>
      <c r="AS880" s="47"/>
      <c r="AT880" s="47"/>
    </row>
    <row r="881" spans="1:46" ht="15.75" customHeight="1">
      <c r="A881" s="45"/>
      <c r="B881" s="178"/>
      <c r="C881" s="47"/>
      <c r="D881" s="159"/>
      <c r="E881" s="47"/>
      <c r="F881" s="47"/>
      <c r="G881" s="47"/>
      <c r="H881" s="153"/>
      <c r="I881" s="47"/>
      <c r="J881" s="47"/>
      <c r="K881" s="47"/>
      <c r="L881" s="48"/>
      <c r="M881" s="48"/>
      <c r="N881" s="48"/>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c r="AO881" s="47"/>
      <c r="AP881" s="47"/>
      <c r="AQ881" s="47"/>
      <c r="AR881" s="47"/>
      <c r="AS881" s="47"/>
      <c r="AT881" s="47"/>
    </row>
    <row r="882" spans="1:46" ht="15.75" customHeight="1">
      <c r="A882" s="45"/>
      <c r="B882" s="178"/>
      <c r="C882" s="47"/>
      <c r="D882" s="159"/>
      <c r="E882" s="47"/>
      <c r="F882" s="47"/>
      <c r="G882" s="47"/>
      <c r="H882" s="153"/>
      <c r="I882" s="47"/>
      <c r="J882" s="47"/>
      <c r="K882" s="47"/>
      <c r="L882" s="48"/>
      <c r="M882" s="48"/>
      <c r="N882" s="48"/>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c r="AO882" s="47"/>
      <c r="AP882" s="47"/>
      <c r="AQ882" s="47"/>
      <c r="AR882" s="47"/>
      <c r="AS882" s="47"/>
      <c r="AT882" s="47"/>
    </row>
    <row r="883" spans="1:46" ht="15.75" customHeight="1">
      <c r="A883" s="45"/>
      <c r="B883" s="178"/>
      <c r="C883" s="47"/>
      <c r="D883" s="159"/>
      <c r="E883" s="47"/>
      <c r="F883" s="47"/>
      <c r="G883" s="47"/>
      <c r="H883" s="153"/>
      <c r="I883" s="47"/>
      <c r="J883" s="47"/>
      <c r="K883" s="47"/>
      <c r="L883" s="48"/>
      <c r="M883" s="48"/>
      <c r="N883" s="48"/>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c r="AO883" s="47"/>
      <c r="AP883" s="47"/>
      <c r="AQ883" s="47"/>
      <c r="AR883" s="47"/>
      <c r="AS883" s="47"/>
      <c r="AT883" s="47"/>
    </row>
    <row r="884" spans="1:46" ht="15.75" customHeight="1">
      <c r="A884" s="45"/>
      <c r="B884" s="178"/>
      <c r="C884" s="47"/>
      <c r="D884" s="159"/>
      <c r="E884" s="47"/>
      <c r="F884" s="47"/>
      <c r="G884" s="47"/>
      <c r="H884" s="153"/>
      <c r="I884" s="47"/>
      <c r="J884" s="47"/>
      <c r="K884" s="47"/>
      <c r="L884" s="48"/>
      <c r="M884" s="48"/>
      <c r="N884" s="48"/>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c r="AO884" s="47"/>
      <c r="AP884" s="47"/>
      <c r="AQ884" s="47"/>
      <c r="AR884" s="47"/>
      <c r="AS884" s="47"/>
      <c r="AT884" s="47"/>
    </row>
    <row r="885" spans="1:46" ht="15.75" customHeight="1">
      <c r="A885" s="45"/>
      <c r="B885" s="178"/>
      <c r="C885" s="47"/>
      <c r="D885" s="159"/>
      <c r="E885" s="47"/>
      <c r="F885" s="47"/>
      <c r="G885" s="47"/>
      <c r="H885" s="153"/>
      <c r="I885" s="47"/>
      <c r="J885" s="47"/>
      <c r="K885" s="47"/>
      <c r="L885" s="48"/>
      <c r="M885" s="48"/>
      <c r="N885" s="48"/>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c r="AO885" s="47"/>
      <c r="AP885" s="47"/>
      <c r="AQ885" s="47"/>
      <c r="AR885" s="47"/>
      <c r="AS885" s="47"/>
      <c r="AT885" s="47"/>
    </row>
    <row r="886" spans="1:46" ht="15.75" customHeight="1">
      <c r="A886" s="45"/>
      <c r="B886" s="178"/>
      <c r="C886" s="47"/>
      <c r="D886" s="159"/>
      <c r="E886" s="47"/>
      <c r="F886" s="47"/>
      <c r="G886" s="47"/>
      <c r="H886" s="153"/>
      <c r="I886" s="47"/>
      <c r="J886" s="47"/>
      <c r="K886" s="47"/>
      <c r="L886" s="48"/>
      <c r="M886" s="48"/>
      <c r="N886" s="48"/>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c r="AO886" s="47"/>
      <c r="AP886" s="47"/>
      <c r="AQ886" s="47"/>
      <c r="AR886" s="47"/>
      <c r="AS886" s="47"/>
      <c r="AT886" s="47"/>
    </row>
    <row r="887" spans="1:46" ht="15.75" customHeight="1">
      <c r="A887" s="45"/>
      <c r="B887" s="178"/>
      <c r="C887" s="47"/>
      <c r="D887" s="159"/>
      <c r="E887" s="47"/>
      <c r="F887" s="47"/>
      <c r="G887" s="47"/>
      <c r="H887" s="153"/>
      <c r="I887" s="47"/>
      <c r="J887" s="47"/>
      <c r="K887" s="47"/>
      <c r="L887" s="48"/>
      <c r="M887" s="48"/>
      <c r="N887" s="48"/>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c r="AO887" s="47"/>
      <c r="AP887" s="47"/>
      <c r="AQ887" s="47"/>
      <c r="AR887" s="47"/>
      <c r="AS887" s="47"/>
      <c r="AT887" s="47"/>
    </row>
    <row r="888" spans="1:46" ht="15.75" customHeight="1">
      <c r="A888" s="45"/>
      <c r="B888" s="178"/>
      <c r="C888" s="47"/>
      <c r="D888" s="159"/>
      <c r="E888" s="47"/>
      <c r="F888" s="47"/>
      <c r="G888" s="47"/>
      <c r="H888" s="153"/>
      <c r="I888" s="47"/>
      <c r="J888" s="47"/>
      <c r="K888" s="47"/>
      <c r="L888" s="48"/>
      <c r="M888" s="48"/>
      <c r="N888" s="48"/>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c r="AO888" s="47"/>
      <c r="AP888" s="47"/>
      <c r="AQ888" s="47"/>
      <c r="AR888" s="47"/>
      <c r="AS888" s="47"/>
      <c r="AT888" s="47"/>
    </row>
    <row r="889" spans="1:46" ht="15.75" customHeight="1">
      <c r="A889" s="45"/>
      <c r="B889" s="178"/>
      <c r="C889" s="47"/>
      <c r="D889" s="159"/>
      <c r="E889" s="47"/>
      <c r="F889" s="47"/>
      <c r="G889" s="47"/>
      <c r="H889" s="153"/>
      <c r="I889" s="47"/>
      <c r="J889" s="47"/>
      <c r="K889" s="47"/>
      <c r="L889" s="48"/>
      <c r="M889" s="48"/>
      <c r="N889" s="48"/>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c r="AP889" s="47"/>
      <c r="AQ889" s="47"/>
      <c r="AR889" s="47"/>
      <c r="AS889" s="47"/>
      <c r="AT889" s="47"/>
    </row>
    <row r="890" spans="1:46" ht="15.75" customHeight="1">
      <c r="A890" s="45"/>
      <c r="B890" s="178"/>
      <c r="C890" s="47"/>
      <c r="D890" s="159"/>
      <c r="E890" s="47"/>
      <c r="F890" s="47"/>
      <c r="G890" s="47"/>
      <c r="H890" s="153"/>
      <c r="I890" s="47"/>
      <c r="J890" s="47"/>
      <c r="K890" s="47"/>
      <c r="L890" s="48"/>
      <c r="M890" s="48"/>
      <c r="N890" s="48"/>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c r="AO890" s="47"/>
      <c r="AP890" s="47"/>
      <c r="AQ890" s="47"/>
      <c r="AR890" s="47"/>
      <c r="AS890" s="47"/>
      <c r="AT890" s="47"/>
    </row>
    <row r="891" spans="1:46" ht="15.75" customHeight="1">
      <c r="A891" s="45"/>
      <c r="B891" s="178"/>
      <c r="C891" s="47"/>
      <c r="D891" s="159"/>
      <c r="E891" s="47"/>
      <c r="F891" s="47"/>
      <c r="G891" s="47"/>
      <c r="H891" s="153"/>
      <c r="I891" s="47"/>
      <c r="J891" s="47"/>
      <c r="K891" s="47"/>
      <c r="L891" s="48"/>
      <c r="M891" s="48"/>
      <c r="N891" s="48"/>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c r="AP891" s="47"/>
      <c r="AQ891" s="47"/>
      <c r="AR891" s="47"/>
      <c r="AS891" s="47"/>
      <c r="AT891" s="47"/>
    </row>
    <row r="892" spans="1:46" ht="15.75" customHeight="1">
      <c r="A892" s="45"/>
      <c r="B892" s="178"/>
      <c r="C892" s="47"/>
      <c r="D892" s="159"/>
      <c r="E892" s="47"/>
      <c r="F892" s="47"/>
      <c r="G892" s="47"/>
      <c r="H892" s="153"/>
      <c r="I892" s="47"/>
      <c r="J892" s="47"/>
      <c r="K892" s="47"/>
      <c r="L892" s="48"/>
      <c r="M892" s="48"/>
      <c r="N892" s="48"/>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c r="AO892" s="47"/>
      <c r="AP892" s="47"/>
      <c r="AQ892" s="47"/>
      <c r="AR892" s="47"/>
      <c r="AS892" s="47"/>
      <c r="AT892" s="47"/>
    </row>
    <row r="893" spans="1:46" ht="15.75" customHeight="1">
      <c r="A893" s="45"/>
      <c r="B893" s="178"/>
      <c r="C893" s="47"/>
      <c r="D893" s="159"/>
      <c r="E893" s="47"/>
      <c r="F893" s="47"/>
      <c r="G893" s="47"/>
      <c r="H893" s="153"/>
      <c r="I893" s="47"/>
      <c r="J893" s="47"/>
      <c r="K893" s="47"/>
      <c r="L893" s="48"/>
      <c r="M893" s="48"/>
      <c r="N893" s="48"/>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c r="AP893" s="47"/>
      <c r="AQ893" s="47"/>
      <c r="AR893" s="47"/>
      <c r="AS893" s="47"/>
      <c r="AT893" s="47"/>
    </row>
    <row r="894" spans="1:46" ht="15.75" customHeight="1">
      <c r="A894" s="45"/>
      <c r="B894" s="178"/>
      <c r="C894" s="47"/>
      <c r="D894" s="159"/>
      <c r="E894" s="47"/>
      <c r="F894" s="47"/>
      <c r="G894" s="47"/>
      <c r="H894" s="153"/>
      <c r="I894" s="47"/>
      <c r="J894" s="47"/>
      <c r="K894" s="47"/>
      <c r="L894" s="48"/>
      <c r="M894" s="48"/>
      <c r="N894" s="48"/>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c r="AO894" s="47"/>
      <c r="AP894" s="47"/>
      <c r="AQ894" s="47"/>
      <c r="AR894" s="47"/>
      <c r="AS894" s="47"/>
      <c r="AT894" s="47"/>
    </row>
    <row r="895" spans="1:46" ht="15.75" customHeight="1">
      <c r="A895" s="45"/>
      <c r="B895" s="178"/>
      <c r="C895" s="47"/>
      <c r="D895" s="159"/>
      <c r="E895" s="47"/>
      <c r="F895" s="47"/>
      <c r="G895" s="47"/>
      <c r="H895" s="153"/>
      <c r="I895" s="47"/>
      <c r="J895" s="47"/>
      <c r="K895" s="47"/>
      <c r="L895" s="48"/>
      <c r="M895" s="48"/>
      <c r="N895" s="48"/>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c r="AP895" s="47"/>
      <c r="AQ895" s="47"/>
      <c r="AR895" s="47"/>
      <c r="AS895" s="47"/>
      <c r="AT895" s="47"/>
    </row>
    <row r="896" spans="1:46" ht="15.75" customHeight="1">
      <c r="A896" s="45"/>
      <c r="B896" s="178"/>
      <c r="C896" s="47"/>
      <c r="D896" s="159"/>
      <c r="E896" s="47"/>
      <c r="F896" s="47"/>
      <c r="G896" s="47"/>
      <c r="H896" s="153"/>
      <c r="I896" s="47"/>
      <c r="J896" s="47"/>
      <c r="K896" s="47"/>
      <c r="L896" s="48"/>
      <c r="M896" s="48"/>
      <c r="N896" s="48"/>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c r="AO896" s="47"/>
      <c r="AP896" s="47"/>
      <c r="AQ896" s="47"/>
      <c r="AR896" s="47"/>
      <c r="AS896" s="47"/>
      <c r="AT896" s="47"/>
    </row>
    <row r="897" spans="1:46" ht="15.75" customHeight="1">
      <c r="A897" s="45"/>
      <c r="B897" s="178"/>
      <c r="C897" s="47"/>
      <c r="D897" s="159"/>
      <c r="E897" s="47"/>
      <c r="F897" s="47"/>
      <c r="G897" s="47"/>
      <c r="H897" s="153"/>
      <c r="I897" s="47"/>
      <c r="J897" s="47"/>
      <c r="K897" s="47"/>
      <c r="L897" s="48"/>
      <c r="M897" s="48"/>
      <c r="N897" s="48"/>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c r="AR897" s="47"/>
      <c r="AS897" s="47"/>
      <c r="AT897" s="47"/>
    </row>
    <row r="898" spans="1:46" ht="15.75" customHeight="1">
      <c r="A898" s="45"/>
      <c r="B898" s="178"/>
      <c r="C898" s="47"/>
      <c r="D898" s="159"/>
      <c r="E898" s="47"/>
      <c r="F898" s="47"/>
      <c r="G898" s="47"/>
      <c r="H898" s="153"/>
      <c r="I898" s="47"/>
      <c r="J898" s="47"/>
      <c r="K898" s="47"/>
      <c r="L898" s="48"/>
      <c r="M898" s="48"/>
      <c r="N898" s="48"/>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c r="AO898" s="47"/>
      <c r="AP898" s="47"/>
      <c r="AQ898" s="47"/>
      <c r="AR898" s="47"/>
      <c r="AS898" s="47"/>
      <c r="AT898" s="47"/>
    </row>
    <row r="899" spans="1:46" ht="15.75" customHeight="1">
      <c r="A899" s="45"/>
      <c r="B899" s="178"/>
      <c r="C899" s="47"/>
      <c r="D899" s="159"/>
      <c r="E899" s="47"/>
      <c r="F899" s="47"/>
      <c r="G899" s="47"/>
      <c r="H899" s="153"/>
      <c r="I899" s="47"/>
      <c r="J899" s="47"/>
      <c r="K899" s="47"/>
      <c r="L899" s="48"/>
      <c r="M899" s="48"/>
      <c r="N899" s="48"/>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c r="AO899" s="47"/>
      <c r="AP899" s="47"/>
      <c r="AQ899" s="47"/>
      <c r="AR899" s="47"/>
      <c r="AS899" s="47"/>
      <c r="AT899" s="47"/>
    </row>
    <row r="900" spans="1:46" ht="15.75" customHeight="1">
      <c r="A900" s="45"/>
      <c r="B900" s="178"/>
      <c r="C900" s="47"/>
      <c r="D900" s="159"/>
      <c r="E900" s="47"/>
      <c r="F900" s="47"/>
      <c r="G900" s="47"/>
      <c r="H900" s="153"/>
      <c r="I900" s="47"/>
      <c r="J900" s="47"/>
      <c r="K900" s="47"/>
      <c r="L900" s="48"/>
      <c r="M900" s="48"/>
      <c r="N900" s="48"/>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c r="AR900" s="47"/>
      <c r="AS900" s="47"/>
      <c r="AT900" s="47"/>
    </row>
    <row r="901" spans="1:46" ht="15.75" customHeight="1">
      <c r="A901" s="45"/>
      <c r="B901" s="178"/>
      <c r="C901" s="47"/>
      <c r="D901" s="159"/>
      <c r="E901" s="47"/>
      <c r="F901" s="47"/>
      <c r="G901" s="47"/>
      <c r="H901" s="153"/>
      <c r="I901" s="47"/>
      <c r="J901" s="47"/>
      <c r="K901" s="47"/>
      <c r="L901" s="48"/>
      <c r="M901" s="48"/>
      <c r="N901" s="48"/>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c r="AO901" s="47"/>
      <c r="AP901" s="47"/>
      <c r="AQ901" s="47"/>
      <c r="AR901" s="47"/>
      <c r="AS901" s="47"/>
      <c r="AT901" s="47"/>
    </row>
    <row r="902" spans="1:46" ht="15.75" customHeight="1">
      <c r="A902" s="45"/>
      <c r="B902" s="178"/>
      <c r="C902" s="47"/>
      <c r="D902" s="159"/>
      <c r="E902" s="47"/>
      <c r="F902" s="47"/>
      <c r="G902" s="47"/>
      <c r="H902" s="153"/>
      <c r="I902" s="47"/>
      <c r="J902" s="47"/>
      <c r="K902" s="47"/>
      <c r="L902" s="48"/>
      <c r="M902" s="48"/>
      <c r="N902" s="48"/>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c r="AO902" s="47"/>
      <c r="AP902" s="47"/>
      <c r="AQ902" s="47"/>
      <c r="AR902" s="47"/>
      <c r="AS902" s="47"/>
      <c r="AT902" s="47"/>
    </row>
    <row r="903" spans="1:46" ht="15.75" customHeight="1">
      <c r="A903" s="45"/>
      <c r="B903" s="178"/>
      <c r="C903" s="47"/>
      <c r="D903" s="159"/>
      <c r="E903" s="47"/>
      <c r="F903" s="47"/>
      <c r="G903" s="47"/>
      <c r="H903" s="153"/>
      <c r="I903" s="47"/>
      <c r="J903" s="47"/>
      <c r="K903" s="47"/>
      <c r="L903" s="48"/>
      <c r="M903" s="48"/>
      <c r="N903" s="48"/>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c r="AP903" s="47"/>
      <c r="AQ903" s="47"/>
      <c r="AR903" s="47"/>
      <c r="AS903" s="47"/>
      <c r="AT903" s="47"/>
    </row>
    <row r="904" spans="1:46" ht="15.75" customHeight="1">
      <c r="A904" s="45"/>
      <c r="B904" s="178"/>
      <c r="C904" s="47"/>
      <c r="D904" s="159"/>
      <c r="E904" s="47"/>
      <c r="F904" s="47"/>
      <c r="G904" s="47"/>
      <c r="H904" s="153"/>
      <c r="I904" s="47"/>
      <c r="J904" s="47"/>
      <c r="K904" s="47"/>
      <c r="L904" s="48"/>
      <c r="M904" s="48"/>
      <c r="N904" s="48"/>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c r="AO904" s="47"/>
      <c r="AP904" s="47"/>
      <c r="AQ904" s="47"/>
      <c r="AR904" s="47"/>
      <c r="AS904" s="47"/>
      <c r="AT904" s="47"/>
    </row>
    <row r="905" spans="1:46" ht="15.75" customHeight="1">
      <c r="A905" s="45"/>
      <c r="B905" s="178"/>
      <c r="C905" s="47"/>
      <c r="D905" s="159"/>
      <c r="E905" s="47"/>
      <c r="F905" s="47"/>
      <c r="G905" s="47"/>
      <c r="H905" s="153"/>
      <c r="I905" s="47"/>
      <c r="J905" s="47"/>
      <c r="K905" s="47"/>
      <c r="L905" s="48"/>
      <c r="M905" s="48"/>
      <c r="N905" s="48"/>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c r="AO905" s="47"/>
      <c r="AP905" s="47"/>
      <c r="AQ905" s="47"/>
      <c r="AR905" s="47"/>
      <c r="AS905" s="47"/>
      <c r="AT905" s="47"/>
    </row>
    <row r="906" spans="1:46" ht="15.75" customHeight="1">
      <c r="A906" s="45"/>
      <c r="B906" s="178"/>
      <c r="C906" s="47"/>
      <c r="D906" s="159"/>
      <c r="E906" s="47"/>
      <c r="F906" s="47"/>
      <c r="G906" s="47"/>
      <c r="H906" s="153"/>
      <c r="I906" s="47"/>
      <c r="J906" s="47"/>
      <c r="K906" s="47"/>
      <c r="L906" s="48"/>
      <c r="M906" s="48"/>
      <c r="N906" s="48"/>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c r="AO906" s="47"/>
      <c r="AP906" s="47"/>
      <c r="AQ906" s="47"/>
      <c r="AR906" s="47"/>
      <c r="AS906" s="47"/>
      <c r="AT906" s="47"/>
    </row>
    <row r="907" spans="1:46" ht="15.75" customHeight="1">
      <c r="A907" s="45"/>
      <c r="B907" s="178"/>
      <c r="C907" s="47"/>
      <c r="D907" s="159"/>
      <c r="E907" s="47"/>
      <c r="F907" s="47"/>
      <c r="G907" s="47"/>
      <c r="H907" s="153"/>
      <c r="I907" s="47"/>
      <c r="J907" s="47"/>
      <c r="K907" s="47"/>
      <c r="L907" s="48"/>
      <c r="M907" s="48"/>
      <c r="N907" s="48"/>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c r="AO907" s="47"/>
      <c r="AP907" s="47"/>
      <c r="AQ907" s="47"/>
      <c r="AR907" s="47"/>
      <c r="AS907" s="47"/>
      <c r="AT907" s="47"/>
    </row>
    <row r="908" spans="1:46" ht="15.75" customHeight="1">
      <c r="A908" s="45"/>
      <c r="B908" s="178"/>
      <c r="C908" s="47"/>
      <c r="D908" s="159"/>
      <c r="E908" s="47"/>
      <c r="F908" s="47"/>
      <c r="G908" s="47"/>
      <c r="H908" s="153"/>
      <c r="I908" s="47"/>
      <c r="J908" s="47"/>
      <c r="K908" s="47"/>
      <c r="L908" s="48"/>
      <c r="M908" s="48"/>
      <c r="N908" s="48"/>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c r="AO908" s="47"/>
      <c r="AP908" s="47"/>
      <c r="AQ908" s="47"/>
      <c r="AR908" s="47"/>
      <c r="AS908" s="47"/>
      <c r="AT908" s="47"/>
    </row>
    <row r="909" spans="1:46" ht="15.75" customHeight="1">
      <c r="A909" s="45"/>
      <c r="B909" s="178"/>
      <c r="C909" s="47"/>
      <c r="D909" s="159"/>
      <c r="E909" s="47"/>
      <c r="F909" s="47"/>
      <c r="G909" s="47"/>
      <c r="H909" s="153"/>
      <c r="I909" s="47"/>
      <c r="J909" s="47"/>
      <c r="K909" s="47"/>
      <c r="L909" s="48"/>
      <c r="M909" s="48"/>
      <c r="N909" s="48"/>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c r="AR909" s="47"/>
      <c r="AS909" s="47"/>
      <c r="AT909" s="47"/>
    </row>
    <row r="910" spans="1:46" ht="15.75" customHeight="1">
      <c r="A910" s="45"/>
      <c r="B910" s="178"/>
      <c r="C910" s="47"/>
      <c r="D910" s="159"/>
      <c r="E910" s="47"/>
      <c r="F910" s="47"/>
      <c r="G910" s="47"/>
      <c r="H910" s="153"/>
      <c r="I910" s="47"/>
      <c r="J910" s="47"/>
      <c r="K910" s="47"/>
      <c r="L910" s="48"/>
      <c r="M910" s="48"/>
      <c r="N910" s="48"/>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c r="AO910" s="47"/>
      <c r="AP910" s="47"/>
      <c r="AQ910" s="47"/>
      <c r="AR910" s="47"/>
      <c r="AS910" s="47"/>
      <c r="AT910" s="47"/>
    </row>
    <row r="911" spans="1:46" ht="15.75" customHeight="1">
      <c r="A911" s="45"/>
      <c r="B911" s="178"/>
      <c r="C911" s="47"/>
      <c r="D911" s="159"/>
      <c r="E911" s="47"/>
      <c r="F911" s="47"/>
      <c r="G911" s="47"/>
      <c r="H911" s="153"/>
      <c r="I911" s="47"/>
      <c r="J911" s="47"/>
      <c r="K911" s="47"/>
      <c r="L911" s="48"/>
      <c r="M911" s="48"/>
      <c r="N911" s="48"/>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c r="AO911" s="47"/>
      <c r="AP911" s="47"/>
      <c r="AQ911" s="47"/>
      <c r="AR911" s="47"/>
      <c r="AS911" s="47"/>
      <c r="AT911" s="47"/>
    </row>
    <row r="912" spans="1:46" ht="15.75" customHeight="1">
      <c r="A912" s="45"/>
      <c r="B912" s="178"/>
      <c r="C912" s="47"/>
      <c r="D912" s="159"/>
      <c r="E912" s="47"/>
      <c r="F912" s="47"/>
      <c r="G912" s="47"/>
      <c r="H912" s="153"/>
      <c r="I912" s="47"/>
      <c r="J912" s="47"/>
      <c r="K912" s="47"/>
      <c r="L912" s="48"/>
      <c r="M912" s="48"/>
      <c r="N912" s="48"/>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c r="AR912" s="47"/>
      <c r="AS912" s="47"/>
      <c r="AT912" s="47"/>
    </row>
    <row r="913" spans="1:46" ht="15.75" customHeight="1">
      <c r="A913" s="45"/>
      <c r="B913" s="178"/>
      <c r="C913" s="47"/>
      <c r="D913" s="159"/>
      <c r="E913" s="47"/>
      <c r="F913" s="47"/>
      <c r="G913" s="47"/>
      <c r="H913" s="153"/>
      <c r="I913" s="47"/>
      <c r="J913" s="47"/>
      <c r="K913" s="47"/>
      <c r="L913" s="48"/>
      <c r="M913" s="48"/>
      <c r="N913" s="48"/>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c r="AP913" s="47"/>
      <c r="AQ913" s="47"/>
      <c r="AR913" s="47"/>
      <c r="AS913" s="47"/>
      <c r="AT913" s="47"/>
    </row>
    <row r="914" spans="1:46" ht="15.75" customHeight="1">
      <c r="A914" s="45"/>
      <c r="B914" s="178"/>
      <c r="C914" s="47"/>
      <c r="D914" s="159"/>
      <c r="E914" s="47"/>
      <c r="F914" s="47"/>
      <c r="G914" s="47"/>
      <c r="H914" s="153"/>
      <c r="I914" s="47"/>
      <c r="J914" s="47"/>
      <c r="K914" s="47"/>
      <c r="L914" s="48"/>
      <c r="M914" s="48"/>
      <c r="N914" s="48"/>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c r="AO914" s="47"/>
      <c r="AP914" s="47"/>
      <c r="AQ914" s="47"/>
      <c r="AR914" s="47"/>
      <c r="AS914" s="47"/>
      <c r="AT914" s="47"/>
    </row>
    <row r="915" spans="1:46" ht="15.75" customHeight="1">
      <c r="A915" s="45"/>
      <c r="B915" s="178"/>
      <c r="C915" s="47"/>
      <c r="D915" s="159"/>
      <c r="E915" s="47"/>
      <c r="F915" s="47"/>
      <c r="G915" s="47"/>
      <c r="H915" s="153"/>
      <c r="I915" s="47"/>
      <c r="J915" s="47"/>
      <c r="K915" s="47"/>
      <c r="L915" s="48"/>
      <c r="M915" s="48"/>
      <c r="N915" s="48"/>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c r="AP915" s="47"/>
      <c r="AQ915" s="47"/>
      <c r="AR915" s="47"/>
      <c r="AS915" s="47"/>
      <c r="AT915" s="47"/>
    </row>
    <row r="916" spans="1:46" ht="15.75" customHeight="1">
      <c r="A916" s="45"/>
      <c r="B916" s="178"/>
      <c r="C916" s="47"/>
      <c r="D916" s="159"/>
      <c r="E916" s="47"/>
      <c r="F916" s="47"/>
      <c r="G916" s="47"/>
      <c r="H916" s="153"/>
      <c r="I916" s="47"/>
      <c r="J916" s="47"/>
      <c r="K916" s="47"/>
      <c r="L916" s="48"/>
      <c r="M916" s="48"/>
      <c r="N916" s="48"/>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c r="AO916" s="47"/>
      <c r="AP916" s="47"/>
      <c r="AQ916" s="47"/>
      <c r="AR916" s="47"/>
      <c r="AS916" s="47"/>
      <c r="AT916" s="47"/>
    </row>
    <row r="917" spans="1:46" ht="15.75" customHeight="1">
      <c r="A917" s="45"/>
      <c r="B917" s="178"/>
      <c r="C917" s="47"/>
      <c r="D917" s="159"/>
      <c r="E917" s="47"/>
      <c r="F917" s="47"/>
      <c r="G917" s="47"/>
      <c r="H917" s="153"/>
      <c r="I917" s="47"/>
      <c r="J917" s="47"/>
      <c r="K917" s="47"/>
      <c r="L917" s="48"/>
      <c r="M917" s="48"/>
      <c r="N917" s="48"/>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c r="AP917" s="47"/>
      <c r="AQ917" s="47"/>
      <c r="AR917" s="47"/>
      <c r="AS917" s="47"/>
      <c r="AT917" s="47"/>
    </row>
    <row r="918" spans="1:46" ht="15.75" customHeight="1">
      <c r="A918" s="45"/>
      <c r="B918" s="178"/>
      <c r="C918" s="47"/>
      <c r="D918" s="159"/>
      <c r="E918" s="47"/>
      <c r="F918" s="47"/>
      <c r="G918" s="47"/>
      <c r="H918" s="153"/>
      <c r="I918" s="47"/>
      <c r="J918" s="47"/>
      <c r="K918" s="47"/>
      <c r="L918" s="48"/>
      <c r="M918" s="48"/>
      <c r="N918" s="48"/>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c r="AP918" s="47"/>
      <c r="AQ918" s="47"/>
      <c r="AR918" s="47"/>
      <c r="AS918" s="47"/>
      <c r="AT918" s="47"/>
    </row>
    <row r="919" spans="1:46" ht="15.75" customHeight="1">
      <c r="A919" s="45"/>
      <c r="B919" s="178"/>
      <c r="C919" s="47"/>
      <c r="D919" s="159"/>
      <c r="E919" s="47"/>
      <c r="F919" s="47"/>
      <c r="G919" s="47"/>
      <c r="H919" s="153"/>
      <c r="I919" s="47"/>
      <c r="J919" s="47"/>
      <c r="K919" s="47"/>
      <c r="L919" s="48"/>
      <c r="M919" s="48"/>
      <c r="N919" s="48"/>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c r="AP919" s="47"/>
      <c r="AQ919" s="47"/>
      <c r="AR919" s="47"/>
      <c r="AS919" s="47"/>
      <c r="AT919" s="47"/>
    </row>
    <row r="920" spans="1:46" ht="15.75" customHeight="1">
      <c r="A920" s="45"/>
      <c r="B920" s="178"/>
      <c r="C920" s="47"/>
      <c r="D920" s="159"/>
      <c r="E920" s="47"/>
      <c r="F920" s="47"/>
      <c r="G920" s="47"/>
      <c r="H920" s="153"/>
      <c r="I920" s="47"/>
      <c r="J920" s="47"/>
      <c r="K920" s="47"/>
      <c r="L920" s="48"/>
      <c r="M920" s="48"/>
      <c r="N920" s="48"/>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c r="AR920" s="47"/>
      <c r="AS920" s="47"/>
      <c r="AT920" s="47"/>
    </row>
    <row r="921" spans="1:46" ht="15.75" customHeight="1">
      <c r="A921" s="45"/>
      <c r="B921" s="178"/>
      <c r="C921" s="47"/>
      <c r="D921" s="159"/>
      <c r="E921" s="47"/>
      <c r="F921" s="47"/>
      <c r="G921" s="47"/>
      <c r="H921" s="153"/>
      <c r="I921" s="47"/>
      <c r="J921" s="47"/>
      <c r="K921" s="47"/>
      <c r="L921" s="48"/>
      <c r="M921" s="48"/>
      <c r="N921" s="48"/>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c r="AP921" s="47"/>
      <c r="AQ921" s="47"/>
      <c r="AR921" s="47"/>
      <c r="AS921" s="47"/>
      <c r="AT921" s="47"/>
    </row>
    <row r="922" spans="1:46" ht="15.75" customHeight="1">
      <c r="A922" s="45"/>
      <c r="B922" s="178"/>
      <c r="C922" s="47"/>
      <c r="D922" s="159"/>
      <c r="E922" s="47"/>
      <c r="F922" s="47"/>
      <c r="G922" s="47"/>
      <c r="H922" s="153"/>
      <c r="I922" s="47"/>
      <c r="J922" s="47"/>
      <c r="K922" s="47"/>
      <c r="L922" s="48"/>
      <c r="M922" s="48"/>
      <c r="N922" s="48"/>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c r="AO922" s="47"/>
      <c r="AP922" s="47"/>
      <c r="AQ922" s="47"/>
      <c r="AR922" s="47"/>
      <c r="AS922" s="47"/>
      <c r="AT922" s="47"/>
    </row>
    <row r="923" spans="1:46" ht="15.75" customHeight="1">
      <c r="A923" s="45"/>
      <c r="B923" s="178"/>
      <c r="C923" s="47"/>
      <c r="D923" s="159"/>
      <c r="E923" s="47"/>
      <c r="F923" s="47"/>
      <c r="G923" s="47"/>
      <c r="H923" s="153"/>
      <c r="I923" s="47"/>
      <c r="J923" s="47"/>
      <c r="K923" s="47"/>
      <c r="L923" s="48"/>
      <c r="M923" s="48"/>
      <c r="N923" s="48"/>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c r="AR923" s="47"/>
      <c r="AS923" s="47"/>
      <c r="AT923" s="47"/>
    </row>
    <row r="924" spans="1:46" ht="15.75" customHeight="1">
      <c r="A924" s="45"/>
      <c r="B924" s="178"/>
      <c r="C924" s="47"/>
      <c r="D924" s="159"/>
      <c r="E924" s="47"/>
      <c r="F924" s="47"/>
      <c r="G924" s="47"/>
      <c r="H924" s="153"/>
      <c r="I924" s="47"/>
      <c r="J924" s="47"/>
      <c r="K924" s="47"/>
      <c r="L924" s="48"/>
      <c r="M924" s="48"/>
      <c r="N924" s="48"/>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c r="AO924" s="47"/>
      <c r="AP924" s="47"/>
      <c r="AQ924" s="47"/>
      <c r="AR924" s="47"/>
      <c r="AS924" s="47"/>
      <c r="AT924" s="47"/>
    </row>
    <row r="925" spans="1:46" ht="15.75" customHeight="1">
      <c r="A925" s="45"/>
      <c r="B925" s="178"/>
      <c r="C925" s="47"/>
      <c r="D925" s="159"/>
      <c r="E925" s="47"/>
      <c r="F925" s="47"/>
      <c r="G925" s="47"/>
      <c r="H925" s="153"/>
      <c r="I925" s="47"/>
      <c r="J925" s="47"/>
      <c r="K925" s="47"/>
      <c r="L925" s="48"/>
      <c r="M925" s="48"/>
      <c r="N925" s="48"/>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c r="AP925" s="47"/>
      <c r="AQ925" s="47"/>
      <c r="AR925" s="47"/>
      <c r="AS925" s="47"/>
      <c r="AT925" s="47"/>
    </row>
    <row r="926" spans="1:46" ht="15.75" customHeight="1">
      <c r="A926" s="45"/>
      <c r="B926" s="178"/>
      <c r="C926" s="47"/>
      <c r="D926" s="159"/>
      <c r="E926" s="47"/>
      <c r="F926" s="47"/>
      <c r="G926" s="47"/>
      <c r="H926" s="153"/>
      <c r="I926" s="47"/>
      <c r="J926" s="47"/>
      <c r="K926" s="47"/>
      <c r="L926" s="48"/>
      <c r="M926" s="48"/>
      <c r="N926" s="48"/>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c r="AP926" s="47"/>
      <c r="AQ926" s="47"/>
      <c r="AR926" s="47"/>
      <c r="AS926" s="47"/>
      <c r="AT926" s="47"/>
    </row>
    <row r="927" spans="1:46" ht="15.75" customHeight="1">
      <c r="A927" s="45"/>
      <c r="B927" s="178"/>
      <c r="C927" s="47"/>
      <c r="D927" s="159"/>
      <c r="E927" s="47"/>
      <c r="F927" s="47"/>
      <c r="G927" s="47"/>
      <c r="H927" s="153"/>
      <c r="I927" s="47"/>
      <c r="J927" s="47"/>
      <c r="K927" s="47"/>
      <c r="L927" s="48"/>
      <c r="M927" s="48"/>
      <c r="N927" s="48"/>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c r="AP927" s="47"/>
      <c r="AQ927" s="47"/>
      <c r="AR927" s="47"/>
      <c r="AS927" s="47"/>
      <c r="AT927" s="47"/>
    </row>
    <row r="928" spans="1:46" ht="15.75" customHeight="1">
      <c r="A928" s="45"/>
      <c r="B928" s="178"/>
      <c r="C928" s="47"/>
      <c r="D928" s="159"/>
      <c r="E928" s="47"/>
      <c r="F928" s="47"/>
      <c r="G928" s="47"/>
      <c r="H928" s="153"/>
      <c r="I928" s="47"/>
      <c r="J928" s="47"/>
      <c r="K928" s="47"/>
      <c r="L928" s="48"/>
      <c r="M928" s="48"/>
      <c r="N928" s="48"/>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c r="AO928" s="47"/>
      <c r="AP928" s="47"/>
      <c r="AQ928" s="47"/>
      <c r="AR928" s="47"/>
      <c r="AS928" s="47"/>
      <c r="AT928" s="47"/>
    </row>
    <row r="929" spans="1:46" ht="15.75" customHeight="1">
      <c r="A929" s="45"/>
      <c r="B929" s="178"/>
      <c r="C929" s="47"/>
      <c r="D929" s="159"/>
      <c r="E929" s="47"/>
      <c r="F929" s="47"/>
      <c r="G929" s="47"/>
      <c r="H929" s="153"/>
      <c r="I929" s="47"/>
      <c r="J929" s="47"/>
      <c r="K929" s="47"/>
      <c r="L929" s="48"/>
      <c r="M929" s="48"/>
      <c r="N929" s="48"/>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c r="AP929" s="47"/>
      <c r="AQ929" s="47"/>
      <c r="AR929" s="47"/>
      <c r="AS929" s="47"/>
      <c r="AT929" s="47"/>
    </row>
    <row r="930" spans="1:46" ht="15.75" customHeight="1">
      <c r="A930" s="45"/>
      <c r="B930" s="178"/>
      <c r="C930" s="47"/>
      <c r="D930" s="159"/>
      <c r="E930" s="47"/>
      <c r="F930" s="47"/>
      <c r="G930" s="47"/>
      <c r="H930" s="153"/>
      <c r="I930" s="47"/>
      <c r="J930" s="47"/>
      <c r="K930" s="47"/>
      <c r="L930" s="48"/>
      <c r="M930" s="48"/>
      <c r="N930" s="48"/>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c r="AP930" s="47"/>
      <c r="AQ930" s="47"/>
      <c r="AR930" s="47"/>
      <c r="AS930" s="47"/>
      <c r="AT930" s="47"/>
    </row>
    <row r="931" spans="1:46" ht="15.75" customHeight="1">
      <c r="A931" s="45"/>
      <c r="B931" s="178"/>
      <c r="C931" s="47"/>
      <c r="D931" s="159"/>
      <c r="E931" s="47"/>
      <c r="F931" s="47"/>
      <c r="G931" s="47"/>
      <c r="H931" s="153"/>
      <c r="I931" s="47"/>
      <c r="J931" s="47"/>
      <c r="K931" s="47"/>
      <c r="L931" s="48"/>
      <c r="M931" s="48"/>
      <c r="N931" s="48"/>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c r="AP931" s="47"/>
      <c r="AQ931" s="47"/>
      <c r="AR931" s="47"/>
      <c r="AS931" s="47"/>
      <c r="AT931" s="47"/>
    </row>
    <row r="932" spans="1:46" ht="15.75" customHeight="1">
      <c r="A932" s="45"/>
      <c r="B932" s="178"/>
      <c r="C932" s="47"/>
      <c r="D932" s="159"/>
      <c r="E932" s="47"/>
      <c r="F932" s="47"/>
      <c r="G932" s="47"/>
      <c r="H932" s="153"/>
      <c r="I932" s="47"/>
      <c r="J932" s="47"/>
      <c r="K932" s="47"/>
      <c r="L932" s="48"/>
      <c r="M932" s="48"/>
      <c r="N932" s="48"/>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c r="AO932" s="47"/>
      <c r="AP932" s="47"/>
      <c r="AQ932" s="47"/>
      <c r="AR932" s="47"/>
      <c r="AS932" s="47"/>
      <c r="AT932" s="47"/>
    </row>
    <row r="933" spans="1:46" ht="15.75" customHeight="1">
      <c r="A933" s="45"/>
      <c r="B933" s="178"/>
      <c r="C933" s="47"/>
      <c r="D933" s="159"/>
      <c r="E933" s="47"/>
      <c r="F933" s="47"/>
      <c r="G933" s="47"/>
      <c r="H933" s="153"/>
      <c r="I933" s="47"/>
      <c r="J933" s="47"/>
      <c r="K933" s="47"/>
      <c r="L933" s="48"/>
      <c r="M933" s="48"/>
      <c r="N933" s="48"/>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c r="AP933" s="47"/>
      <c r="AQ933" s="47"/>
      <c r="AR933" s="47"/>
      <c r="AS933" s="47"/>
      <c r="AT933" s="47"/>
    </row>
    <row r="934" spans="1:46" ht="15.75" customHeight="1">
      <c r="A934" s="45"/>
      <c r="B934" s="178"/>
      <c r="C934" s="47"/>
      <c r="D934" s="159"/>
      <c r="E934" s="47"/>
      <c r="F934" s="47"/>
      <c r="G934" s="47"/>
      <c r="H934" s="153"/>
      <c r="I934" s="47"/>
      <c r="J934" s="47"/>
      <c r="K934" s="47"/>
      <c r="L934" s="48"/>
      <c r="M934" s="48"/>
      <c r="N934" s="48"/>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c r="AP934" s="47"/>
      <c r="AQ934" s="47"/>
      <c r="AR934" s="47"/>
      <c r="AS934" s="47"/>
      <c r="AT934" s="47"/>
    </row>
    <row r="935" spans="1:46" ht="15.75" customHeight="1">
      <c r="A935" s="45"/>
      <c r="B935" s="178"/>
      <c r="C935" s="47"/>
      <c r="D935" s="159"/>
      <c r="E935" s="47"/>
      <c r="F935" s="47"/>
      <c r="G935" s="47"/>
      <c r="H935" s="153"/>
      <c r="I935" s="47"/>
      <c r="J935" s="47"/>
      <c r="K935" s="47"/>
      <c r="L935" s="48"/>
      <c r="M935" s="48"/>
      <c r="N935" s="48"/>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c r="AP935" s="47"/>
      <c r="AQ935" s="47"/>
      <c r="AR935" s="47"/>
      <c r="AS935" s="47"/>
      <c r="AT935" s="47"/>
    </row>
    <row r="936" spans="1:46" ht="15.75" customHeight="1">
      <c r="A936" s="45"/>
      <c r="B936" s="178"/>
      <c r="C936" s="47"/>
      <c r="D936" s="159"/>
      <c r="E936" s="47"/>
      <c r="F936" s="47"/>
      <c r="G936" s="47"/>
      <c r="H936" s="153"/>
      <c r="I936" s="47"/>
      <c r="J936" s="47"/>
      <c r="K936" s="47"/>
      <c r="L936" s="48"/>
      <c r="M936" s="48"/>
      <c r="N936" s="48"/>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c r="AR936" s="47"/>
      <c r="AS936" s="47"/>
      <c r="AT936" s="47"/>
    </row>
    <row r="937" spans="1:46" ht="15.75" customHeight="1">
      <c r="A937" s="45"/>
      <c r="B937" s="178"/>
      <c r="C937" s="47"/>
      <c r="D937" s="159"/>
      <c r="E937" s="47"/>
      <c r="F937" s="47"/>
      <c r="G937" s="47"/>
      <c r="H937" s="153"/>
      <c r="I937" s="47"/>
      <c r="J937" s="47"/>
      <c r="K937" s="47"/>
      <c r="L937" s="48"/>
      <c r="M937" s="48"/>
      <c r="N937" s="48"/>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c r="AP937" s="47"/>
      <c r="AQ937" s="47"/>
      <c r="AR937" s="47"/>
      <c r="AS937" s="47"/>
      <c r="AT937" s="47"/>
    </row>
    <row r="938" spans="1:46" ht="15.75" customHeight="1">
      <c r="A938" s="45"/>
      <c r="B938" s="178"/>
      <c r="C938" s="47"/>
      <c r="D938" s="159"/>
      <c r="E938" s="47"/>
      <c r="F938" s="47"/>
      <c r="G938" s="47"/>
      <c r="H938" s="153"/>
      <c r="I938" s="47"/>
      <c r="J938" s="47"/>
      <c r="K938" s="47"/>
      <c r="L938" s="48"/>
      <c r="M938" s="48"/>
      <c r="N938" s="48"/>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c r="AP938" s="47"/>
      <c r="AQ938" s="47"/>
      <c r="AR938" s="47"/>
      <c r="AS938" s="47"/>
      <c r="AT938" s="47"/>
    </row>
    <row r="939" spans="1:46" ht="15.75" customHeight="1">
      <c r="A939" s="45"/>
      <c r="B939" s="178"/>
      <c r="C939" s="47"/>
      <c r="D939" s="159"/>
      <c r="E939" s="47"/>
      <c r="F939" s="47"/>
      <c r="G939" s="47"/>
      <c r="H939" s="153"/>
      <c r="I939" s="47"/>
      <c r="J939" s="47"/>
      <c r="K939" s="47"/>
      <c r="L939" s="48"/>
      <c r="M939" s="48"/>
      <c r="N939" s="48"/>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c r="AP939" s="47"/>
      <c r="AQ939" s="47"/>
      <c r="AR939" s="47"/>
      <c r="AS939" s="47"/>
      <c r="AT939" s="47"/>
    </row>
    <row r="940" spans="1:46" ht="15.75" customHeight="1">
      <c r="A940" s="45"/>
      <c r="B940" s="178"/>
      <c r="C940" s="47"/>
      <c r="D940" s="159"/>
      <c r="E940" s="47"/>
      <c r="F940" s="47"/>
      <c r="G940" s="47"/>
      <c r="H940" s="153"/>
      <c r="I940" s="47"/>
      <c r="J940" s="47"/>
      <c r="K940" s="47"/>
      <c r="L940" s="48"/>
      <c r="M940" s="48"/>
      <c r="N940" s="48"/>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c r="AP940" s="47"/>
      <c r="AQ940" s="47"/>
      <c r="AR940" s="47"/>
      <c r="AS940" s="47"/>
      <c r="AT940" s="47"/>
    </row>
    <row r="941" spans="1:46" ht="15.75" customHeight="1">
      <c r="A941" s="45"/>
      <c r="B941" s="178"/>
      <c r="C941" s="47"/>
      <c r="D941" s="159"/>
      <c r="E941" s="47"/>
      <c r="F941" s="47"/>
      <c r="G941" s="47"/>
      <c r="H941" s="153"/>
      <c r="I941" s="47"/>
      <c r="J941" s="47"/>
      <c r="K941" s="47"/>
      <c r="L941" s="48"/>
      <c r="M941" s="48"/>
      <c r="N941" s="48"/>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c r="AR941" s="47"/>
      <c r="AS941" s="47"/>
      <c r="AT941" s="47"/>
    </row>
    <row r="942" spans="1:46" ht="15.75" customHeight="1">
      <c r="A942" s="45"/>
      <c r="B942" s="178"/>
      <c r="C942" s="47"/>
      <c r="D942" s="159"/>
      <c r="E942" s="47"/>
      <c r="F942" s="47"/>
      <c r="G942" s="47"/>
      <c r="H942" s="153"/>
      <c r="I942" s="47"/>
      <c r="J942" s="47"/>
      <c r="K942" s="47"/>
      <c r="L942" s="48"/>
      <c r="M942" s="48"/>
      <c r="N942" s="48"/>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c r="AR942" s="47"/>
      <c r="AS942" s="47"/>
      <c r="AT942" s="47"/>
    </row>
    <row r="943" spans="1:46" ht="15.75" customHeight="1">
      <c r="A943" s="45"/>
      <c r="B943" s="178"/>
      <c r="C943" s="47"/>
      <c r="D943" s="159"/>
      <c r="E943" s="47"/>
      <c r="F943" s="47"/>
      <c r="G943" s="47"/>
      <c r="H943" s="153"/>
      <c r="I943" s="47"/>
      <c r="J943" s="47"/>
      <c r="K943" s="47"/>
      <c r="L943" s="48"/>
      <c r="M943" s="48"/>
      <c r="N943" s="48"/>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c r="AP943" s="47"/>
      <c r="AQ943" s="47"/>
      <c r="AR943" s="47"/>
      <c r="AS943" s="47"/>
      <c r="AT943" s="47"/>
    </row>
    <row r="944" spans="1:46" ht="15.75" customHeight="1">
      <c r="A944" s="45"/>
      <c r="B944" s="178"/>
      <c r="C944" s="47"/>
      <c r="D944" s="159"/>
      <c r="E944" s="47"/>
      <c r="F944" s="47"/>
      <c r="G944" s="47"/>
      <c r="H944" s="153"/>
      <c r="I944" s="47"/>
      <c r="J944" s="47"/>
      <c r="K944" s="47"/>
      <c r="L944" s="48"/>
      <c r="M944" s="48"/>
      <c r="N944" s="48"/>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c r="AO944" s="47"/>
      <c r="AP944" s="47"/>
      <c r="AQ944" s="47"/>
      <c r="AR944" s="47"/>
      <c r="AS944" s="47"/>
      <c r="AT944" s="47"/>
    </row>
    <row r="945" spans="1:46" ht="15.75" customHeight="1">
      <c r="A945" s="45"/>
      <c r="B945" s="178"/>
      <c r="C945" s="47"/>
      <c r="D945" s="159"/>
      <c r="E945" s="47"/>
      <c r="F945" s="47"/>
      <c r="G945" s="47"/>
      <c r="H945" s="153"/>
      <c r="I945" s="47"/>
      <c r="J945" s="47"/>
      <c r="K945" s="47"/>
      <c r="L945" s="48"/>
      <c r="M945" s="48"/>
      <c r="N945" s="48"/>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c r="AP945" s="47"/>
      <c r="AQ945" s="47"/>
      <c r="AR945" s="47"/>
      <c r="AS945" s="47"/>
      <c r="AT945" s="47"/>
    </row>
    <row r="946" spans="1:46" ht="15.75" customHeight="1">
      <c r="A946" s="45"/>
      <c r="B946" s="178"/>
      <c r="C946" s="47"/>
      <c r="D946" s="159"/>
      <c r="E946" s="47"/>
      <c r="F946" s="47"/>
      <c r="G946" s="47"/>
      <c r="H946" s="153"/>
      <c r="I946" s="47"/>
      <c r="J946" s="47"/>
      <c r="K946" s="47"/>
      <c r="L946" s="48"/>
      <c r="M946" s="48"/>
      <c r="N946" s="48"/>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c r="AP946" s="47"/>
      <c r="AQ946" s="47"/>
      <c r="AR946" s="47"/>
      <c r="AS946" s="47"/>
      <c r="AT946" s="47"/>
    </row>
    <row r="947" spans="1:46" ht="15.75" customHeight="1">
      <c r="A947" s="45"/>
      <c r="B947" s="178"/>
      <c r="C947" s="47"/>
      <c r="D947" s="159"/>
      <c r="E947" s="47"/>
      <c r="F947" s="47"/>
      <c r="G947" s="47"/>
      <c r="H947" s="153"/>
      <c r="I947" s="47"/>
      <c r="J947" s="47"/>
      <c r="K947" s="47"/>
      <c r="L947" s="48"/>
      <c r="M947" s="48"/>
      <c r="N947" s="48"/>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c r="AR947" s="47"/>
      <c r="AS947" s="47"/>
      <c r="AT947" s="47"/>
    </row>
    <row r="948" spans="1:46" ht="15.75" customHeight="1">
      <c r="A948" s="45"/>
      <c r="B948" s="178"/>
      <c r="C948" s="47"/>
      <c r="D948" s="159"/>
      <c r="E948" s="47"/>
      <c r="F948" s="47"/>
      <c r="G948" s="47"/>
      <c r="H948" s="153"/>
      <c r="I948" s="47"/>
      <c r="J948" s="47"/>
      <c r="K948" s="47"/>
      <c r="L948" s="48"/>
      <c r="M948" s="48"/>
      <c r="N948" s="48"/>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c r="AR948" s="47"/>
      <c r="AS948" s="47"/>
      <c r="AT948" s="47"/>
    </row>
    <row r="949" spans="1:46" ht="15.75" customHeight="1">
      <c r="A949" s="45"/>
      <c r="B949" s="178"/>
      <c r="C949" s="47"/>
      <c r="D949" s="159"/>
      <c r="E949" s="47"/>
      <c r="F949" s="47"/>
      <c r="G949" s="47"/>
      <c r="H949" s="153"/>
      <c r="I949" s="47"/>
      <c r="J949" s="47"/>
      <c r="K949" s="47"/>
      <c r="L949" s="48"/>
      <c r="M949" s="48"/>
      <c r="N949" s="48"/>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c r="AR949" s="47"/>
      <c r="AS949" s="47"/>
      <c r="AT949" s="47"/>
    </row>
    <row r="950" spans="1:46" ht="15.75" customHeight="1">
      <c r="A950" s="45"/>
      <c r="B950" s="178"/>
      <c r="C950" s="47"/>
      <c r="D950" s="159"/>
      <c r="E950" s="47"/>
      <c r="F950" s="47"/>
      <c r="G950" s="47"/>
      <c r="H950" s="153"/>
      <c r="I950" s="47"/>
      <c r="J950" s="47"/>
      <c r="K950" s="47"/>
      <c r="L950" s="48"/>
      <c r="M950" s="48"/>
      <c r="N950" s="48"/>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c r="AP950" s="47"/>
      <c r="AQ950" s="47"/>
      <c r="AR950" s="47"/>
      <c r="AS950" s="47"/>
      <c r="AT950" s="47"/>
    </row>
    <row r="951" spans="1:46" ht="15.75" customHeight="1">
      <c r="A951" s="45"/>
      <c r="B951" s="178"/>
      <c r="C951" s="47"/>
      <c r="D951" s="159"/>
      <c r="E951" s="47"/>
      <c r="F951" s="47"/>
      <c r="G951" s="47"/>
      <c r="H951" s="153"/>
      <c r="I951" s="47"/>
      <c r="J951" s="47"/>
      <c r="K951" s="47"/>
      <c r="L951" s="48"/>
      <c r="M951" s="48"/>
      <c r="N951" s="48"/>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c r="AP951" s="47"/>
      <c r="AQ951" s="47"/>
      <c r="AR951" s="47"/>
      <c r="AS951" s="47"/>
      <c r="AT951" s="47"/>
    </row>
    <row r="952" spans="1:46" ht="15.75" customHeight="1">
      <c r="A952" s="45"/>
      <c r="B952" s="178"/>
      <c r="C952" s="47"/>
      <c r="D952" s="159"/>
      <c r="E952" s="47"/>
      <c r="F952" s="47"/>
      <c r="G952" s="47"/>
      <c r="H952" s="153"/>
      <c r="I952" s="47"/>
      <c r="J952" s="47"/>
      <c r="K952" s="47"/>
      <c r="L952" s="48"/>
      <c r="M952" s="48"/>
      <c r="N952" s="48"/>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c r="AP952" s="47"/>
      <c r="AQ952" s="47"/>
      <c r="AR952" s="47"/>
      <c r="AS952" s="47"/>
      <c r="AT952" s="47"/>
    </row>
    <row r="953" spans="1:46" ht="15.75" customHeight="1">
      <c r="A953" s="45"/>
      <c r="B953" s="178"/>
      <c r="C953" s="47"/>
      <c r="D953" s="159"/>
      <c r="E953" s="47"/>
      <c r="F953" s="47"/>
      <c r="G953" s="47"/>
      <c r="H953" s="153"/>
      <c r="I953" s="47"/>
      <c r="J953" s="47"/>
      <c r="K953" s="47"/>
      <c r="L953" s="48"/>
      <c r="M953" s="48"/>
      <c r="N953" s="48"/>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c r="AR953" s="47"/>
      <c r="AS953" s="47"/>
      <c r="AT953" s="47"/>
    </row>
    <row r="954" spans="1:46" ht="15.75" customHeight="1">
      <c r="A954" s="45"/>
      <c r="B954" s="178"/>
      <c r="C954" s="47"/>
      <c r="D954" s="159"/>
      <c r="E954" s="47"/>
      <c r="F954" s="47"/>
      <c r="G954" s="47"/>
      <c r="H954" s="153"/>
      <c r="I954" s="47"/>
      <c r="J954" s="47"/>
      <c r="K954" s="47"/>
      <c r="L954" s="48"/>
      <c r="M954" s="48"/>
      <c r="N954" s="48"/>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c r="AP954" s="47"/>
      <c r="AQ954" s="47"/>
      <c r="AR954" s="47"/>
      <c r="AS954" s="47"/>
      <c r="AT954" s="47"/>
    </row>
    <row r="955" spans="1:46" ht="15.75" customHeight="1">
      <c r="A955" s="45"/>
      <c r="B955" s="178"/>
      <c r="C955" s="47"/>
      <c r="D955" s="159"/>
      <c r="E955" s="47"/>
      <c r="F955" s="47"/>
      <c r="G955" s="47"/>
      <c r="H955" s="153"/>
      <c r="I955" s="47"/>
      <c r="J955" s="47"/>
      <c r="K955" s="47"/>
      <c r="L955" s="48"/>
      <c r="M955" s="48"/>
      <c r="N955" s="48"/>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c r="AP955" s="47"/>
      <c r="AQ955" s="47"/>
      <c r="AR955" s="47"/>
      <c r="AS955" s="47"/>
      <c r="AT955" s="47"/>
    </row>
    <row r="956" spans="1:46" ht="15.75" customHeight="1">
      <c r="A956" s="45"/>
      <c r="B956" s="178"/>
      <c r="C956" s="47"/>
      <c r="D956" s="159"/>
      <c r="E956" s="47"/>
      <c r="F956" s="47"/>
      <c r="G956" s="47"/>
      <c r="H956" s="153"/>
      <c r="I956" s="47"/>
      <c r="J956" s="47"/>
      <c r="K956" s="47"/>
      <c r="L956" s="48"/>
      <c r="M956" s="48"/>
      <c r="N956" s="48"/>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c r="AR956" s="47"/>
      <c r="AS956" s="47"/>
      <c r="AT956" s="47"/>
    </row>
    <row r="957" spans="1:46" ht="15.75" customHeight="1">
      <c r="A957" s="45"/>
      <c r="B957" s="178"/>
      <c r="C957" s="47"/>
      <c r="D957" s="159"/>
      <c r="E957" s="47"/>
      <c r="F957" s="47"/>
      <c r="G957" s="47"/>
      <c r="H957" s="153"/>
      <c r="I957" s="47"/>
      <c r="J957" s="47"/>
      <c r="K957" s="47"/>
      <c r="L957" s="48"/>
      <c r="M957" s="48"/>
      <c r="N957" s="48"/>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c r="AR957" s="47"/>
      <c r="AS957" s="47"/>
      <c r="AT957" s="47"/>
    </row>
    <row r="958" spans="1:46" ht="15.75" customHeight="1">
      <c r="A958" s="45"/>
      <c r="B958" s="178"/>
      <c r="C958" s="47"/>
      <c r="D958" s="159"/>
      <c r="E958" s="47"/>
      <c r="F958" s="47"/>
      <c r="G958" s="47"/>
      <c r="H958" s="153"/>
      <c r="I958" s="47"/>
      <c r="J958" s="47"/>
      <c r="K958" s="47"/>
      <c r="L958" s="48"/>
      <c r="M958" s="48"/>
      <c r="N958" s="48"/>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c r="AP958" s="47"/>
      <c r="AQ958" s="47"/>
      <c r="AR958" s="47"/>
      <c r="AS958" s="47"/>
      <c r="AT958" s="47"/>
    </row>
    <row r="959" spans="1:46" ht="15.75" customHeight="1">
      <c r="A959" s="45"/>
      <c r="B959" s="178"/>
      <c r="C959" s="47"/>
      <c r="D959" s="159"/>
      <c r="E959" s="47"/>
      <c r="F959" s="47"/>
      <c r="G959" s="47"/>
      <c r="H959" s="153"/>
      <c r="I959" s="47"/>
      <c r="J959" s="47"/>
      <c r="K959" s="47"/>
      <c r="L959" s="48"/>
      <c r="M959" s="48"/>
      <c r="N959" s="48"/>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c r="AR959" s="47"/>
      <c r="AS959" s="47"/>
      <c r="AT959" s="47"/>
    </row>
    <row r="960" spans="1:46" ht="15.75" customHeight="1">
      <c r="A960" s="45"/>
      <c r="B960" s="178"/>
      <c r="C960" s="47"/>
      <c r="D960" s="159"/>
      <c r="E960" s="47"/>
      <c r="F960" s="47"/>
      <c r="G960" s="47"/>
      <c r="H960" s="153"/>
      <c r="I960" s="47"/>
      <c r="J960" s="47"/>
      <c r="K960" s="47"/>
      <c r="L960" s="48"/>
      <c r="M960" s="48"/>
      <c r="N960" s="48"/>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c r="AO960" s="47"/>
      <c r="AP960" s="47"/>
      <c r="AQ960" s="47"/>
      <c r="AR960" s="47"/>
      <c r="AS960" s="47"/>
      <c r="AT960" s="47"/>
    </row>
    <row r="961" spans="1:46" ht="15.75" customHeight="1">
      <c r="A961" s="45"/>
      <c r="B961" s="178"/>
      <c r="C961" s="47"/>
      <c r="D961" s="159"/>
      <c r="E961" s="47"/>
      <c r="F961" s="47"/>
      <c r="G961" s="47"/>
      <c r="H961" s="153"/>
      <c r="I961" s="47"/>
      <c r="J961" s="47"/>
      <c r="K961" s="47"/>
      <c r="L961" s="48"/>
      <c r="M961" s="48"/>
      <c r="N961" s="48"/>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c r="AR961" s="47"/>
      <c r="AS961" s="47"/>
      <c r="AT961" s="47"/>
    </row>
    <row r="962" spans="1:46" ht="15.75" customHeight="1">
      <c r="A962" s="45"/>
      <c r="B962" s="178"/>
      <c r="C962" s="47"/>
      <c r="D962" s="159"/>
      <c r="E962" s="47"/>
      <c r="F962" s="47"/>
      <c r="G962" s="47"/>
      <c r="H962" s="153"/>
      <c r="I962" s="47"/>
      <c r="J962" s="47"/>
      <c r="K962" s="47"/>
      <c r="L962" s="48"/>
      <c r="M962" s="48"/>
      <c r="N962" s="48"/>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c r="AO962" s="47"/>
      <c r="AP962" s="47"/>
      <c r="AQ962" s="47"/>
      <c r="AR962" s="47"/>
      <c r="AS962" s="47"/>
      <c r="AT962" s="47"/>
    </row>
    <row r="963" spans="1:46" ht="15.75" customHeight="1">
      <c r="A963" s="45"/>
      <c r="B963" s="178"/>
      <c r="C963" s="47"/>
      <c r="D963" s="159"/>
      <c r="E963" s="47"/>
      <c r="F963" s="47"/>
      <c r="G963" s="47"/>
      <c r="H963" s="153"/>
      <c r="I963" s="47"/>
      <c r="J963" s="47"/>
      <c r="K963" s="47"/>
      <c r="L963" s="48"/>
      <c r="M963" s="48"/>
      <c r="N963" s="48"/>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c r="AP963" s="47"/>
      <c r="AQ963" s="47"/>
      <c r="AR963" s="47"/>
      <c r="AS963" s="47"/>
      <c r="AT963" s="47"/>
    </row>
    <row r="964" spans="1:46" ht="15.75" customHeight="1">
      <c r="A964" s="45"/>
      <c r="B964" s="178"/>
      <c r="C964" s="47"/>
      <c r="D964" s="159"/>
      <c r="E964" s="47"/>
      <c r="F964" s="47"/>
      <c r="G964" s="47"/>
      <c r="H964" s="153"/>
      <c r="I964" s="47"/>
      <c r="J964" s="47"/>
      <c r="K964" s="47"/>
      <c r="L964" s="48"/>
      <c r="M964" s="48"/>
      <c r="N964" s="48"/>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c r="AO964" s="47"/>
      <c r="AP964" s="47"/>
      <c r="AQ964" s="47"/>
      <c r="AR964" s="47"/>
      <c r="AS964" s="47"/>
      <c r="AT964" s="47"/>
    </row>
    <row r="965" spans="1:46" ht="15.75" customHeight="1">
      <c r="A965" s="45"/>
      <c r="B965" s="178"/>
      <c r="C965" s="47"/>
      <c r="D965" s="159"/>
      <c r="E965" s="47"/>
      <c r="F965" s="47"/>
      <c r="G965" s="47"/>
      <c r="H965" s="153"/>
      <c r="I965" s="47"/>
      <c r="J965" s="47"/>
      <c r="K965" s="47"/>
      <c r="L965" s="48"/>
      <c r="M965" s="48"/>
      <c r="N965" s="48"/>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c r="AP965" s="47"/>
      <c r="AQ965" s="47"/>
      <c r="AR965" s="47"/>
      <c r="AS965" s="47"/>
      <c r="AT965" s="47"/>
    </row>
    <row r="966" spans="1:46" ht="15.75" customHeight="1">
      <c r="A966" s="45"/>
      <c r="B966" s="178"/>
      <c r="C966" s="47"/>
      <c r="D966" s="159"/>
      <c r="E966" s="47"/>
      <c r="F966" s="47"/>
      <c r="G966" s="47"/>
      <c r="H966" s="153"/>
      <c r="I966" s="47"/>
      <c r="J966" s="47"/>
      <c r="K966" s="47"/>
      <c r="L966" s="48"/>
      <c r="M966" s="48"/>
      <c r="N966" s="48"/>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c r="AO966" s="47"/>
      <c r="AP966" s="47"/>
      <c r="AQ966" s="47"/>
      <c r="AR966" s="47"/>
      <c r="AS966" s="47"/>
      <c r="AT966" s="47"/>
    </row>
    <row r="967" spans="1:46" ht="15.75" customHeight="1">
      <c r="A967" s="45"/>
      <c r="B967" s="178"/>
      <c r="C967" s="47"/>
      <c r="D967" s="159"/>
      <c r="E967" s="47"/>
      <c r="F967" s="47"/>
      <c r="G967" s="47"/>
      <c r="H967" s="153"/>
      <c r="I967" s="47"/>
      <c r="J967" s="47"/>
      <c r="K967" s="47"/>
      <c r="L967" s="48"/>
      <c r="M967" s="48"/>
      <c r="N967" s="48"/>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c r="AR967" s="47"/>
      <c r="AS967" s="47"/>
      <c r="AT967" s="47"/>
    </row>
    <row r="968" spans="1:46" ht="15.75" customHeight="1">
      <c r="A968" s="45"/>
      <c r="B968" s="178"/>
      <c r="C968" s="47"/>
      <c r="D968" s="159"/>
      <c r="E968" s="47"/>
      <c r="F968" s="47"/>
      <c r="G968" s="47"/>
      <c r="H968" s="153"/>
      <c r="I968" s="47"/>
      <c r="J968" s="47"/>
      <c r="K968" s="47"/>
      <c r="L968" s="48"/>
      <c r="M968" s="48"/>
      <c r="N968" s="48"/>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c r="AO968" s="47"/>
      <c r="AP968" s="47"/>
      <c r="AQ968" s="47"/>
      <c r="AR968" s="47"/>
      <c r="AS968" s="47"/>
      <c r="AT968" s="47"/>
    </row>
    <row r="969" spans="1:46" ht="15.75" customHeight="1">
      <c r="A969" s="45"/>
      <c r="B969" s="178"/>
      <c r="C969" s="47"/>
      <c r="D969" s="159"/>
      <c r="E969" s="47"/>
      <c r="F969" s="47"/>
      <c r="G969" s="47"/>
      <c r="H969" s="153"/>
      <c r="I969" s="47"/>
      <c r="J969" s="47"/>
      <c r="K969" s="47"/>
      <c r="L969" s="48"/>
      <c r="M969" s="48"/>
      <c r="N969" s="48"/>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c r="AP969" s="47"/>
      <c r="AQ969" s="47"/>
      <c r="AR969" s="47"/>
      <c r="AS969" s="47"/>
      <c r="AT969" s="47"/>
    </row>
    <row r="970" spans="1:46" ht="15.75" customHeight="1">
      <c r="A970" s="45"/>
      <c r="B970" s="178"/>
      <c r="C970" s="47"/>
      <c r="D970" s="159"/>
      <c r="E970" s="47"/>
      <c r="F970" s="47"/>
      <c r="G970" s="47"/>
      <c r="H970" s="153"/>
      <c r="I970" s="47"/>
      <c r="J970" s="47"/>
      <c r="K970" s="47"/>
      <c r="L970" s="48"/>
      <c r="M970" s="48"/>
      <c r="N970" s="48"/>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c r="AP970" s="47"/>
      <c r="AQ970" s="47"/>
      <c r="AR970" s="47"/>
      <c r="AS970" s="47"/>
      <c r="AT970" s="47"/>
    </row>
    <row r="971" spans="1:46" ht="15.75" customHeight="1">
      <c r="A971" s="45"/>
      <c r="B971" s="178"/>
      <c r="C971" s="47"/>
      <c r="D971" s="159"/>
      <c r="E971" s="47"/>
      <c r="F971" s="47"/>
      <c r="G971" s="47"/>
      <c r="H971" s="153"/>
      <c r="I971" s="47"/>
      <c r="J971" s="47"/>
      <c r="K971" s="47"/>
      <c r="L971" s="48"/>
      <c r="M971" s="48"/>
      <c r="N971" s="48"/>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c r="AR971" s="47"/>
      <c r="AS971" s="47"/>
      <c r="AT971" s="47"/>
    </row>
    <row r="972" spans="1:46" ht="15.75" customHeight="1">
      <c r="A972" s="45"/>
      <c r="B972" s="178"/>
      <c r="C972" s="47"/>
      <c r="D972" s="159"/>
      <c r="E972" s="47"/>
      <c r="F972" s="47"/>
      <c r="G972" s="47"/>
      <c r="H972" s="153"/>
      <c r="I972" s="47"/>
      <c r="J972" s="47"/>
      <c r="K972" s="47"/>
      <c r="L972" s="48"/>
      <c r="M972" s="48"/>
      <c r="N972" s="48"/>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c r="AR972" s="47"/>
      <c r="AS972" s="47"/>
      <c r="AT972" s="47"/>
    </row>
    <row r="973" spans="1:46" ht="15.75" customHeight="1">
      <c r="A973" s="45"/>
      <c r="B973" s="178"/>
      <c r="C973" s="47"/>
      <c r="D973" s="159"/>
      <c r="E973" s="47"/>
      <c r="F973" s="47"/>
      <c r="G973" s="47"/>
      <c r="H973" s="153"/>
      <c r="I973" s="47"/>
      <c r="J973" s="47"/>
      <c r="K973" s="47"/>
      <c r="L973" s="48"/>
      <c r="M973" s="48"/>
      <c r="N973" s="48"/>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c r="AP973" s="47"/>
      <c r="AQ973" s="47"/>
      <c r="AR973" s="47"/>
      <c r="AS973" s="47"/>
      <c r="AT973" s="47"/>
    </row>
    <row r="974" spans="1:46" ht="15.75" customHeight="1">
      <c r="A974" s="45"/>
      <c r="B974" s="178"/>
      <c r="C974" s="47"/>
      <c r="D974" s="159"/>
      <c r="E974" s="47"/>
      <c r="F974" s="47"/>
      <c r="G974" s="47"/>
      <c r="H974" s="153"/>
      <c r="I974" s="47"/>
      <c r="J974" s="47"/>
      <c r="K974" s="47"/>
      <c r="L974" s="48"/>
      <c r="M974" s="48"/>
      <c r="N974" s="48"/>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c r="AP974" s="47"/>
      <c r="AQ974" s="47"/>
      <c r="AR974" s="47"/>
      <c r="AS974" s="47"/>
      <c r="AT974" s="47"/>
    </row>
    <row r="975" spans="1:46" ht="15.75" customHeight="1">
      <c r="A975" s="45"/>
      <c r="B975" s="178"/>
      <c r="C975" s="47"/>
      <c r="D975" s="159"/>
      <c r="E975" s="47"/>
      <c r="F975" s="47"/>
      <c r="G975" s="47"/>
      <c r="H975" s="153"/>
      <c r="I975" s="47"/>
      <c r="J975" s="47"/>
      <c r="K975" s="47"/>
      <c r="L975" s="48"/>
      <c r="M975" s="48"/>
      <c r="N975" s="48"/>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c r="AP975" s="47"/>
      <c r="AQ975" s="47"/>
      <c r="AR975" s="47"/>
      <c r="AS975" s="47"/>
      <c r="AT975" s="47"/>
    </row>
    <row r="976" spans="1:46" ht="15.75" customHeight="1">
      <c r="A976" s="45"/>
      <c r="B976" s="178"/>
      <c r="C976" s="47"/>
      <c r="D976" s="159"/>
      <c r="E976" s="47"/>
      <c r="F976" s="47"/>
      <c r="G976" s="47"/>
      <c r="H976" s="153"/>
      <c r="I976" s="47"/>
      <c r="J976" s="47"/>
      <c r="K976" s="47"/>
      <c r="L976" s="48"/>
      <c r="M976" s="48"/>
      <c r="N976" s="48"/>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c r="AO976" s="47"/>
      <c r="AP976" s="47"/>
      <c r="AQ976" s="47"/>
      <c r="AR976" s="47"/>
      <c r="AS976" s="47"/>
      <c r="AT976" s="47"/>
    </row>
    <row r="977" spans="1:46" ht="15.75" customHeight="1">
      <c r="A977" s="45"/>
      <c r="B977" s="178"/>
      <c r="C977" s="47"/>
      <c r="D977" s="159"/>
      <c r="E977" s="47"/>
      <c r="F977" s="47"/>
      <c r="G977" s="47"/>
      <c r="H977" s="153"/>
      <c r="I977" s="47"/>
      <c r="J977" s="47"/>
      <c r="K977" s="47"/>
      <c r="L977" s="48"/>
      <c r="M977" s="48"/>
      <c r="N977" s="48"/>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c r="AP977" s="47"/>
      <c r="AQ977" s="47"/>
      <c r="AR977" s="47"/>
      <c r="AS977" s="47"/>
      <c r="AT977" s="47"/>
    </row>
    <row r="978" spans="1:46" ht="15.75" customHeight="1">
      <c r="A978" s="45"/>
      <c r="B978" s="178"/>
      <c r="C978" s="47"/>
      <c r="D978" s="159"/>
      <c r="E978" s="47"/>
      <c r="F978" s="47"/>
      <c r="G978" s="47"/>
      <c r="H978" s="153"/>
      <c r="I978" s="47"/>
      <c r="J978" s="47"/>
      <c r="K978" s="47"/>
      <c r="L978" s="48"/>
      <c r="M978" s="48"/>
      <c r="N978" s="48"/>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c r="AR978" s="47"/>
      <c r="AS978" s="47"/>
      <c r="AT978" s="47"/>
    </row>
    <row r="979" spans="1:46" ht="15.75" customHeight="1">
      <c r="A979" s="45"/>
      <c r="B979" s="178"/>
      <c r="C979" s="47"/>
      <c r="D979" s="159"/>
      <c r="E979" s="47"/>
      <c r="F979" s="47"/>
      <c r="G979" s="47"/>
      <c r="H979" s="153"/>
      <c r="I979" s="47"/>
      <c r="J979" s="47"/>
      <c r="K979" s="47"/>
      <c r="L979" s="48"/>
      <c r="M979" s="48"/>
      <c r="N979" s="48"/>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c r="AP979" s="47"/>
      <c r="AQ979" s="47"/>
      <c r="AR979" s="47"/>
      <c r="AS979" s="47"/>
      <c r="AT979" s="47"/>
    </row>
    <row r="980" spans="1:46" ht="15.75" customHeight="1">
      <c r="A980" s="45"/>
      <c r="B980" s="178"/>
      <c r="C980" s="47"/>
      <c r="D980" s="159"/>
      <c r="E980" s="47"/>
      <c r="F980" s="47"/>
      <c r="G980" s="47"/>
      <c r="H980" s="153"/>
      <c r="I980" s="47"/>
      <c r="J980" s="47"/>
      <c r="K980" s="47"/>
      <c r="L980" s="48"/>
      <c r="M980" s="48"/>
      <c r="N980" s="48"/>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c r="AO980" s="47"/>
      <c r="AP980" s="47"/>
      <c r="AQ980" s="47"/>
      <c r="AR980" s="47"/>
      <c r="AS980" s="47"/>
      <c r="AT980" s="47"/>
    </row>
    <row r="981" spans="1:46" ht="15.75" customHeight="1">
      <c r="A981" s="45"/>
      <c r="B981" s="178"/>
      <c r="C981" s="47"/>
      <c r="D981" s="159"/>
      <c r="E981" s="47"/>
      <c r="F981" s="47"/>
      <c r="G981" s="47"/>
      <c r="H981" s="153"/>
      <c r="I981" s="47"/>
      <c r="J981" s="47"/>
      <c r="K981" s="47"/>
      <c r="L981" s="48"/>
      <c r="M981" s="48"/>
      <c r="N981" s="48"/>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c r="AP981" s="47"/>
      <c r="AQ981" s="47"/>
      <c r="AR981" s="47"/>
      <c r="AS981" s="47"/>
      <c r="AT981" s="47"/>
    </row>
    <row r="982" spans="1:46" ht="15.75" customHeight="1">
      <c r="A982" s="45"/>
      <c r="B982" s="178"/>
      <c r="C982" s="47"/>
      <c r="D982" s="159"/>
      <c r="E982" s="47"/>
      <c r="F982" s="47"/>
      <c r="G982" s="47"/>
      <c r="H982" s="153"/>
      <c r="I982" s="47"/>
      <c r="J982" s="47"/>
      <c r="K982" s="47"/>
      <c r="L982" s="48"/>
      <c r="M982" s="48"/>
      <c r="N982" s="48"/>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c r="AO982" s="47"/>
      <c r="AP982" s="47"/>
      <c r="AQ982" s="47"/>
      <c r="AR982" s="47"/>
      <c r="AS982" s="47"/>
      <c r="AT982" s="47"/>
    </row>
    <row r="983" spans="1:46" ht="15.75" customHeight="1">
      <c r="A983" s="45"/>
      <c r="B983" s="178"/>
      <c r="C983" s="47"/>
      <c r="D983" s="159"/>
      <c r="E983" s="47"/>
      <c r="F983" s="47"/>
      <c r="G983" s="47"/>
      <c r="H983" s="153"/>
      <c r="I983" s="47"/>
      <c r="J983" s="47"/>
      <c r="K983" s="47"/>
      <c r="L983" s="48"/>
      <c r="M983" s="48"/>
      <c r="N983" s="48"/>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c r="AP983" s="47"/>
      <c r="AQ983" s="47"/>
      <c r="AR983" s="47"/>
      <c r="AS983" s="47"/>
      <c r="AT983" s="47"/>
    </row>
    <row r="984" spans="1:46" ht="15.75" customHeight="1">
      <c r="A984" s="45"/>
      <c r="B984" s="178"/>
      <c r="C984" s="47"/>
      <c r="D984" s="159"/>
      <c r="E984" s="47"/>
      <c r="F984" s="47"/>
      <c r="G984" s="47"/>
      <c r="H984" s="153"/>
      <c r="I984" s="47"/>
      <c r="J984" s="47"/>
      <c r="K984" s="47"/>
      <c r="L984" s="48"/>
      <c r="M984" s="48"/>
      <c r="N984" s="48"/>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c r="AO984" s="47"/>
      <c r="AP984" s="47"/>
      <c r="AQ984" s="47"/>
      <c r="AR984" s="47"/>
      <c r="AS984" s="47"/>
      <c r="AT984" s="47"/>
    </row>
    <row r="985" spans="1:46" ht="15.75" customHeight="1">
      <c r="A985" s="45"/>
      <c r="B985" s="178"/>
      <c r="C985" s="47"/>
      <c r="D985" s="159"/>
      <c r="E985" s="47"/>
      <c r="F985" s="47"/>
      <c r="G985" s="47"/>
      <c r="H985" s="153"/>
      <c r="I985" s="47"/>
      <c r="J985" s="47"/>
      <c r="K985" s="47"/>
      <c r="L985" s="48"/>
      <c r="M985" s="48"/>
      <c r="N985" s="48"/>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c r="AP985" s="47"/>
      <c r="AQ985" s="47"/>
      <c r="AR985" s="47"/>
      <c r="AS985" s="47"/>
      <c r="AT985" s="47"/>
    </row>
    <row r="986" spans="1:46" ht="15.75" customHeight="1">
      <c r="A986" s="45"/>
      <c r="B986" s="178"/>
      <c r="C986" s="47"/>
      <c r="D986" s="159"/>
      <c r="E986" s="47"/>
      <c r="F986" s="47"/>
      <c r="G986" s="47"/>
      <c r="H986" s="153"/>
      <c r="I986" s="47"/>
      <c r="J986" s="47"/>
      <c r="K986" s="47"/>
      <c r="L986" s="48"/>
      <c r="M986" s="48"/>
      <c r="N986" s="48"/>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c r="AO986" s="47"/>
      <c r="AP986" s="47"/>
      <c r="AQ986" s="47"/>
      <c r="AR986" s="47"/>
      <c r="AS986" s="47"/>
      <c r="AT986" s="47"/>
    </row>
    <row r="987" spans="1:46" ht="15.75" customHeight="1">
      <c r="A987" s="45"/>
      <c r="B987" s="178"/>
      <c r="C987" s="47"/>
      <c r="D987" s="159"/>
      <c r="E987" s="47"/>
      <c r="F987" s="47"/>
      <c r="G987" s="47"/>
      <c r="H987" s="153"/>
      <c r="I987" s="47"/>
      <c r="J987" s="47"/>
      <c r="K987" s="47"/>
      <c r="L987" s="48"/>
      <c r="M987" s="48"/>
      <c r="N987" s="48"/>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c r="AP987" s="47"/>
      <c r="AQ987" s="47"/>
      <c r="AR987" s="47"/>
      <c r="AS987" s="47"/>
      <c r="AT987" s="47"/>
    </row>
    <row r="988" spans="1:46" ht="15.75" customHeight="1">
      <c r="A988" s="45"/>
      <c r="B988" s="178"/>
      <c r="C988" s="47"/>
      <c r="D988" s="159"/>
      <c r="E988" s="47"/>
      <c r="F988" s="47"/>
      <c r="G988" s="47"/>
      <c r="H988" s="153"/>
      <c r="I988" s="47"/>
      <c r="J988" s="47"/>
      <c r="K988" s="47"/>
      <c r="L988" s="48"/>
      <c r="M988" s="48"/>
      <c r="N988" s="48"/>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c r="AO988" s="47"/>
      <c r="AP988" s="47"/>
      <c r="AQ988" s="47"/>
      <c r="AR988" s="47"/>
      <c r="AS988" s="47"/>
      <c r="AT988" s="47"/>
    </row>
    <row r="989" spans="1:46" ht="15.75" customHeight="1">
      <c r="A989" s="45"/>
      <c r="B989" s="178"/>
      <c r="C989" s="47"/>
      <c r="D989" s="159"/>
      <c r="E989" s="47"/>
      <c r="F989" s="47"/>
      <c r="G989" s="47"/>
      <c r="H989" s="153"/>
      <c r="I989" s="47"/>
      <c r="J989" s="47"/>
      <c r="K989" s="47"/>
      <c r="L989" s="48"/>
      <c r="M989" s="48"/>
      <c r="N989" s="48"/>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c r="AP989" s="47"/>
      <c r="AQ989" s="47"/>
      <c r="AR989" s="47"/>
      <c r="AS989" s="47"/>
      <c r="AT989" s="47"/>
    </row>
    <row r="990" spans="1:46" ht="15.75" customHeight="1">
      <c r="A990" s="45"/>
      <c r="B990" s="178"/>
      <c r="C990" s="47"/>
      <c r="D990" s="159"/>
      <c r="E990" s="47"/>
      <c r="F990" s="47"/>
      <c r="G990" s="47"/>
      <c r="H990" s="153"/>
      <c r="I990" s="47"/>
      <c r="J990" s="47"/>
      <c r="K990" s="47"/>
      <c r="L990" s="48"/>
      <c r="M990" s="48"/>
      <c r="N990" s="48"/>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c r="AO990" s="47"/>
      <c r="AP990" s="47"/>
      <c r="AQ990" s="47"/>
      <c r="AR990" s="47"/>
      <c r="AS990" s="47"/>
      <c r="AT990" s="47"/>
    </row>
    <row r="991" spans="1:46" ht="15.75" customHeight="1">
      <c r="A991" s="45"/>
      <c r="B991" s="178"/>
      <c r="C991" s="47"/>
      <c r="D991" s="159"/>
      <c r="E991" s="47"/>
      <c r="F991" s="47"/>
      <c r="G991" s="47"/>
      <c r="H991" s="153"/>
      <c r="I991" s="47"/>
      <c r="J991" s="47"/>
      <c r="K991" s="47"/>
      <c r="L991" s="48"/>
      <c r="M991" s="48"/>
      <c r="N991" s="48"/>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c r="AP991" s="47"/>
      <c r="AQ991" s="47"/>
      <c r="AR991" s="47"/>
      <c r="AS991" s="47"/>
      <c r="AT991" s="47"/>
    </row>
    <row r="992" spans="1:46" ht="15.75" customHeight="1">
      <c r="A992" s="45"/>
      <c r="B992" s="178"/>
      <c r="C992" s="47"/>
      <c r="D992" s="159"/>
      <c r="E992" s="47"/>
      <c r="F992" s="47"/>
      <c r="G992" s="47"/>
      <c r="H992" s="153"/>
      <c r="I992" s="47"/>
      <c r="J992" s="47"/>
      <c r="K992" s="47"/>
      <c r="L992" s="48"/>
      <c r="M992" s="48"/>
      <c r="N992" s="48"/>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c r="AR992" s="47"/>
      <c r="AS992" s="47"/>
      <c r="AT992" s="47"/>
    </row>
    <row r="993" spans="1:46" ht="15.75" customHeight="1">
      <c r="A993" s="45"/>
      <c r="B993" s="178"/>
      <c r="C993" s="47"/>
      <c r="D993" s="159"/>
      <c r="E993" s="47"/>
      <c r="F993" s="47"/>
      <c r="G993" s="47"/>
      <c r="H993" s="153"/>
      <c r="I993" s="47"/>
      <c r="J993" s="47"/>
      <c r="K993" s="47"/>
      <c r="L993" s="48"/>
      <c r="M993" s="48"/>
      <c r="N993" s="48"/>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c r="AP993" s="47"/>
      <c r="AQ993" s="47"/>
      <c r="AR993" s="47"/>
      <c r="AS993" s="47"/>
      <c r="AT993" s="47"/>
    </row>
    <row r="994" spans="1:46" ht="15.75" customHeight="1">
      <c r="A994" s="45"/>
      <c r="B994" s="178"/>
      <c r="C994" s="47"/>
      <c r="D994" s="159"/>
      <c r="E994" s="47"/>
      <c r="F994" s="47"/>
      <c r="G994" s="47"/>
      <c r="H994" s="153"/>
      <c r="I994" s="47"/>
      <c r="J994" s="47"/>
      <c r="K994" s="47"/>
      <c r="L994" s="48"/>
      <c r="M994" s="48"/>
      <c r="N994" s="48"/>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c r="AO994" s="47"/>
      <c r="AP994" s="47"/>
      <c r="AQ994" s="47"/>
      <c r="AR994" s="47"/>
      <c r="AS994" s="47"/>
      <c r="AT994" s="47"/>
    </row>
    <row r="995" spans="1:46" ht="15.75" customHeight="1">
      <c r="A995" s="45"/>
      <c r="B995" s="178"/>
      <c r="C995" s="47"/>
      <c r="D995" s="159"/>
      <c r="E995" s="47"/>
      <c r="F995" s="47"/>
      <c r="G995" s="47"/>
      <c r="H995" s="153"/>
      <c r="I995" s="47"/>
      <c r="J995" s="47"/>
      <c r="K995" s="47"/>
      <c r="L995" s="48"/>
      <c r="M995" s="48"/>
      <c r="N995" s="48"/>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c r="AP995" s="47"/>
      <c r="AQ995" s="47"/>
      <c r="AR995" s="47"/>
      <c r="AS995" s="47"/>
      <c r="AT995" s="47"/>
    </row>
    <row r="996" spans="1:46" ht="15.75" customHeight="1">
      <c r="A996" s="45"/>
      <c r="B996" s="178"/>
      <c r="C996" s="47"/>
      <c r="D996" s="159"/>
      <c r="E996" s="47"/>
      <c r="F996" s="47"/>
      <c r="G996" s="47"/>
      <c r="H996" s="153"/>
      <c r="I996" s="47"/>
      <c r="J996" s="47"/>
      <c r="K996" s="47"/>
      <c r="L996" s="48"/>
      <c r="M996" s="48"/>
      <c r="N996" s="48"/>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c r="AO996" s="47"/>
      <c r="AP996" s="47"/>
      <c r="AQ996" s="47"/>
      <c r="AR996" s="47"/>
      <c r="AS996" s="47"/>
      <c r="AT996" s="47"/>
    </row>
    <row r="997" spans="1:46" ht="15.75" customHeight="1">
      <c r="A997" s="45"/>
      <c r="B997" s="178"/>
      <c r="C997" s="47"/>
      <c r="D997" s="159"/>
      <c r="E997" s="47"/>
      <c r="F997" s="47"/>
      <c r="G997" s="47"/>
      <c r="H997" s="153"/>
      <c r="I997" s="47"/>
      <c r="J997" s="47"/>
      <c r="K997" s="47"/>
      <c r="L997" s="48"/>
      <c r="M997" s="48"/>
      <c r="N997" s="48"/>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c r="AR997" s="47"/>
      <c r="AS997" s="47"/>
      <c r="AT997" s="47"/>
    </row>
    <row r="998" spans="1:46" ht="15.75" customHeight="1">
      <c r="A998" s="45"/>
      <c r="B998" s="178"/>
      <c r="C998" s="47"/>
      <c r="D998" s="159"/>
      <c r="E998" s="47"/>
      <c r="F998" s="47"/>
      <c r="G998" s="47"/>
      <c r="H998" s="153"/>
      <c r="I998" s="47"/>
      <c r="J998" s="47"/>
      <c r="K998" s="47"/>
      <c r="L998" s="48"/>
      <c r="M998" s="48"/>
      <c r="N998" s="48"/>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c r="AO998" s="47"/>
      <c r="AP998" s="47"/>
      <c r="AQ998" s="47"/>
      <c r="AR998" s="47"/>
      <c r="AS998" s="47"/>
      <c r="AT998" s="47"/>
    </row>
    <row r="999" spans="1:46" ht="15.75" customHeight="1">
      <c r="A999" s="45"/>
      <c r="B999" s="178"/>
      <c r="C999" s="47"/>
      <c r="D999" s="159"/>
      <c r="E999" s="47"/>
      <c r="F999" s="47"/>
      <c r="G999" s="47"/>
      <c r="H999" s="153"/>
      <c r="I999" s="47"/>
      <c r="J999" s="47"/>
      <c r="K999" s="47"/>
      <c r="L999" s="48"/>
      <c r="M999" s="48"/>
      <c r="N999" s="48"/>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c r="AO999" s="47"/>
      <c r="AP999" s="47"/>
      <c r="AQ999" s="47"/>
      <c r="AR999" s="47"/>
      <c r="AS999" s="47"/>
      <c r="AT999" s="47"/>
    </row>
    <row r="1000" spans="1:46" ht="15.75" customHeight="1">
      <c r="A1000" s="45"/>
      <c r="B1000" s="178"/>
      <c r="C1000" s="47"/>
      <c r="D1000" s="159"/>
      <c r="E1000" s="47"/>
      <c r="F1000" s="47"/>
      <c r="G1000" s="47"/>
      <c r="H1000" s="153"/>
      <c r="I1000" s="47"/>
      <c r="J1000" s="47"/>
      <c r="K1000" s="47"/>
      <c r="L1000" s="48"/>
      <c r="M1000" s="48"/>
      <c r="N1000" s="48"/>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c r="AO1000" s="47"/>
      <c r="AP1000" s="47"/>
      <c r="AQ1000" s="47"/>
      <c r="AR1000" s="47"/>
      <c r="AS1000" s="47"/>
      <c r="AT1000" s="47"/>
    </row>
    <row r="1001" spans="1:46" ht="15.75" customHeight="1">
      <c r="A1001" s="45"/>
      <c r="B1001" s="178"/>
      <c r="C1001" s="47"/>
      <c r="D1001" s="159"/>
      <c r="E1001" s="47"/>
      <c r="F1001" s="47"/>
      <c r="G1001" s="47"/>
      <c r="H1001" s="153"/>
      <c r="I1001" s="47"/>
      <c r="J1001" s="47"/>
      <c r="K1001" s="47"/>
      <c r="L1001" s="48"/>
      <c r="M1001" s="48"/>
      <c r="N1001" s="48"/>
      <c r="O1001" s="47"/>
      <c r="P1001" s="47"/>
      <c r="Q1001" s="47"/>
      <c r="R1001" s="47"/>
      <c r="S1001" s="47"/>
      <c r="T1001" s="47"/>
      <c r="U1001" s="47"/>
      <c r="V1001" s="47"/>
      <c r="W1001" s="47"/>
      <c r="X1001" s="47"/>
      <c r="Y1001" s="47"/>
      <c r="Z1001" s="47"/>
      <c r="AA1001" s="47"/>
      <c r="AB1001" s="47"/>
      <c r="AC1001" s="47"/>
      <c r="AD1001" s="47"/>
      <c r="AE1001" s="47"/>
      <c r="AF1001" s="47"/>
      <c r="AG1001" s="47"/>
      <c r="AH1001" s="47"/>
      <c r="AI1001" s="47"/>
      <c r="AJ1001" s="47"/>
      <c r="AK1001" s="47"/>
      <c r="AL1001" s="47"/>
      <c r="AM1001" s="47"/>
      <c r="AN1001" s="47"/>
      <c r="AO1001" s="47"/>
      <c r="AP1001" s="47"/>
      <c r="AQ1001" s="47"/>
      <c r="AR1001" s="47"/>
      <c r="AS1001" s="47"/>
      <c r="AT1001" s="47"/>
    </row>
    <row r="1002" spans="1:46" ht="15.75" customHeight="1">
      <c r="A1002" s="45"/>
      <c r="B1002" s="178"/>
      <c r="C1002" s="47"/>
      <c r="D1002" s="159"/>
      <c r="E1002" s="47"/>
      <c r="F1002" s="47"/>
      <c r="G1002" s="47"/>
      <c r="H1002" s="153"/>
      <c r="I1002" s="47"/>
      <c r="J1002" s="47"/>
      <c r="K1002" s="47"/>
      <c r="L1002" s="48"/>
      <c r="M1002" s="48"/>
      <c r="N1002" s="48"/>
      <c r="O1002" s="47"/>
      <c r="P1002" s="47"/>
      <c r="Q1002" s="47"/>
      <c r="R1002" s="47"/>
      <c r="S1002" s="47"/>
      <c r="T1002" s="47"/>
      <c r="U1002" s="47"/>
      <c r="V1002" s="47"/>
      <c r="W1002" s="47"/>
      <c r="X1002" s="47"/>
      <c r="Y1002" s="47"/>
      <c r="Z1002" s="47"/>
      <c r="AA1002" s="47"/>
      <c r="AB1002" s="47"/>
      <c r="AC1002" s="47"/>
      <c r="AD1002" s="47"/>
      <c r="AE1002" s="47"/>
      <c r="AF1002" s="47"/>
      <c r="AG1002" s="47"/>
      <c r="AH1002" s="47"/>
      <c r="AI1002" s="47"/>
      <c r="AJ1002" s="47"/>
      <c r="AK1002" s="47"/>
      <c r="AL1002" s="47"/>
      <c r="AM1002" s="47"/>
      <c r="AN1002" s="47"/>
      <c r="AO1002" s="47"/>
      <c r="AP1002" s="47"/>
      <c r="AQ1002" s="47"/>
      <c r="AR1002" s="47"/>
      <c r="AS1002" s="47"/>
      <c r="AT1002" s="47"/>
    </row>
    <row r="1003" spans="1:46" ht="15.75" customHeight="1">
      <c r="A1003" s="45"/>
      <c r="B1003" s="178"/>
      <c r="C1003" s="47"/>
      <c r="D1003" s="159"/>
      <c r="E1003" s="47"/>
      <c r="F1003" s="47"/>
      <c r="G1003" s="47"/>
      <c r="H1003" s="153"/>
      <c r="I1003" s="47"/>
      <c r="J1003" s="47"/>
      <c r="K1003" s="47"/>
      <c r="L1003" s="48"/>
      <c r="M1003" s="48"/>
      <c r="N1003" s="48"/>
      <c r="O1003" s="47"/>
      <c r="P1003" s="47"/>
      <c r="Q1003" s="47"/>
      <c r="R1003" s="47"/>
      <c r="S1003" s="47"/>
      <c r="T1003" s="47"/>
      <c r="U1003" s="47"/>
      <c r="V1003" s="47"/>
      <c r="W1003" s="47"/>
      <c r="X1003" s="47"/>
      <c r="Y1003" s="47"/>
      <c r="Z1003" s="47"/>
      <c r="AA1003" s="47"/>
      <c r="AB1003" s="47"/>
      <c r="AC1003" s="47"/>
      <c r="AD1003" s="47"/>
      <c r="AE1003" s="47"/>
      <c r="AF1003" s="47"/>
      <c r="AG1003" s="47"/>
      <c r="AH1003" s="47"/>
      <c r="AI1003" s="47"/>
      <c r="AJ1003" s="47"/>
      <c r="AK1003" s="47"/>
      <c r="AL1003" s="47"/>
      <c r="AM1003" s="47"/>
      <c r="AN1003" s="47"/>
      <c r="AO1003" s="47"/>
      <c r="AP1003" s="47"/>
      <c r="AQ1003" s="47"/>
      <c r="AR1003" s="47"/>
      <c r="AS1003" s="47"/>
      <c r="AT1003" s="47"/>
    </row>
    <row r="1004" spans="1:46" ht="15.75" customHeight="1">
      <c r="A1004" s="45"/>
      <c r="B1004" s="178"/>
      <c r="C1004" s="47"/>
      <c r="D1004" s="159"/>
      <c r="E1004" s="47"/>
      <c r="F1004" s="47"/>
      <c r="G1004" s="47"/>
      <c r="H1004" s="153"/>
      <c r="I1004" s="47"/>
      <c r="J1004" s="47"/>
      <c r="K1004" s="47"/>
      <c r="L1004" s="48"/>
      <c r="M1004" s="48"/>
      <c r="N1004" s="48"/>
      <c r="O1004" s="47"/>
      <c r="P1004" s="47"/>
      <c r="Q1004" s="47"/>
      <c r="R1004" s="47"/>
      <c r="S1004" s="47"/>
      <c r="T1004" s="47"/>
      <c r="U1004" s="47"/>
      <c r="V1004" s="47"/>
      <c r="W1004" s="47"/>
      <c r="X1004" s="47"/>
      <c r="Y1004" s="47"/>
      <c r="Z1004" s="47"/>
      <c r="AA1004" s="47"/>
      <c r="AB1004" s="47"/>
      <c r="AC1004" s="47"/>
      <c r="AD1004" s="47"/>
      <c r="AE1004" s="47"/>
      <c r="AF1004" s="47"/>
      <c r="AG1004" s="47"/>
      <c r="AH1004" s="47"/>
      <c r="AI1004" s="47"/>
      <c r="AJ1004" s="47"/>
      <c r="AK1004" s="47"/>
      <c r="AL1004" s="47"/>
      <c r="AM1004" s="47"/>
      <c r="AN1004" s="47"/>
      <c r="AO1004" s="47"/>
      <c r="AP1004" s="47"/>
      <c r="AQ1004" s="47"/>
      <c r="AR1004" s="47"/>
      <c r="AS1004" s="47"/>
      <c r="AT1004" s="47"/>
    </row>
    <row r="1005" spans="1:46" ht="15.75" customHeight="1">
      <c r="A1005" s="45"/>
      <c r="B1005" s="178"/>
      <c r="C1005" s="47"/>
      <c r="D1005" s="159"/>
      <c r="E1005" s="47"/>
      <c r="F1005" s="47"/>
      <c r="G1005" s="47"/>
      <c r="H1005" s="153"/>
      <c r="I1005" s="47"/>
      <c r="J1005" s="47"/>
      <c r="K1005" s="47"/>
      <c r="L1005" s="48"/>
      <c r="M1005" s="48"/>
      <c r="N1005" s="48"/>
      <c r="O1005" s="47"/>
      <c r="P1005" s="47"/>
      <c r="Q1005" s="47"/>
      <c r="R1005" s="47"/>
      <c r="S1005" s="47"/>
      <c r="T1005" s="47"/>
      <c r="U1005" s="47"/>
      <c r="V1005" s="47"/>
      <c r="W1005" s="47"/>
      <c r="X1005" s="47"/>
      <c r="Y1005" s="47"/>
      <c r="Z1005" s="47"/>
      <c r="AA1005" s="47"/>
      <c r="AB1005" s="47"/>
      <c r="AC1005" s="47"/>
      <c r="AD1005" s="47"/>
      <c r="AE1005" s="47"/>
      <c r="AF1005" s="47"/>
      <c r="AG1005" s="47"/>
      <c r="AH1005" s="47"/>
      <c r="AI1005" s="47"/>
      <c r="AJ1005" s="47"/>
      <c r="AK1005" s="47"/>
      <c r="AL1005" s="47"/>
      <c r="AM1005" s="47"/>
      <c r="AN1005" s="47"/>
      <c r="AO1005" s="47"/>
      <c r="AP1005" s="47"/>
      <c r="AQ1005" s="47"/>
      <c r="AR1005" s="47"/>
      <c r="AS1005" s="47"/>
      <c r="AT1005" s="47"/>
    </row>
    <row r="1006" spans="1:46" ht="15.75" customHeight="1">
      <c r="A1006" s="45"/>
      <c r="B1006" s="178"/>
      <c r="C1006" s="47"/>
      <c r="D1006" s="159"/>
      <c r="E1006" s="47"/>
      <c r="F1006" s="47"/>
      <c r="G1006" s="47"/>
      <c r="H1006" s="153"/>
      <c r="I1006" s="47"/>
      <c r="J1006" s="47"/>
      <c r="K1006" s="47"/>
      <c r="L1006" s="48"/>
      <c r="M1006" s="48"/>
      <c r="N1006" s="48"/>
      <c r="O1006" s="47"/>
      <c r="P1006" s="47"/>
      <c r="Q1006" s="47"/>
      <c r="R1006" s="47"/>
      <c r="S1006" s="47"/>
      <c r="T1006" s="47"/>
      <c r="U1006" s="47"/>
      <c r="V1006" s="47"/>
      <c r="W1006" s="47"/>
      <c r="X1006" s="47"/>
      <c r="Y1006" s="47"/>
      <c r="Z1006" s="47"/>
      <c r="AA1006" s="47"/>
      <c r="AB1006" s="47"/>
      <c r="AC1006" s="47"/>
      <c r="AD1006" s="47"/>
      <c r="AE1006" s="47"/>
      <c r="AF1006" s="47"/>
      <c r="AG1006" s="47"/>
      <c r="AH1006" s="47"/>
      <c r="AI1006" s="47"/>
      <c r="AJ1006" s="47"/>
      <c r="AK1006" s="47"/>
      <c r="AL1006" s="47"/>
      <c r="AM1006" s="47"/>
      <c r="AN1006" s="47"/>
      <c r="AO1006" s="47"/>
      <c r="AP1006" s="47"/>
      <c r="AQ1006" s="47"/>
      <c r="AR1006" s="47"/>
      <c r="AS1006" s="47"/>
      <c r="AT1006" s="47"/>
    </row>
    <row r="1007" spans="1:46" ht="15.75" customHeight="1">
      <c r="A1007" s="45"/>
      <c r="B1007" s="178"/>
      <c r="C1007" s="47"/>
      <c r="D1007" s="159"/>
      <c r="E1007" s="47"/>
      <c r="F1007" s="47"/>
      <c r="G1007" s="47"/>
      <c r="H1007" s="153"/>
      <c r="I1007" s="47"/>
      <c r="J1007" s="47"/>
      <c r="K1007" s="47"/>
      <c r="L1007" s="48"/>
      <c r="M1007" s="48"/>
      <c r="N1007" s="48"/>
      <c r="O1007" s="47"/>
      <c r="P1007" s="47"/>
      <c r="Q1007" s="47"/>
      <c r="R1007" s="47"/>
      <c r="S1007" s="47"/>
      <c r="T1007" s="47"/>
      <c r="U1007" s="47"/>
      <c r="V1007" s="47"/>
      <c r="W1007" s="47"/>
      <c r="X1007" s="47"/>
      <c r="Y1007" s="47"/>
      <c r="Z1007" s="47"/>
      <c r="AA1007" s="47"/>
      <c r="AB1007" s="47"/>
      <c r="AC1007" s="47"/>
      <c r="AD1007" s="47"/>
      <c r="AE1007" s="47"/>
      <c r="AF1007" s="47"/>
      <c r="AG1007" s="47"/>
      <c r="AH1007" s="47"/>
      <c r="AI1007" s="47"/>
      <c r="AJ1007" s="47"/>
      <c r="AK1007" s="47"/>
      <c r="AL1007" s="47"/>
      <c r="AM1007" s="47"/>
      <c r="AN1007" s="47"/>
      <c r="AO1007" s="47"/>
      <c r="AP1007" s="47"/>
      <c r="AQ1007" s="47"/>
      <c r="AR1007" s="47"/>
      <c r="AS1007" s="47"/>
      <c r="AT1007" s="47"/>
    </row>
    <row r="1008" spans="1:46" ht="15.75" customHeight="1">
      <c r="A1008" s="45"/>
      <c r="B1008" s="178"/>
      <c r="C1008" s="47"/>
      <c r="D1008" s="159"/>
      <c r="E1008" s="47"/>
      <c r="F1008" s="47"/>
      <c r="G1008" s="47"/>
      <c r="H1008" s="153"/>
      <c r="I1008" s="47"/>
      <c r="J1008" s="47"/>
      <c r="K1008" s="47"/>
      <c r="L1008" s="48"/>
      <c r="M1008" s="48"/>
      <c r="N1008" s="48"/>
      <c r="O1008" s="47"/>
      <c r="P1008" s="47"/>
      <c r="Q1008" s="47"/>
      <c r="R1008" s="47"/>
      <c r="S1008" s="47"/>
      <c r="T1008" s="47"/>
      <c r="U1008" s="47"/>
      <c r="V1008" s="47"/>
      <c r="W1008" s="47"/>
      <c r="X1008" s="47"/>
      <c r="Y1008" s="47"/>
      <c r="Z1008" s="47"/>
      <c r="AA1008" s="47"/>
      <c r="AB1008" s="47"/>
      <c r="AC1008" s="47"/>
      <c r="AD1008" s="47"/>
      <c r="AE1008" s="47"/>
      <c r="AF1008" s="47"/>
      <c r="AG1008" s="47"/>
      <c r="AH1008" s="47"/>
      <c r="AI1008" s="47"/>
      <c r="AJ1008" s="47"/>
      <c r="AK1008" s="47"/>
      <c r="AL1008" s="47"/>
      <c r="AM1008" s="47"/>
      <c r="AN1008" s="47"/>
      <c r="AO1008" s="47"/>
      <c r="AP1008" s="47"/>
      <c r="AQ1008" s="47"/>
      <c r="AR1008" s="47"/>
      <c r="AS1008" s="47"/>
      <c r="AT1008" s="47"/>
    </row>
    <row r="1009" spans="1:46" ht="15.75" customHeight="1">
      <c r="A1009" s="45"/>
      <c r="B1009" s="178"/>
      <c r="C1009" s="47"/>
      <c r="D1009" s="159"/>
      <c r="E1009" s="47"/>
      <c r="F1009" s="47"/>
      <c r="G1009" s="47"/>
      <c r="H1009" s="153"/>
      <c r="I1009" s="47"/>
      <c r="J1009" s="47"/>
      <c r="K1009" s="47"/>
      <c r="L1009" s="48"/>
      <c r="M1009" s="48"/>
      <c r="N1009" s="48"/>
      <c r="O1009" s="47"/>
      <c r="P1009" s="47"/>
      <c r="Q1009" s="47"/>
      <c r="R1009" s="47"/>
      <c r="S1009" s="47"/>
      <c r="T1009" s="47"/>
      <c r="U1009" s="47"/>
      <c r="V1009" s="47"/>
      <c r="W1009" s="47"/>
      <c r="X1009" s="47"/>
      <c r="Y1009" s="47"/>
      <c r="Z1009" s="47"/>
      <c r="AA1009" s="47"/>
      <c r="AB1009" s="47"/>
      <c r="AC1009" s="47"/>
      <c r="AD1009" s="47"/>
      <c r="AE1009" s="47"/>
      <c r="AF1009" s="47"/>
      <c r="AG1009" s="47"/>
      <c r="AH1009" s="47"/>
      <c r="AI1009" s="47"/>
      <c r="AJ1009" s="47"/>
      <c r="AK1009" s="47"/>
      <c r="AL1009" s="47"/>
      <c r="AM1009" s="47"/>
      <c r="AN1009" s="47"/>
      <c r="AO1009" s="47"/>
      <c r="AP1009" s="47"/>
      <c r="AQ1009" s="47"/>
      <c r="AR1009" s="47"/>
      <c r="AS1009" s="47"/>
      <c r="AT1009" s="47"/>
    </row>
    <row r="1010" spans="1:46" ht="15.75" customHeight="1">
      <c r="A1010" s="45"/>
      <c r="B1010" s="178"/>
      <c r="C1010" s="47"/>
      <c r="D1010" s="159"/>
      <c r="E1010" s="47"/>
      <c r="F1010" s="47"/>
      <c r="G1010" s="47"/>
      <c r="H1010" s="153"/>
      <c r="I1010" s="47"/>
      <c r="J1010" s="47"/>
      <c r="K1010" s="47"/>
      <c r="L1010" s="48"/>
      <c r="M1010" s="48"/>
      <c r="N1010" s="48"/>
      <c r="O1010" s="47"/>
      <c r="P1010" s="47"/>
      <c r="Q1010" s="47"/>
      <c r="R1010" s="47"/>
      <c r="S1010" s="47"/>
      <c r="T1010" s="47"/>
      <c r="U1010" s="47"/>
      <c r="V1010" s="47"/>
      <c r="W1010" s="47"/>
      <c r="X1010" s="47"/>
      <c r="Y1010" s="47"/>
      <c r="Z1010" s="47"/>
      <c r="AA1010" s="47"/>
      <c r="AB1010" s="47"/>
      <c r="AC1010" s="47"/>
      <c r="AD1010" s="47"/>
      <c r="AE1010" s="47"/>
      <c r="AF1010" s="47"/>
      <c r="AG1010" s="47"/>
      <c r="AH1010" s="47"/>
      <c r="AI1010" s="47"/>
      <c r="AJ1010" s="47"/>
      <c r="AK1010" s="47"/>
      <c r="AL1010" s="47"/>
      <c r="AM1010" s="47"/>
      <c r="AN1010" s="47"/>
      <c r="AO1010" s="47"/>
      <c r="AP1010" s="47"/>
      <c r="AQ1010" s="47"/>
      <c r="AR1010" s="47"/>
      <c r="AS1010" s="47"/>
      <c r="AT1010" s="47"/>
    </row>
    <row r="1011" spans="1:46" ht="15.75" customHeight="1">
      <c r="A1011" s="45"/>
      <c r="B1011" s="178"/>
      <c r="C1011" s="47"/>
      <c r="D1011" s="159"/>
      <c r="E1011" s="47"/>
      <c r="F1011" s="47"/>
      <c r="G1011" s="47"/>
      <c r="H1011" s="153"/>
      <c r="I1011" s="47"/>
      <c r="J1011" s="47"/>
      <c r="K1011" s="47"/>
      <c r="L1011" s="48"/>
      <c r="M1011" s="48"/>
      <c r="N1011" s="48"/>
      <c r="O1011" s="47"/>
      <c r="P1011" s="47"/>
      <c r="Q1011" s="47"/>
      <c r="R1011" s="47"/>
      <c r="S1011" s="47"/>
      <c r="T1011" s="47"/>
      <c r="U1011" s="47"/>
      <c r="V1011" s="47"/>
      <c r="W1011" s="47"/>
      <c r="X1011" s="47"/>
      <c r="Y1011" s="47"/>
      <c r="Z1011" s="47"/>
      <c r="AA1011" s="47"/>
      <c r="AB1011" s="47"/>
      <c r="AC1011" s="47"/>
      <c r="AD1011" s="47"/>
      <c r="AE1011" s="47"/>
      <c r="AF1011" s="47"/>
      <c r="AG1011" s="47"/>
      <c r="AH1011" s="47"/>
      <c r="AI1011" s="47"/>
      <c r="AJ1011" s="47"/>
      <c r="AK1011" s="47"/>
      <c r="AL1011" s="47"/>
      <c r="AM1011" s="47"/>
      <c r="AN1011" s="47"/>
      <c r="AO1011" s="47"/>
      <c r="AP1011" s="47"/>
      <c r="AQ1011" s="47"/>
      <c r="AR1011" s="47"/>
      <c r="AS1011" s="47"/>
      <c r="AT1011" s="47"/>
    </row>
    <row r="1012" spans="1:46" ht="15.75" customHeight="1">
      <c r="A1012" s="45"/>
      <c r="B1012" s="178"/>
      <c r="C1012" s="47"/>
      <c r="D1012" s="159"/>
      <c r="E1012" s="47"/>
      <c r="F1012" s="47"/>
      <c r="G1012" s="47"/>
      <c r="H1012" s="153"/>
      <c r="I1012" s="47"/>
      <c r="J1012" s="47"/>
      <c r="K1012" s="47"/>
      <c r="L1012" s="48"/>
      <c r="M1012" s="48"/>
      <c r="N1012" s="48"/>
      <c r="O1012" s="47"/>
      <c r="P1012" s="47"/>
      <c r="Q1012" s="47"/>
      <c r="R1012" s="47"/>
      <c r="S1012" s="47"/>
      <c r="T1012" s="47"/>
      <c r="U1012" s="47"/>
      <c r="V1012" s="47"/>
      <c r="W1012" s="47"/>
      <c r="X1012" s="47"/>
      <c r="Y1012" s="47"/>
      <c r="Z1012" s="47"/>
      <c r="AA1012" s="47"/>
      <c r="AB1012" s="47"/>
      <c r="AC1012" s="47"/>
      <c r="AD1012" s="47"/>
      <c r="AE1012" s="47"/>
      <c r="AF1012" s="47"/>
      <c r="AG1012" s="47"/>
      <c r="AH1012" s="47"/>
      <c r="AI1012" s="47"/>
      <c r="AJ1012" s="47"/>
      <c r="AK1012" s="47"/>
      <c r="AL1012" s="47"/>
      <c r="AM1012" s="47"/>
      <c r="AN1012" s="47"/>
      <c r="AO1012" s="47"/>
      <c r="AP1012" s="47"/>
      <c r="AQ1012" s="47"/>
      <c r="AR1012" s="47"/>
      <c r="AS1012" s="47"/>
      <c r="AT1012" s="47"/>
    </row>
    <row r="1013" spans="1:46" ht="15.75" customHeight="1">
      <c r="A1013" s="45"/>
      <c r="B1013" s="178"/>
      <c r="C1013" s="47"/>
      <c r="D1013" s="159"/>
      <c r="E1013" s="47"/>
      <c r="F1013" s="47"/>
      <c r="G1013" s="47"/>
      <c r="H1013" s="153"/>
      <c r="I1013" s="47"/>
      <c r="J1013" s="47"/>
      <c r="K1013" s="47"/>
      <c r="L1013" s="48"/>
      <c r="M1013" s="48"/>
      <c r="N1013" s="48"/>
      <c r="O1013" s="47"/>
      <c r="P1013" s="47"/>
      <c r="Q1013" s="47"/>
      <c r="R1013" s="47"/>
      <c r="S1013" s="47"/>
      <c r="T1013" s="47"/>
      <c r="U1013" s="47"/>
      <c r="V1013" s="47"/>
      <c r="W1013" s="47"/>
      <c r="X1013" s="47"/>
      <c r="Y1013" s="47"/>
      <c r="Z1013" s="47"/>
      <c r="AA1013" s="47"/>
      <c r="AB1013" s="47"/>
      <c r="AC1013" s="47"/>
      <c r="AD1013" s="47"/>
      <c r="AE1013" s="47"/>
      <c r="AF1013" s="47"/>
      <c r="AG1013" s="47"/>
      <c r="AH1013" s="47"/>
      <c r="AI1013" s="47"/>
      <c r="AJ1013" s="47"/>
      <c r="AK1013" s="47"/>
      <c r="AL1013" s="47"/>
      <c r="AM1013" s="47"/>
      <c r="AN1013" s="47"/>
      <c r="AO1013" s="47"/>
      <c r="AP1013" s="47"/>
      <c r="AQ1013" s="47"/>
      <c r="AR1013" s="47"/>
      <c r="AS1013" s="47"/>
      <c r="AT1013" s="47"/>
    </row>
    <row r="1014" spans="1:46" ht="15.75" customHeight="1">
      <c r="A1014" s="45"/>
      <c r="B1014" s="178"/>
      <c r="C1014" s="47"/>
      <c r="D1014" s="159"/>
      <c r="E1014" s="47"/>
      <c r="F1014" s="47"/>
      <c r="G1014" s="47"/>
      <c r="H1014" s="153"/>
      <c r="I1014" s="47"/>
      <c r="J1014" s="47"/>
      <c r="K1014" s="47"/>
      <c r="L1014" s="48"/>
      <c r="M1014" s="48"/>
      <c r="N1014" s="48"/>
      <c r="O1014" s="47"/>
      <c r="P1014" s="47"/>
      <c r="Q1014" s="47"/>
      <c r="R1014" s="47"/>
      <c r="S1014" s="47"/>
      <c r="T1014" s="47"/>
      <c r="U1014" s="47"/>
      <c r="V1014" s="47"/>
      <c r="W1014" s="47"/>
      <c r="X1014" s="47"/>
      <c r="Y1014" s="47"/>
      <c r="Z1014" s="47"/>
      <c r="AA1014" s="47"/>
      <c r="AB1014" s="47"/>
      <c r="AC1014" s="47"/>
      <c r="AD1014" s="47"/>
      <c r="AE1014" s="47"/>
      <c r="AF1014" s="47"/>
      <c r="AG1014" s="47"/>
      <c r="AH1014" s="47"/>
      <c r="AI1014" s="47"/>
      <c r="AJ1014" s="47"/>
      <c r="AK1014" s="47"/>
      <c r="AL1014" s="47"/>
      <c r="AM1014" s="47"/>
      <c r="AN1014" s="47"/>
      <c r="AO1014" s="47"/>
      <c r="AP1014" s="47"/>
      <c r="AQ1014" s="47"/>
      <c r="AR1014" s="47"/>
      <c r="AS1014" s="47"/>
      <c r="AT1014" s="47"/>
    </row>
    <row r="1015" spans="1:46" ht="15.75" customHeight="1">
      <c r="A1015" s="45"/>
      <c r="B1015" s="178"/>
      <c r="C1015" s="47"/>
      <c r="D1015" s="159"/>
      <c r="E1015" s="47"/>
      <c r="F1015" s="47"/>
      <c r="G1015" s="47"/>
      <c r="H1015" s="153"/>
      <c r="I1015" s="47"/>
      <c r="J1015" s="47"/>
      <c r="K1015" s="47"/>
      <c r="L1015" s="48"/>
      <c r="M1015" s="48"/>
      <c r="N1015" s="48"/>
      <c r="O1015" s="47"/>
      <c r="P1015" s="47"/>
      <c r="Q1015" s="47"/>
      <c r="R1015" s="47"/>
      <c r="S1015" s="47"/>
      <c r="T1015" s="47"/>
      <c r="U1015" s="47"/>
      <c r="V1015" s="47"/>
      <c r="W1015" s="47"/>
      <c r="X1015" s="47"/>
      <c r="Y1015" s="47"/>
      <c r="Z1015" s="47"/>
      <c r="AA1015" s="47"/>
      <c r="AB1015" s="47"/>
      <c r="AC1015" s="47"/>
      <c r="AD1015" s="47"/>
      <c r="AE1015" s="47"/>
      <c r="AF1015" s="47"/>
      <c r="AG1015" s="47"/>
      <c r="AH1015" s="47"/>
      <c r="AI1015" s="47"/>
      <c r="AJ1015" s="47"/>
      <c r="AK1015" s="47"/>
      <c r="AL1015" s="47"/>
      <c r="AM1015" s="47"/>
      <c r="AN1015" s="47"/>
      <c r="AO1015" s="47"/>
      <c r="AP1015" s="47"/>
      <c r="AQ1015" s="47"/>
      <c r="AR1015" s="47"/>
      <c r="AS1015" s="47"/>
      <c r="AT1015" s="47"/>
    </row>
    <row r="1016" spans="1:46" ht="15.75" customHeight="1">
      <c r="A1016" s="45"/>
      <c r="B1016" s="178"/>
      <c r="C1016" s="47"/>
      <c r="D1016" s="159"/>
      <c r="E1016" s="47"/>
      <c r="F1016" s="47"/>
      <c r="G1016" s="47"/>
      <c r="H1016" s="153"/>
      <c r="I1016" s="47"/>
      <c r="J1016" s="47"/>
      <c r="K1016" s="47"/>
      <c r="L1016" s="48"/>
      <c r="M1016" s="48"/>
      <c r="N1016" s="48"/>
      <c r="O1016" s="47"/>
      <c r="P1016" s="47"/>
      <c r="Q1016" s="47"/>
      <c r="R1016" s="47"/>
      <c r="S1016" s="47"/>
      <c r="T1016" s="47"/>
      <c r="U1016" s="47"/>
      <c r="V1016" s="47"/>
      <c r="W1016" s="47"/>
      <c r="X1016" s="47"/>
      <c r="Y1016" s="47"/>
      <c r="Z1016" s="47"/>
      <c r="AA1016" s="47"/>
      <c r="AB1016" s="47"/>
      <c r="AC1016" s="47"/>
      <c r="AD1016" s="47"/>
      <c r="AE1016" s="47"/>
      <c r="AF1016" s="47"/>
      <c r="AG1016" s="47"/>
      <c r="AH1016" s="47"/>
      <c r="AI1016" s="47"/>
      <c r="AJ1016" s="47"/>
      <c r="AK1016" s="47"/>
      <c r="AL1016" s="47"/>
      <c r="AM1016" s="47"/>
      <c r="AN1016" s="47"/>
      <c r="AO1016" s="47"/>
      <c r="AP1016" s="47"/>
      <c r="AQ1016" s="47"/>
      <c r="AR1016" s="47"/>
      <c r="AS1016" s="47"/>
      <c r="AT1016" s="47"/>
    </row>
    <row r="1017" spans="1:46" ht="15.75" customHeight="1">
      <c r="A1017" s="45"/>
      <c r="B1017" s="178"/>
      <c r="C1017" s="47"/>
      <c r="D1017" s="159"/>
      <c r="E1017" s="47"/>
      <c r="F1017" s="47"/>
      <c r="G1017" s="47"/>
      <c r="H1017" s="153"/>
      <c r="I1017" s="47"/>
      <c r="J1017" s="47"/>
      <c r="K1017" s="47"/>
      <c r="L1017" s="48"/>
      <c r="M1017" s="48"/>
      <c r="N1017" s="48"/>
      <c r="O1017" s="47"/>
      <c r="P1017" s="47"/>
      <c r="Q1017" s="47"/>
      <c r="R1017" s="47"/>
      <c r="S1017" s="47"/>
      <c r="T1017" s="47"/>
      <c r="U1017" s="47"/>
      <c r="V1017" s="47"/>
      <c r="W1017" s="47"/>
      <c r="X1017" s="47"/>
      <c r="Y1017" s="47"/>
      <c r="Z1017" s="47"/>
      <c r="AA1017" s="47"/>
      <c r="AB1017" s="47"/>
      <c r="AC1017" s="47"/>
      <c r="AD1017" s="47"/>
      <c r="AE1017" s="47"/>
      <c r="AF1017" s="47"/>
      <c r="AG1017" s="47"/>
      <c r="AH1017" s="47"/>
      <c r="AI1017" s="47"/>
      <c r="AJ1017" s="47"/>
      <c r="AK1017" s="47"/>
      <c r="AL1017" s="47"/>
      <c r="AM1017" s="47"/>
      <c r="AN1017" s="47"/>
      <c r="AO1017" s="47"/>
      <c r="AP1017" s="47"/>
      <c r="AQ1017" s="47"/>
      <c r="AR1017" s="47"/>
      <c r="AS1017" s="47"/>
      <c r="AT1017" s="47"/>
    </row>
    <row r="1018" spans="1:46" ht="15.75" customHeight="1">
      <c r="A1018" s="45"/>
      <c r="B1018" s="178"/>
      <c r="C1018" s="47"/>
      <c r="D1018" s="159"/>
      <c r="E1018" s="47"/>
      <c r="F1018" s="47"/>
      <c r="G1018" s="47"/>
      <c r="H1018" s="153"/>
      <c r="I1018" s="47"/>
      <c r="J1018" s="47"/>
      <c r="K1018" s="47"/>
      <c r="L1018" s="48"/>
      <c r="M1018" s="48"/>
      <c r="N1018" s="48"/>
      <c r="O1018" s="47"/>
      <c r="P1018" s="47"/>
      <c r="Q1018" s="47"/>
      <c r="R1018" s="47"/>
      <c r="S1018" s="47"/>
      <c r="T1018" s="47"/>
      <c r="U1018" s="47"/>
      <c r="V1018" s="47"/>
      <c r="W1018" s="47"/>
      <c r="X1018" s="47"/>
      <c r="Y1018" s="47"/>
      <c r="Z1018" s="47"/>
      <c r="AA1018" s="47"/>
      <c r="AB1018" s="47"/>
      <c r="AC1018" s="47"/>
      <c r="AD1018" s="47"/>
      <c r="AE1018" s="47"/>
      <c r="AF1018" s="47"/>
      <c r="AG1018" s="47"/>
      <c r="AH1018" s="47"/>
      <c r="AI1018" s="47"/>
      <c r="AJ1018" s="47"/>
      <c r="AK1018" s="47"/>
      <c r="AL1018" s="47"/>
      <c r="AM1018" s="47"/>
      <c r="AN1018" s="47"/>
      <c r="AO1018" s="47"/>
      <c r="AP1018" s="47"/>
      <c r="AQ1018" s="47"/>
      <c r="AR1018" s="47"/>
      <c r="AS1018" s="47"/>
      <c r="AT1018" s="47"/>
    </row>
    <row r="1019" spans="1:46" ht="15.75" customHeight="1">
      <c r="A1019" s="45"/>
      <c r="B1019" s="178"/>
      <c r="C1019" s="47"/>
      <c r="D1019" s="159"/>
      <c r="E1019" s="47"/>
      <c r="F1019" s="47"/>
      <c r="G1019" s="47"/>
      <c r="H1019" s="153"/>
      <c r="I1019" s="47"/>
      <c r="J1019" s="47"/>
      <c r="K1019" s="47"/>
      <c r="L1019" s="48"/>
      <c r="M1019" s="48"/>
      <c r="N1019" s="48"/>
      <c r="O1019" s="47"/>
      <c r="P1019" s="47"/>
      <c r="Q1019" s="47"/>
      <c r="R1019" s="47"/>
      <c r="S1019" s="47"/>
      <c r="T1019" s="47"/>
      <c r="U1019" s="47"/>
      <c r="V1019" s="47"/>
      <c r="W1019" s="47"/>
      <c r="X1019" s="47"/>
      <c r="Y1019" s="47"/>
      <c r="Z1019" s="47"/>
      <c r="AA1019" s="47"/>
      <c r="AB1019" s="47"/>
      <c r="AC1019" s="47"/>
      <c r="AD1019" s="47"/>
      <c r="AE1019" s="47"/>
      <c r="AF1019" s="47"/>
      <c r="AG1019" s="47"/>
      <c r="AH1019" s="47"/>
      <c r="AI1019" s="47"/>
      <c r="AJ1019" s="47"/>
      <c r="AK1019" s="47"/>
      <c r="AL1019" s="47"/>
      <c r="AM1019" s="47"/>
      <c r="AN1019" s="47"/>
      <c r="AO1019" s="47"/>
      <c r="AP1019" s="47"/>
      <c r="AQ1019" s="47"/>
      <c r="AR1019" s="47"/>
      <c r="AS1019" s="47"/>
      <c r="AT1019" s="47"/>
    </row>
    <row r="1020" spans="1:46" ht="15.75" customHeight="1">
      <c r="A1020" s="45"/>
      <c r="B1020" s="178"/>
      <c r="C1020" s="47"/>
      <c r="D1020" s="159"/>
      <c r="E1020" s="47"/>
      <c r="F1020" s="47"/>
      <c r="G1020" s="47"/>
      <c r="H1020" s="153"/>
      <c r="I1020" s="47"/>
      <c r="J1020" s="47"/>
      <c r="K1020" s="47"/>
      <c r="L1020" s="48"/>
      <c r="M1020" s="48"/>
      <c r="N1020" s="48"/>
      <c r="O1020" s="47"/>
      <c r="P1020" s="47"/>
      <c r="Q1020" s="47"/>
      <c r="R1020" s="47"/>
      <c r="S1020" s="47"/>
      <c r="T1020" s="47"/>
      <c r="U1020" s="47"/>
      <c r="V1020" s="47"/>
      <c r="W1020" s="47"/>
      <c r="X1020" s="47"/>
      <c r="Y1020" s="47"/>
      <c r="Z1020" s="47"/>
      <c r="AA1020" s="47"/>
      <c r="AB1020" s="47"/>
      <c r="AC1020" s="47"/>
      <c r="AD1020" s="47"/>
      <c r="AE1020" s="47"/>
      <c r="AF1020" s="47"/>
      <c r="AG1020" s="47"/>
      <c r="AH1020" s="47"/>
      <c r="AI1020" s="47"/>
      <c r="AJ1020" s="47"/>
      <c r="AK1020" s="47"/>
      <c r="AL1020" s="47"/>
      <c r="AM1020" s="47"/>
      <c r="AN1020" s="47"/>
      <c r="AO1020" s="47"/>
      <c r="AP1020" s="47"/>
      <c r="AQ1020" s="47"/>
      <c r="AR1020" s="47"/>
      <c r="AS1020" s="47"/>
      <c r="AT1020" s="47"/>
    </row>
    <row r="1021" spans="1:46" ht="15.75" customHeight="1">
      <c r="A1021" s="45"/>
      <c r="B1021" s="178"/>
      <c r="C1021" s="47"/>
      <c r="D1021" s="159"/>
      <c r="E1021" s="47"/>
      <c r="F1021" s="47"/>
      <c r="G1021" s="47"/>
      <c r="H1021" s="153"/>
      <c r="I1021" s="47"/>
      <c r="J1021" s="47"/>
      <c r="K1021" s="47"/>
      <c r="L1021" s="48"/>
      <c r="M1021" s="48"/>
      <c r="N1021" s="48"/>
      <c r="O1021" s="47"/>
      <c r="P1021" s="47"/>
      <c r="Q1021" s="47"/>
      <c r="R1021" s="47"/>
      <c r="S1021" s="47"/>
      <c r="T1021" s="47"/>
      <c r="U1021" s="47"/>
      <c r="V1021" s="47"/>
      <c r="W1021" s="47"/>
      <c r="X1021" s="47"/>
      <c r="Y1021" s="47"/>
      <c r="Z1021" s="47"/>
      <c r="AA1021" s="47"/>
      <c r="AB1021" s="47"/>
      <c r="AC1021" s="47"/>
      <c r="AD1021" s="47"/>
      <c r="AE1021" s="47"/>
      <c r="AF1021" s="47"/>
      <c r="AG1021" s="47"/>
      <c r="AH1021" s="47"/>
      <c r="AI1021" s="47"/>
      <c r="AJ1021" s="47"/>
      <c r="AK1021" s="47"/>
      <c r="AL1021" s="47"/>
      <c r="AM1021" s="47"/>
      <c r="AN1021" s="47"/>
      <c r="AO1021" s="47"/>
      <c r="AP1021" s="47"/>
      <c r="AQ1021" s="47"/>
      <c r="AR1021" s="47"/>
      <c r="AS1021" s="47"/>
      <c r="AT1021" s="47"/>
    </row>
    <row r="1022" spans="1:46" ht="15.75" customHeight="1">
      <c r="A1022" s="45"/>
      <c r="B1022" s="178"/>
      <c r="C1022" s="47"/>
      <c r="D1022" s="159"/>
      <c r="E1022" s="47"/>
      <c r="F1022" s="47"/>
      <c r="G1022" s="47"/>
      <c r="H1022" s="153"/>
      <c r="I1022" s="47"/>
      <c r="J1022" s="47"/>
      <c r="K1022" s="47"/>
      <c r="L1022" s="48"/>
      <c r="M1022" s="48"/>
      <c r="N1022" s="48"/>
      <c r="O1022" s="47"/>
      <c r="P1022" s="47"/>
      <c r="Q1022" s="47"/>
      <c r="R1022" s="47"/>
      <c r="S1022" s="47"/>
      <c r="T1022" s="47"/>
      <c r="U1022" s="47"/>
      <c r="V1022" s="47"/>
      <c r="W1022" s="47"/>
      <c r="X1022" s="47"/>
      <c r="Y1022" s="47"/>
      <c r="Z1022" s="47"/>
      <c r="AA1022" s="47"/>
      <c r="AB1022" s="47"/>
      <c r="AC1022" s="47"/>
      <c r="AD1022" s="47"/>
      <c r="AE1022" s="47"/>
      <c r="AF1022" s="47"/>
      <c r="AG1022" s="47"/>
      <c r="AH1022" s="47"/>
      <c r="AI1022" s="47"/>
      <c r="AJ1022" s="47"/>
      <c r="AK1022" s="47"/>
      <c r="AL1022" s="47"/>
      <c r="AM1022" s="47"/>
      <c r="AN1022" s="47"/>
      <c r="AO1022" s="47"/>
      <c r="AP1022" s="47"/>
      <c r="AQ1022" s="47"/>
      <c r="AR1022" s="47"/>
      <c r="AS1022" s="47"/>
      <c r="AT1022" s="47"/>
    </row>
    <row r="1023" spans="1:46" ht="15.75" customHeight="1">
      <c r="A1023" s="45"/>
      <c r="B1023" s="178"/>
      <c r="C1023" s="47"/>
      <c r="D1023" s="159"/>
      <c r="E1023" s="47"/>
      <c r="F1023" s="47"/>
      <c r="G1023" s="47"/>
      <c r="H1023" s="153"/>
      <c r="I1023" s="47"/>
      <c r="J1023" s="47"/>
      <c r="K1023" s="47"/>
      <c r="L1023" s="48"/>
      <c r="M1023" s="48"/>
      <c r="N1023" s="48"/>
      <c r="O1023" s="47"/>
      <c r="P1023" s="47"/>
      <c r="Q1023" s="47"/>
      <c r="R1023" s="47"/>
      <c r="S1023" s="47"/>
      <c r="T1023" s="47"/>
      <c r="U1023" s="47"/>
      <c r="V1023" s="47"/>
      <c r="W1023" s="47"/>
      <c r="X1023" s="47"/>
      <c r="Y1023" s="47"/>
      <c r="Z1023" s="47"/>
      <c r="AA1023" s="47"/>
      <c r="AB1023" s="47"/>
      <c r="AC1023" s="47"/>
      <c r="AD1023" s="47"/>
      <c r="AE1023" s="47"/>
      <c r="AF1023" s="47"/>
      <c r="AG1023" s="47"/>
      <c r="AH1023" s="47"/>
      <c r="AI1023" s="47"/>
      <c r="AJ1023" s="47"/>
      <c r="AK1023" s="47"/>
      <c r="AL1023" s="47"/>
      <c r="AM1023" s="47"/>
      <c r="AN1023" s="47"/>
      <c r="AO1023" s="47"/>
      <c r="AP1023" s="47"/>
      <c r="AQ1023" s="47"/>
      <c r="AR1023" s="47"/>
      <c r="AS1023" s="47"/>
      <c r="AT1023" s="47"/>
    </row>
    <row r="1024" spans="1:46" ht="15.75" customHeight="1">
      <c r="A1024" s="45"/>
      <c r="B1024" s="178"/>
      <c r="C1024" s="47"/>
      <c r="D1024" s="159"/>
      <c r="E1024" s="47"/>
      <c r="F1024" s="47"/>
      <c r="G1024" s="47"/>
      <c r="H1024" s="153"/>
      <c r="I1024" s="47"/>
      <c r="J1024" s="47"/>
      <c r="K1024" s="47"/>
      <c r="L1024" s="48"/>
      <c r="M1024" s="48"/>
      <c r="N1024" s="48"/>
      <c r="O1024" s="47"/>
      <c r="P1024" s="47"/>
      <c r="Q1024" s="47"/>
      <c r="R1024" s="47"/>
      <c r="S1024" s="47"/>
      <c r="T1024" s="47"/>
      <c r="U1024" s="47"/>
      <c r="V1024" s="47"/>
      <c r="W1024" s="47"/>
      <c r="X1024" s="47"/>
      <c r="Y1024" s="47"/>
      <c r="Z1024" s="47"/>
      <c r="AA1024" s="47"/>
      <c r="AB1024" s="47"/>
      <c r="AC1024" s="47"/>
      <c r="AD1024" s="47"/>
      <c r="AE1024" s="47"/>
      <c r="AF1024" s="47"/>
      <c r="AG1024" s="47"/>
      <c r="AH1024" s="47"/>
      <c r="AI1024" s="47"/>
      <c r="AJ1024" s="47"/>
      <c r="AK1024" s="47"/>
      <c r="AL1024" s="47"/>
      <c r="AM1024" s="47"/>
      <c r="AN1024" s="47"/>
      <c r="AO1024" s="47"/>
      <c r="AP1024" s="47"/>
      <c r="AQ1024" s="47"/>
      <c r="AR1024" s="47"/>
      <c r="AS1024" s="47"/>
      <c r="AT1024" s="47"/>
    </row>
    <row r="1025" spans="1:46" ht="15.75" customHeight="1">
      <c r="A1025" s="45"/>
      <c r="B1025" s="178"/>
      <c r="C1025" s="47"/>
      <c r="D1025" s="159"/>
      <c r="E1025" s="47"/>
      <c r="F1025" s="47"/>
      <c r="G1025" s="47"/>
      <c r="H1025" s="153"/>
      <c r="I1025" s="47"/>
      <c r="J1025" s="47"/>
      <c r="K1025" s="47"/>
      <c r="L1025" s="48"/>
      <c r="M1025" s="48"/>
      <c r="N1025" s="48"/>
      <c r="O1025" s="47"/>
      <c r="P1025" s="47"/>
      <c r="Q1025" s="47"/>
      <c r="R1025" s="47"/>
      <c r="S1025" s="47"/>
      <c r="T1025" s="47"/>
      <c r="U1025" s="47"/>
      <c r="V1025" s="47"/>
      <c r="W1025" s="47"/>
      <c r="X1025" s="47"/>
      <c r="Y1025" s="47"/>
      <c r="Z1025" s="47"/>
      <c r="AA1025" s="47"/>
      <c r="AB1025" s="47"/>
      <c r="AC1025" s="47"/>
      <c r="AD1025" s="47"/>
      <c r="AE1025" s="47"/>
      <c r="AF1025" s="47"/>
      <c r="AG1025" s="47"/>
      <c r="AH1025" s="47"/>
      <c r="AI1025" s="47"/>
      <c r="AJ1025" s="47"/>
      <c r="AK1025" s="47"/>
      <c r="AL1025" s="47"/>
      <c r="AM1025" s="47"/>
      <c r="AN1025" s="47"/>
      <c r="AO1025" s="47"/>
      <c r="AP1025" s="47"/>
      <c r="AQ1025" s="47"/>
      <c r="AR1025" s="47"/>
      <c r="AS1025" s="47"/>
      <c r="AT1025" s="47"/>
    </row>
    <row r="1026" spans="1:46" ht="15.75" customHeight="1">
      <c r="A1026" s="45"/>
      <c r="B1026" s="178"/>
      <c r="C1026" s="47"/>
      <c r="D1026" s="159"/>
      <c r="E1026" s="47"/>
      <c r="F1026" s="47"/>
      <c r="G1026" s="47"/>
      <c r="H1026" s="153"/>
      <c r="I1026" s="47"/>
      <c r="J1026" s="47"/>
      <c r="K1026" s="47"/>
      <c r="L1026" s="48"/>
      <c r="M1026" s="48"/>
      <c r="N1026" s="48"/>
      <c r="O1026" s="47"/>
      <c r="P1026" s="47"/>
      <c r="Q1026" s="47"/>
      <c r="R1026" s="47"/>
      <c r="S1026" s="47"/>
      <c r="T1026" s="47"/>
      <c r="U1026" s="47"/>
      <c r="V1026" s="47"/>
      <c r="W1026" s="47"/>
      <c r="X1026" s="47"/>
      <c r="Y1026" s="47"/>
      <c r="Z1026" s="47"/>
      <c r="AA1026" s="47"/>
      <c r="AB1026" s="47"/>
      <c r="AC1026" s="47"/>
      <c r="AD1026" s="47"/>
      <c r="AE1026" s="47"/>
      <c r="AF1026" s="47"/>
      <c r="AG1026" s="47"/>
      <c r="AH1026" s="47"/>
      <c r="AI1026" s="47"/>
      <c r="AJ1026" s="47"/>
      <c r="AK1026" s="47"/>
      <c r="AL1026" s="47"/>
      <c r="AM1026" s="47"/>
      <c r="AN1026" s="47"/>
      <c r="AO1026" s="47"/>
      <c r="AP1026" s="47"/>
      <c r="AQ1026" s="47"/>
      <c r="AR1026" s="47"/>
      <c r="AS1026" s="47"/>
      <c r="AT1026" s="47"/>
    </row>
    <row r="1027" spans="1:46" ht="15.75" customHeight="1">
      <c r="A1027" s="45"/>
      <c r="B1027" s="178"/>
      <c r="C1027" s="47"/>
      <c r="D1027" s="159"/>
      <c r="E1027" s="47"/>
      <c r="F1027" s="47"/>
      <c r="G1027" s="47"/>
      <c r="H1027" s="153"/>
      <c r="I1027" s="47"/>
      <c r="J1027" s="47"/>
      <c r="K1027" s="47"/>
      <c r="L1027" s="48"/>
      <c r="M1027" s="48"/>
      <c r="N1027" s="48"/>
      <c r="O1027" s="47"/>
      <c r="P1027" s="47"/>
      <c r="Q1027" s="47"/>
      <c r="R1027" s="47"/>
      <c r="S1027" s="47"/>
      <c r="T1027" s="47"/>
      <c r="U1027" s="47"/>
      <c r="V1027" s="47"/>
      <c r="W1027" s="47"/>
      <c r="X1027" s="47"/>
      <c r="Y1027" s="47"/>
      <c r="Z1027" s="47"/>
      <c r="AA1027" s="47"/>
      <c r="AB1027" s="47"/>
      <c r="AC1027" s="47"/>
      <c r="AD1027" s="47"/>
      <c r="AE1027" s="47"/>
      <c r="AF1027" s="47"/>
      <c r="AG1027" s="47"/>
      <c r="AH1027" s="47"/>
      <c r="AI1027" s="47"/>
      <c r="AJ1027" s="47"/>
      <c r="AK1027" s="47"/>
      <c r="AL1027" s="47"/>
      <c r="AM1027" s="47"/>
      <c r="AN1027" s="47"/>
      <c r="AO1027" s="47"/>
      <c r="AP1027" s="47"/>
      <c r="AQ1027" s="47"/>
      <c r="AR1027" s="47"/>
      <c r="AS1027" s="47"/>
      <c r="AT1027" s="47"/>
    </row>
    <row r="1028" spans="1:46" ht="15.75" customHeight="1">
      <c r="A1028" s="45"/>
      <c r="B1028" s="178"/>
      <c r="C1028" s="47"/>
      <c r="D1028" s="159"/>
      <c r="E1028" s="47"/>
      <c r="F1028" s="47"/>
      <c r="G1028" s="47"/>
      <c r="H1028" s="153"/>
      <c r="I1028" s="47"/>
      <c r="J1028" s="47"/>
      <c r="K1028" s="47"/>
      <c r="L1028" s="48"/>
      <c r="M1028" s="48"/>
      <c r="N1028" s="48"/>
      <c r="O1028" s="47"/>
      <c r="P1028" s="47"/>
      <c r="Q1028" s="47"/>
      <c r="R1028" s="47"/>
      <c r="S1028" s="47"/>
      <c r="T1028" s="47"/>
      <c r="U1028" s="47"/>
      <c r="V1028" s="47"/>
      <c r="W1028" s="47"/>
      <c r="X1028" s="47"/>
      <c r="Y1028" s="47"/>
      <c r="Z1028" s="47"/>
      <c r="AA1028" s="47"/>
      <c r="AB1028" s="47"/>
      <c r="AC1028" s="47"/>
      <c r="AD1028" s="47"/>
      <c r="AE1028" s="47"/>
      <c r="AF1028" s="47"/>
      <c r="AG1028" s="47"/>
      <c r="AH1028" s="47"/>
      <c r="AI1028" s="47"/>
      <c r="AJ1028" s="47"/>
      <c r="AK1028" s="47"/>
      <c r="AL1028" s="47"/>
      <c r="AM1028" s="47"/>
      <c r="AN1028" s="47"/>
      <c r="AO1028" s="47"/>
      <c r="AP1028" s="47"/>
      <c r="AQ1028" s="47"/>
      <c r="AR1028" s="47"/>
      <c r="AS1028" s="47"/>
      <c r="AT1028" s="47"/>
    </row>
    <row r="1029" spans="1:46" ht="15.75" customHeight="1">
      <c r="A1029" s="45"/>
      <c r="B1029" s="178"/>
      <c r="C1029" s="47"/>
      <c r="D1029" s="159"/>
      <c r="E1029" s="47"/>
      <c r="F1029" s="47"/>
      <c r="G1029" s="47"/>
      <c r="H1029" s="153"/>
      <c r="I1029" s="47"/>
      <c r="J1029" s="47"/>
      <c r="K1029" s="47"/>
      <c r="L1029" s="48"/>
      <c r="M1029" s="48"/>
      <c r="N1029" s="48"/>
      <c r="O1029" s="47"/>
      <c r="P1029" s="47"/>
      <c r="Q1029" s="47"/>
      <c r="R1029" s="47"/>
      <c r="S1029" s="47"/>
      <c r="T1029" s="47"/>
      <c r="U1029" s="47"/>
      <c r="V1029" s="47"/>
      <c r="W1029" s="47"/>
      <c r="X1029" s="47"/>
      <c r="Y1029" s="47"/>
      <c r="Z1029" s="47"/>
      <c r="AA1029" s="47"/>
      <c r="AB1029" s="47"/>
      <c r="AC1029" s="47"/>
      <c r="AD1029" s="47"/>
      <c r="AE1029" s="47"/>
      <c r="AF1029" s="47"/>
      <c r="AG1029" s="47"/>
      <c r="AH1029" s="47"/>
      <c r="AI1029" s="47"/>
      <c r="AJ1029" s="47"/>
      <c r="AK1029" s="47"/>
      <c r="AL1029" s="47"/>
      <c r="AM1029" s="47"/>
      <c r="AN1029" s="47"/>
      <c r="AO1029" s="47"/>
      <c r="AP1029" s="47"/>
      <c r="AQ1029" s="47"/>
      <c r="AR1029" s="47"/>
      <c r="AS1029" s="47"/>
      <c r="AT1029" s="47"/>
    </row>
    <row r="1030" spans="1:46" ht="15.75" customHeight="1">
      <c r="A1030" s="45"/>
      <c r="B1030" s="178"/>
      <c r="C1030" s="47"/>
      <c r="D1030" s="159"/>
      <c r="E1030" s="47"/>
      <c r="F1030" s="47"/>
      <c r="G1030" s="47"/>
      <c r="H1030" s="153"/>
      <c r="I1030" s="47"/>
      <c r="J1030" s="47"/>
      <c r="K1030" s="47"/>
      <c r="L1030" s="48"/>
      <c r="M1030" s="48"/>
      <c r="N1030" s="48"/>
      <c r="O1030" s="47"/>
      <c r="P1030" s="47"/>
      <c r="Q1030" s="47"/>
      <c r="R1030" s="47"/>
      <c r="S1030" s="47"/>
      <c r="T1030" s="47"/>
      <c r="U1030" s="47"/>
      <c r="V1030" s="47"/>
      <c r="W1030" s="47"/>
      <c r="X1030" s="47"/>
      <c r="Y1030" s="47"/>
      <c r="Z1030" s="47"/>
      <c r="AA1030" s="47"/>
      <c r="AB1030" s="47"/>
      <c r="AC1030" s="47"/>
      <c r="AD1030" s="47"/>
      <c r="AE1030" s="47"/>
      <c r="AF1030" s="47"/>
      <c r="AG1030" s="47"/>
      <c r="AH1030" s="47"/>
      <c r="AI1030" s="47"/>
      <c r="AJ1030" s="47"/>
      <c r="AK1030" s="47"/>
      <c r="AL1030" s="47"/>
      <c r="AM1030" s="47"/>
      <c r="AN1030" s="47"/>
      <c r="AO1030" s="47"/>
      <c r="AP1030" s="47"/>
      <c r="AQ1030" s="47"/>
      <c r="AR1030" s="47"/>
      <c r="AS1030" s="47"/>
      <c r="AT1030" s="47"/>
    </row>
    <row r="1031" spans="1:46" ht="15.75" customHeight="1">
      <c r="A1031" s="45"/>
      <c r="B1031" s="178"/>
      <c r="C1031" s="47"/>
      <c r="D1031" s="159"/>
      <c r="E1031" s="47"/>
      <c r="F1031" s="47"/>
      <c r="G1031" s="47"/>
      <c r="H1031" s="153"/>
      <c r="I1031" s="47"/>
      <c r="J1031" s="47"/>
      <c r="K1031" s="47"/>
      <c r="L1031" s="48"/>
      <c r="M1031" s="48"/>
      <c r="N1031" s="48"/>
      <c r="O1031" s="47"/>
      <c r="P1031" s="47"/>
      <c r="Q1031" s="47"/>
      <c r="R1031" s="47"/>
      <c r="S1031" s="47"/>
      <c r="T1031" s="47"/>
      <c r="U1031" s="47"/>
      <c r="V1031" s="47"/>
      <c r="W1031" s="47"/>
      <c r="X1031" s="47"/>
      <c r="Y1031" s="47"/>
      <c r="Z1031" s="47"/>
      <c r="AA1031" s="47"/>
      <c r="AB1031" s="47"/>
      <c r="AC1031" s="47"/>
      <c r="AD1031" s="47"/>
      <c r="AE1031" s="47"/>
      <c r="AF1031" s="47"/>
      <c r="AG1031" s="47"/>
      <c r="AH1031" s="47"/>
      <c r="AI1031" s="47"/>
      <c r="AJ1031" s="47"/>
      <c r="AK1031" s="47"/>
      <c r="AL1031" s="47"/>
      <c r="AM1031" s="47"/>
      <c r="AN1031" s="47"/>
      <c r="AO1031" s="47"/>
      <c r="AP1031" s="47"/>
      <c r="AQ1031" s="47"/>
      <c r="AR1031" s="47"/>
      <c r="AS1031" s="47"/>
      <c r="AT1031" s="47"/>
    </row>
    <row r="1032" spans="1:46" ht="15.75" customHeight="1">
      <c r="A1032" s="45"/>
      <c r="B1032" s="178"/>
      <c r="C1032" s="47"/>
      <c r="D1032" s="159"/>
      <c r="E1032" s="47"/>
      <c r="F1032" s="47"/>
      <c r="G1032" s="47"/>
      <c r="H1032" s="153"/>
      <c r="I1032" s="47"/>
      <c r="J1032" s="47"/>
      <c r="K1032" s="47"/>
      <c r="L1032" s="48"/>
      <c r="M1032" s="48"/>
      <c r="N1032" s="48"/>
      <c r="O1032" s="47"/>
      <c r="P1032" s="47"/>
      <c r="Q1032" s="47"/>
      <c r="R1032" s="47"/>
      <c r="S1032" s="47"/>
      <c r="T1032" s="47"/>
      <c r="U1032" s="47"/>
      <c r="V1032" s="47"/>
      <c r="W1032" s="47"/>
      <c r="X1032" s="47"/>
      <c r="Y1032" s="47"/>
      <c r="Z1032" s="47"/>
      <c r="AA1032" s="47"/>
      <c r="AB1032" s="47"/>
      <c r="AC1032" s="47"/>
      <c r="AD1032" s="47"/>
      <c r="AE1032" s="47"/>
      <c r="AF1032" s="47"/>
      <c r="AG1032" s="47"/>
      <c r="AH1032" s="47"/>
      <c r="AI1032" s="47"/>
      <c r="AJ1032" s="47"/>
      <c r="AK1032" s="47"/>
      <c r="AL1032" s="47"/>
      <c r="AM1032" s="47"/>
      <c r="AN1032" s="47"/>
      <c r="AO1032" s="47"/>
      <c r="AP1032" s="47"/>
      <c r="AQ1032" s="47"/>
      <c r="AR1032" s="47"/>
      <c r="AS1032" s="47"/>
      <c r="AT1032" s="47"/>
    </row>
    <row r="1033" spans="1:46" ht="15.75" customHeight="1">
      <c r="A1033" s="45"/>
      <c r="B1033" s="178"/>
      <c r="C1033" s="47"/>
      <c r="D1033" s="159"/>
      <c r="E1033" s="47"/>
      <c r="F1033" s="47"/>
      <c r="G1033" s="47"/>
      <c r="H1033" s="153"/>
      <c r="I1033" s="47"/>
      <c r="J1033" s="47"/>
      <c r="K1033" s="47"/>
      <c r="L1033" s="48"/>
      <c r="M1033" s="48"/>
      <c r="N1033" s="48"/>
      <c r="O1033" s="47"/>
      <c r="P1033" s="47"/>
      <c r="Q1033" s="47"/>
      <c r="R1033" s="47"/>
      <c r="S1033" s="47"/>
      <c r="T1033" s="47"/>
      <c r="U1033" s="47"/>
      <c r="V1033" s="47"/>
      <c r="W1033" s="47"/>
      <c r="X1033" s="47"/>
      <c r="Y1033" s="47"/>
      <c r="Z1033" s="47"/>
      <c r="AA1033" s="47"/>
      <c r="AB1033" s="47"/>
      <c r="AC1033" s="47"/>
      <c r="AD1033" s="47"/>
      <c r="AE1033" s="47"/>
      <c r="AF1033" s="47"/>
      <c r="AG1033" s="47"/>
      <c r="AH1033" s="47"/>
      <c r="AI1033" s="47"/>
      <c r="AJ1033" s="47"/>
      <c r="AK1033" s="47"/>
      <c r="AL1033" s="47"/>
      <c r="AM1033" s="47"/>
      <c r="AN1033" s="47"/>
      <c r="AO1033" s="47"/>
      <c r="AP1033" s="47"/>
      <c r="AQ1033" s="47"/>
      <c r="AR1033" s="47"/>
      <c r="AS1033" s="47"/>
      <c r="AT1033" s="47"/>
    </row>
    <row r="1034" spans="1:46" ht="15.75" customHeight="1">
      <c r="A1034" s="45"/>
      <c r="B1034" s="178"/>
      <c r="C1034" s="47"/>
      <c r="D1034" s="159"/>
      <c r="E1034" s="47"/>
      <c r="F1034" s="47"/>
      <c r="G1034" s="47"/>
      <c r="H1034" s="153"/>
      <c r="I1034" s="47"/>
      <c r="J1034" s="47"/>
      <c r="K1034" s="47"/>
      <c r="L1034" s="48"/>
      <c r="M1034" s="48"/>
      <c r="N1034" s="48"/>
      <c r="O1034" s="47"/>
      <c r="P1034" s="47"/>
      <c r="Q1034" s="47"/>
      <c r="R1034" s="47"/>
      <c r="S1034" s="47"/>
      <c r="T1034" s="47"/>
      <c r="U1034" s="47"/>
      <c r="V1034" s="47"/>
      <c r="W1034" s="47"/>
      <c r="X1034" s="47"/>
      <c r="Y1034" s="47"/>
      <c r="Z1034" s="47"/>
      <c r="AA1034" s="47"/>
      <c r="AB1034" s="47"/>
      <c r="AC1034" s="47"/>
      <c r="AD1034" s="47"/>
      <c r="AE1034" s="47"/>
      <c r="AF1034" s="47"/>
      <c r="AG1034" s="47"/>
      <c r="AH1034" s="47"/>
      <c r="AI1034" s="47"/>
      <c r="AJ1034" s="47"/>
      <c r="AK1034" s="47"/>
      <c r="AL1034" s="47"/>
      <c r="AM1034" s="47"/>
      <c r="AN1034" s="47"/>
      <c r="AO1034" s="47"/>
      <c r="AP1034" s="47"/>
      <c r="AQ1034" s="47"/>
      <c r="AR1034" s="47"/>
      <c r="AS1034" s="47"/>
      <c r="AT1034" s="47"/>
    </row>
    <row r="1035" spans="1:46" ht="15.75" customHeight="1">
      <c r="A1035" s="45"/>
      <c r="B1035" s="178"/>
      <c r="C1035" s="47"/>
      <c r="D1035" s="159"/>
      <c r="E1035" s="47"/>
      <c r="F1035" s="47"/>
      <c r="G1035" s="47"/>
      <c r="H1035" s="153"/>
      <c r="I1035" s="47"/>
      <c r="J1035" s="47"/>
      <c r="K1035" s="47"/>
      <c r="L1035" s="48"/>
      <c r="M1035" s="48"/>
      <c r="N1035" s="48"/>
      <c r="O1035" s="47"/>
      <c r="P1035" s="47"/>
      <c r="Q1035" s="47"/>
      <c r="R1035" s="47"/>
      <c r="S1035" s="47"/>
      <c r="T1035" s="47"/>
      <c r="U1035" s="47"/>
      <c r="V1035" s="47"/>
      <c r="W1035" s="47"/>
      <c r="X1035" s="47"/>
      <c r="Y1035" s="47"/>
      <c r="Z1035" s="47"/>
      <c r="AA1035" s="47"/>
      <c r="AB1035" s="47"/>
      <c r="AC1035" s="47"/>
      <c r="AD1035" s="47"/>
      <c r="AE1035" s="47"/>
      <c r="AF1035" s="47"/>
      <c r="AG1035" s="47"/>
      <c r="AH1035" s="47"/>
      <c r="AI1035" s="47"/>
      <c r="AJ1035" s="47"/>
      <c r="AK1035" s="47"/>
      <c r="AL1035" s="47"/>
      <c r="AM1035" s="47"/>
      <c r="AN1035" s="47"/>
      <c r="AO1035" s="47"/>
      <c r="AP1035" s="47"/>
      <c r="AQ1035" s="47"/>
      <c r="AR1035" s="47"/>
      <c r="AS1035" s="47"/>
      <c r="AT1035" s="47"/>
    </row>
    <row r="1036" spans="1:46" ht="15.75" customHeight="1">
      <c r="A1036" s="45"/>
      <c r="B1036" s="178"/>
      <c r="C1036" s="47"/>
      <c r="D1036" s="159"/>
      <c r="E1036" s="47"/>
      <c r="F1036" s="47"/>
      <c r="G1036" s="47"/>
      <c r="H1036" s="153"/>
      <c r="I1036" s="47"/>
      <c r="J1036" s="47"/>
      <c r="K1036" s="47"/>
      <c r="L1036" s="48"/>
      <c r="M1036" s="48"/>
      <c r="N1036" s="48"/>
      <c r="O1036" s="47"/>
      <c r="P1036" s="47"/>
      <c r="Q1036" s="47"/>
      <c r="R1036" s="47"/>
      <c r="S1036" s="47"/>
      <c r="T1036" s="47"/>
      <c r="U1036" s="47"/>
      <c r="V1036" s="47"/>
      <c r="W1036" s="47"/>
      <c r="X1036" s="47"/>
      <c r="Y1036" s="47"/>
      <c r="Z1036" s="47"/>
      <c r="AA1036" s="47"/>
      <c r="AB1036" s="47"/>
      <c r="AC1036" s="47"/>
      <c r="AD1036" s="47"/>
      <c r="AE1036" s="47"/>
      <c r="AF1036" s="47"/>
      <c r="AG1036" s="47"/>
      <c r="AH1036" s="47"/>
      <c r="AI1036" s="47"/>
      <c r="AJ1036" s="47"/>
      <c r="AK1036" s="47"/>
      <c r="AL1036" s="47"/>
      <c r="AM1036" s="47"/>
      <c r="AN1036" s="47"/>
      <c r="AO1036" s="47"/>
      <c r="AP1036" s="47"/>
      <c r="AQ1036" s="47"/>
      <c r="AR1036" s="47"/>
      <c r="AS1036" s="47"/>
      <c r="AT1036" s="47"/>
    </row>
    <row r="1037" spans="1:46" ht="15.75" customHeight="1">
      <c r="A1037" s="45"/>
      <c r="B1037" s="178"/>
      <c r="C1037" s="47"/>
      <c r="D1037" s="159"/>
      <c r="E1037" s="47"/>
      <c r="F1037" s="47"/>
      <c r="G1037" s="47"/>
      <c r="H1037" s="153"/>
      <c r="I1037" s="47"/>
      <c r="J1037" s="47"/>
      <c r="K1037" s="47"/>
      <c r="L1037" s="48"/>
      <c r="M1037" s="48"/>
      <c r="N1037" s="48"/>
      <c r="O1037" s="47"/>
      <c r="P1037" s="47"/>
      <c r="Q1037" s="47"/>
      <c r="R1037" s="47"/>
      <c r="S1037" s="47"/>
      <c r="T1037" s="47"/>
      <c r="U1037" s="47"/>
      <c r="V1037" s="47"/>
      <c r="W1037" s="47"/>
      <c r="X1037" s="47"/>
      <c r="Y1037" s="47"/>
      <c r="Z1037" s="47"/>
      <c r="AA1037" s="47"/>
      <c r="AB1037" s="47"/>
      <c r="AC1037" s="47"/>
      <c r="AD1037" s="47"/>
      <c r="AE1037" s="47"/>
      <c r="AF1037" s="47"/>
      <c r="AG1037" s="47"/>
      <c r="AH1037" s="47"/>
      <c r="AI1037" s="47"/>
      <c r="AJ1037" s="47"/>
      <c r="AK1037" s="47"/>
      <c r="AL1037" s="47"/>
      <c r="AM1037" s="47"/>
      <c r="AN1037" s="47"/>
      <c r="AO1037" s="47"/>
      <c r="AP1037" s="47"/>
      <c r="AQ1037" s="47"/>
      <c r="AR1037" s="47"/>
      <c r="AS1037" s="47"/>
      <c r="AT1037" s="47"/>
    </row>
    <row r="1038" spans="1:46" ht="15.75" customHeight="1">
      <c r="A1038" s="45"/>
      <c r="B1038" s="178"/>
      <c r="C1038" s="47"/>
      <c r="D1038" s="159"/>
      <c r="E1038" s="47"/>
      <c r="F1038" s="47"/>
      <c r="G1038" s="47"/>
      <c r="H1038" s="153"/>
      <c r="I1038" s="47"/>
      <c r="J1038" s="47"/>
      <c r="K1038" s="47"/>
      <c r="L1038" s="48"/>
      <c r="M1038" s="48"/>
      <c r="N1038" s="48"/>
      <c r="O1038" s="47"/>
      <c r="P1038" s="47"/>
      <c r="Q1038" s="47"/>
      <c r="R1038" s="47"/>
      <c r="S1038" s="47"/>
      <c r="T1038" s="47"/>
      <c r="U1038" s="47"/>
      <c r="V1038" s="47"/>
      <c r="W1038" s="47"/>
      <c r="X1038" s="47"/>
      <c r="Y1038" s="47"/>
      <c r="Z1038" s="47"/>
      <c r="AA1038" s="47"/>
      <c r="AB1038" s="47"/>
      <c r="AC1038" s="47"/>
      <c r="AD1038" s="47"/>
      <c r="AE1038" s="47"/>
      <c r="AF1038" s="47"/>
      <c r="AG1038" s="47"/>
      <c r="AH1038" s="47"/>
      <c r="AI1038" s="47"/>
      <c r="AJ1038" s="47"/>
      <c r="AK1038" s="47"/>
      <c r="AL1038" s="47"/>
      <c r="AM1038" s="47"/>
      <c r="AN1038" s="47"/>
      <c r="AO1038" s="47"/>
      <c r="AP1038" s="47"/>
      <c r="AQ1038" s="47"/>
      <c r="AR1038" s="47"/>
      <c r="AS1038" s="47"/>
      <c r="AT1038" s="47"/>
    </row>
    <row r="1039" spans="1:46" ht="15.75" customHeight="1">
      <c r="A1039" s="45"/>
      <c r="B1039" s="178"/>
      <c r="C1039" s="47"/>
      <c r="D1039" s="159"/>
      <c r="E1039" s="47"/>
      <c r="F1039" s="47"/>
      <c r="G1039" s="47"/>
      <c r="H1039" s="153"/>
      <c r="I1039" s="47"/>
      <c r="J1039" s="47"/>
      <c r="K1039" s="47"/>
      <c r="L1039" s="48"/>
      <c r="M1039" s="48"/>
      <c r="N1039" s="48"/>
      <c r="O1039" s="47"/>
      <c r="P1039" s="47"/>
      <c r="Q1039" s="47"/>
      <c r="R1039" s="47"/>
      <c r="S1039" s="47"/>
      <c r="T1039" s="47"/>
      <c r="U1039" s="47"/>
      <c r="V1039" s="47"/>
      <c r="W1039" s="47"/>
      <c r="X1039" s="47"/>
      <c r="Y1039" s="47"/>
      <c r="Z1039" s="47"/>
      <c r="AA1039" s="47"/>
      <c r="AB1039" s="47"/>
      <c r="AC1039" s="47"/>
      <c r="AD1039" s="47"/>
      <c r="AE1039" s="47"/>
      <c r="AF1039" s="47"/>
      <c r="AG1039" s="47"/>
      <c r="AH1039" s="47"/>
      <c r="AI1039" s="47"/>
      <c r="AJ1039" s="47"/>
      <c r="AK1039" s="47"/>
      <c r="AL1039" s="47"/>
      <c r="AM1039" s="47"/>
      <c r="AN1039" s="47"/>
      <c r="AO1039" s="47"/>
      <c r="AP1039" s="47"/>
      <c r="AQ1039" s="47"/>
      <c r="AR1039" s="47"/>
      <c r="AS1039" s="47"/>
      <c r="AT1039" s="47"/>
    </row>
    <row r="1040" spans="1:46" ht="15.75" customHeight="1">
      <c r="A1040" s="45"/>
      <c r="B1040" s="178"/>
      <c r="C1040" s="47"/>
      <c r="D1040" s="159"/>
      <c r="E1040" s="47"/>
      <c r="F1040" s="47"/>
      <c r="G1040" s="47"/>
      <c r="H1040" s="153"/>
      <c r="I1040" s="47"/>
      <c r="J1040" s="47"/>
      <c r="K1040" s="47"/>
      <c r="L1040" s="48"/>
      <c r="M1040" s="48"/>
      <c r="N1040" s="48"/>
      <c r="O1040" s="47"/>
      <c r="P1040" s="47"/>
      <c r="Q1040" s="47"/>
      <c r="R1040" s="47"/>
      <c r="S1040" s="47"/>
      <c r="T1040" s="47"/>
      <c r="U1040" s="47"/>
      <c r="V1040" s="47"/>
      <c r="W1040" s="47"/>
      <c r="X1040" s="47"/>
      <c r="Y1040" s="47"/>
      <c r="Z1040" s="47"/>
      <c r="AA1040" s="47"/>
      <c r="AB1040" s="47"/>
      <c r="AC1040" s="47"/>
      <c r="AD1040" s="47"/>
      <c r="AE1040" s="47"/>
      <c r="AF1040" s="47"/>
      <c r="AG1040" s="47"/>
      <c r="AH1040" s="47"/>
      <c r="AI1040" s="47"/>
      <c r="AJ1040" s="47"/>
      <c r="AK1040" s="47"/>
      <c r="AL1040" s="47"/>
      <c r="AM1040" s="47"/>
      <c r="AN1040" s="47"/>
      <c r="AO1040" s="47"/>
      <c r="AP1040" s="47"/>
      <c r="AQ1040" s="47"/>
      <c r="AR1040" s="47"/>
      <c r="AS1040" s="47"/>
      <c r="AT1040" s="47"/>
    </row>
    <row r="1041" spans="1:46" ht="15.75" customHeight="1">
      <c r="A1041" s="45"/>
      <c r="B1041" s="178"/>
      <c r="C1041" s="47"/>
      <c r="D1041" s="159"/>
      <c r="E1041" s="47"/>
      <c r="F1041" s="47"/>
      <c r="G1041" s="47"/>
      <c r="H1041" s="153"/>
      <c r="I1041" s="47"/>
      <c r="J1041" s="47"/>
      <c r="K1041" s="47"/>
      <c r="L1041" s="48"/>
      <c r="M1041" s="48"/>
      <c r="N1041" s="48"/>
      <c r="O1041" s="47"/>
      <c r="P1041" s="47"/>
      <c r="Q1041" s="47"/>
      <c r="R1041" s="47"/>
      <c r="S1041" s="47"/>
      <c r="T1041" s="47"/>
      <c r="U1041" s="47"/>
      <c r="V1041" s="47"/>
      <c r="W1041" s="47"/>
      <c r="X1041" s="47"/>
      <c r="Y1041" s="47"/>
      <c r="Z1041" s="47"/>
      <c r="AA1041" s="47"/>
      <c r="AB1041" s="47"/>
      <c r="AC1041" s="47"/>
      <c r="AD1041" s="47"/>
      <c r="AE1041" s="47"/>
      <c r="AF1041" s="47"/>
      <c r="AG1041" s="47"/>
      <c r="AH1041" s="47"/>
      <c r="AI1041" s="47"/>
      <c r="AJ1041" s="47"/>
      <c r="AK1041" s="47"/>
      <c r="AL1041" s="47"/>
      <c r="AM1041" s="47"/>
      <c r="AN1041" s="47"/>
      <c r="AO1041" s="47"/>
      <c r="AP1041" s="47"/>
      <c r="AQ1041" s="47"/>
      <c r="AR1041" s="47"/>
      <c r="AS1041" s="47"/>
      <c r="AT1041" s="47"/>
    </row>
    <row r="1042" spans="1:46" ht="15.75" customHeight="1">
      <c r="A1042" s="45"/>
      <c r="B1042" s="178"/>
      <c r="C1042" s="47"/>
      <c r="D1042" s="159"/>
      <c r="E1042" s="47"/>
      <c r="F1042" s="47"/>
      <c r="G1042" s="47"/>
      <c r="H1042" s="153"/>
      <c r="I1042" s="47"/>
      <c r="J1042" s="47"/>
      <c r="K1042" s="47"/>
      <c r="L1042" s="48"/>
      <c r="M1042" s="48"/>
      <c r="N1042" s="48"/>
      <c r="O1042" s="47"/>
      <c r="P1042" s="47"/>
      <c r="Q1042" s="47"/>
      <c r="R1042" s="47"/>
      <c r="S1042" s="47"/>
      <c r="T1042" s="47"/>
      <c r="U1042" s="47"/>
      <c r="V1042" s="47"/>
      <c r="W1042" s="47"/>
      <c r="X1042" s="47"/>
      <c r="Y1042" s="47"/>
      <c r="Z1042" s="47"/>
      <c r="AA1042" s="47"/>
      <c r="AB1042" s="47"/>
      <c r="AC1042" s="47"/>
      <c r="AD1042" s="47"/>
      <c r="AE1042" s="47"/>
      <c r="AF1042" s="47"/>
      <c r="AG1042" s="47"/>
      <c r="AH1042" s="47"/>
      <c r="AI1042" s="47"/>
      <c r="AJ1042" s="47"/>
      <c r="AK1042" s="47"/>
      <c r="AL1042" s="47"/>
      <c r="AM1042" s="47"/>
      <c r="AN1042" s="47"/>
      <c r="AO1042" s="47"/>
      <c r="AP1042" s="47"/>
      <c r="AQ1042" s="47"/>
      <c r="AR1042" s="47"/>
      <c r="AS1042" s="47"/>
      <c r="AT1042" s="47"/>
    </row>
    <row r="1043" spans="1:46" ht="15.75" customHeight="1">
      <c r="A1043" s="45"/>
      <c r="B1043" s="178"/>
      <c r="C1043" s="47"/>
      <c r="D1043" s="159"/>
      <c r="E1043" s="47"/>
      <c r="F1043" s="47"/>
      <c r="G1043" s="47"/>
      <c r="H1043" s="153"/>
      <c r="I1043" s="47"/>
      <c r="J1043" s="47"/>
      <c r="K1043" s="47"/>
      <c r="L1043" s="48"/>
      <c r="M1043" s="48"/>
      <c r="N1043" s="48"/>
      <c r="O1043" s="47"/>
      <c r="P1043" s="47"/>
      <c r="Q1043" s="47"/>
      <c r="R1043" s="47"/>
      <c r="S1043" s="47"/>
      <c r="T1043" s="47"/>
      <c r="U1043" s="47"/>
      <c r="V1043" s="47"/>
      <c r="W1043" s="47"/>
      <c r="X1043" s="47"/>
      <c r="Y1043" s="47"/>
      <c r="Z1043" s="47"/>
      <c r="AA1043" s="47"/>
      <c r="AB1043" s="47"/>
      <c r="AC1043" s="47"/>
      <c r="AD1043" s="47"/>
      <c r="AE1043" s="47"/>
      <c r="AF1043" s="47"/>
      <c r="AG1043" s="47"/>
      <c r="AH1043" s="47"/>
      <c r="AI1043" s="47"/>
      <c r="AJ1043" s="47"/>
      <c r="AK1043" s="47"/>
      <c r="AL1043" s="47"/>
      <c r="AM1043" s="47"/>
      <c r="AN1043" s="47"/>
      <c r="AO1043" s="47"/>
      <c r="AP1043" s="47"/>
      <c r="AQ1043" s="47"/>
      <c r="AR1043" s="47"/>
      <c r="AS1043" s="47"/>
      <c r="AT1043" s="47"/>
    </row>
    <row r="1044" spans="1:46" ht="15.75" customHeight="1">
      <c r="A1044" s="45"/>
      <c r="B1044" s="178"/>
      <c r="C1044" s="47"/>
      <c r="D1044" s="159"/>
      <c r="E1044" s="47"/>
      <c r="F1044" s="47"/>
      <c r="G1044" s="47"/>
      <c r="H1044" s="153"/>
      <c r="I1044" s="47"/>
      <c r="J1044" s="47"/>
      <c r="K1044" s="47"/>
      <c r="L1044" s="48"/>
      <c r="M1044" s="48"/>
      <c r="N1044" s="48"/>
      <c r="O1044" s="47"/>
      <c r="P1044" s="47"/>
      <c r="Q1044" s="47"/>
      <c r="R1044" s="47"/>
      <c r="S1044" s="47"/>
      <c r="T1044" s="47"/>
      <c r="U1044" s="47"/>
      <c r="V1044" s="47"/>
      <c r="W1044" s="47"/>
      <c r="X1044" s="47"/>
      <c r="Y1044" s="47"/>
      <c r="Z1044" s="47"/>
      <c r="AA1044" s="47"/>
      <c r="AB1044" s="47"/>
      <c r="AC1044" s="47"/>
      <c r="AD1044" s="47"/>
      <c r="AE1044" s="47"/>
      <c r="AF1044" s="47"/>
      <c r="AG1044" s="47"/>
      <c r="AH1044" s="47"/>
      <c r="AI1044" s="47"/>
      <c r="AJ1044" s="47"/>
      <c r="AK1044" s="47"/>
      <c r="AL1044" s="47"/>
      <c r="AM1044" s="47"/>
      <c r="AN1044" s="47"/>
      <c r="AO1044" s="47"/>
      <c r="AP1044" s="47"/>
      <c r="AQ1044" s="47"/>
      <c r="AR1044" s="47"/>
      <c r="AS1044" s="47"/>
      <c r="AT1044" s="47"/>
    </row>
    <row r="1045" spans="1:46" ht="15.75" customHeight="1">
      <c r="A1045" s="45"/>
      <c r="B1045" s="178"/>
      <c r="C1045" s="47"/>
      <c r="D1045" s="159"/>
      <c r="E1045" s="47"/>
      <c r="F1045" s="47"/>
      <c r="G1045" s="47"/>
      <c r="H1045" s="153"/>
      <c r="I1045" s="47"/>
      <c r="J1045" s="47"/>
      <c r="K1045" s="47"/>
      <c r="L1045" s="48"/>
      <c r="M1045" s="48"/>
      <c r="N1045" s="48"/>
      <c r="O1045" s="47"/>
      <c r="P1045" s="47"/>
      <c r="Q1045" s="47"/>
      <c r="R1045" s="47"/>
      <c r="S1045" s="47"/>
      <c r="T1045" s="47"/>
      <c r="U1045" s="47"/>
      <c r="V1045" s="47"/>
      <c r="W1045" s="47"/>
      <c r="X1045" s="47"/>
      <c r="Y1045" s="47"/>
      <c r="Z1045" s="47"/>
      <c r="AA1045" s="47"/>
      <c r="AB1045" s="47"/>
      <c r="AC1045" s="47"/>
      <c r="AD1045" s="47"/>
      <c r="AE1045" s="47"/>
      <c r="AF1045" s="47"/>
      <c r="AG1045" s="47"/>
      <c r="AH1045" s="47"/>
      <c r="AI1045" s="47"/>
      <c r="AJ1045" s="47"/>
      <c r="AK1045" s="47"/>
      <c r="AL1045" s="47"/>
      <c r="AM1045" s="47"/>
      <c r="AN1045" s="47"/>
      <c r="AO1045" s="47"/>
      <c r="AP1045" s="47"/>
      <c r="AQ1045" s="47"/>
      <c r="AR1045" s="47"/>
      <c r="AS1045" s="47"/>
      <c r="AT1045" s="47"/>
    </row>
    <row r="1046" spans="1:46" ht="15.75" customHeight="1">
      <c r="A1046" s="45"/>
      <c r="B1046" s="178"/>
      <c r="C1046" s="47"/>
      <c r="D1046" s="159"/>
      <c r="E1046" s="47"/>
      <c r="F1046" s="47"/>
      <c r="G1046" s="47"/>
      <c r="H1046" s="153"/>
      <c r="I1046" s="47"/>
      <c r="J1046" s="47"/>
      <c r="K1046" s="47"/>
      <c r="L1046" s="48"/>
      <c r="M1046" s="48"/>
      <c r="N1046" s="48"/>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c r="AJ1046" s="47"/>
      <c r="AK1046" s="47"/>
      <c r="AL1046" s="47"/>
      <c r="AM1046" s="47"/>
      <c r="AN1046" s="47"/>
      <c r="AO1046" s="47"/>
      <c r="AP1046" s="47"/>
      <c r="AQ1046" s="47"/>
      <c r="AR1046" s="47"/>
      <c r="AS1046" s="47"/>
      <c r="AT1046" s="47"/>
    </row>
    <row r="1047" spans="1:46" ht="15.75" customHeight="1">
      <c r="A1047" s="45"/>
      <c r="B1047" s="178"/>
      <c r="C1047" s="47"/>
      <c r="D1047" s="159"/>
      <c r="E1047" s="47"/>
      <c r="F1047" s="47"/>
      <c r="G1047" s="47"/>
      <c r="H1047" s="153"/>
      <c r="I1047" s="47"/>
      <c r="J1047" s="47"/>
      <c r="K1047" s="47"/>
      <c r="L1047" s="48"/>
      <c r="M1047" s="48"/>
      <c r="N1047" s="48"/>
      <c r="O1047" s="47"/>
      <c r="P1047" s="47"/>
      <c r="Q1047" s="47"/>
      <c r="R1047" s="47"/>
      <c r="S1047" s="47"/>
      <c r="T1047" s="47"/>
      <c r="U1047" s="47"/>
      <c r="V1047" s="47"/>
      <c r="W1047" s="47"/>
      <c r="X1047" s="47"/>
      <c r="Y1047" s="47"/>
      <c r="Z1047" s="47"/>
      <c r="AA1047" s="47"/>
      <c r="AB1047" s="47"/>
      <c r="AC1047" s="47"/>
      <c r="AD1047" s="47"/>
      <c r="AE1047" s="47"/>
      <c r="AF1047" s="47"/>
      <c r="AG1047" s="47"/>
      <c r="AH1047" s="47"/>
      <c r="AI1047" s="47"/>
      <c r="AJ1047" s="47"/>
      <c r="AK1047" s="47"/>
      <c r="AL1047" s="47"/>
      <c r="AM1047" s="47"/>
      <c r="AN1047" s="47"/>
      <c r="AO1047" s="47"/>
      <c r="AP1047" s="47"/>
      <c r="AQ1047" s="47"/>
      <c r="AR1047" s="47"/>
      <c r="AS1047" s="47"/>
      <c r="AT1047" s="47"/>
    </row>
    <row r="1048" spans="1:46" ht="15.75" customHeight="1">
      <c r="A1048" s="45"/>
      <c r="B1048" s="178"/>
      <c r="C1048" s="47"/>
      <c r="D1048" s="159"/>
      <c r="E1048" s="47"/>
      <c r="F1048" s="47"/>
      <c r="G1048" s="47"/>
      <c r="H1048" s="153"/>
      <c r="I1048" s="47"/>
      <c r="J1048" s="47"/>
      <c r="K1048" s="47"/>
      <c r="L1048" s="48"/>
      <c r="M1048" s="48"/>
      <c r="N1048" s="48"/>
      <c r="O1048" s="47"/>
      <c r="P1048" s="47"/>
      <c r="Q1048" s="47"/>
      <c r="R1048" s="47"/>
      <c r="S1048" s="47"/>
      <c r="T1048" s="47"/>
      <c r="U1048" s="47"/>
      <c r="V1048" s="47"/>
      <c r="W1048" s="47"/>
      <c r="X1048" s="47"/>
      <c r="Y1048" s="47"/>
      <c r="Z1048" s="47"/>
      <c r="AA1048" s="47"/>
      <c r="AB1048" s="47"/>
      <c r="AC1048" s="47"/>
      <c r="AD1048" s="47"/>
      <c r="AE1048" s="47"/>
      <c r="AF1048" s="47"/>
      <c r="AG1048" s="47"/>
      <c r="AH1048" s="47"/>
      <c r="AI1048" s="47"/>
      <c r="AJ1048" s="47"/>
      <c r="AK1048" s="47"/>
      <c r="AL1048" s="47"/>
      <c r="AM1048" s="47"/>
      <c r="AN1048" s="47"/>
      <c r="AO1048" s="47"/>
      <c r="AP1048" s="47"/>
      <c r="AQ1048" s="47"/>
      <c r="AR1048" s="47"/>
      <c r="AS1048" s="47"/>
      <c r="AT1048" s="47"/>
    </row>
    <row r="1049" spans="1:46" ht="15.75" customHeight="1">
      <c r="A1049" s="45"/>
      <c r="B1049" s="178"/>
      <c r="C1049" s="47"/>
      <c r="D1049" s="159"/>
      <c r="E1049" s="47"/>
      <c r="F1049" s="47"/>
      <c r="G1049" s="47"/>
      <c r="H1049" s="153"/>
      <c r="I1049" s="47"/>
      <c r="J1049" s="47"/>
      <c r="K1049" s="47"/>
      <c r="L1049" s="48"/>
      <c r="M1049" s="48"/>
      <c r="N1049" s="48"/>
      <c r="O1049" s="47"/>
      <c r="P1049" s="47"/>
      <c r="Q1049" s="47"/>
      <c r="R1049" s="47"/>
      <c r="S1049" s="47"/>
      <c r="T1049" s="47"/>
      <c r="U1049" s="47"/>
      <c r="V1049" s="47"/>
      <c r="W1049" s="47"/>
      <c r="X1049" s="47"/>
      <c r="Y1049" s="47"/>
      <c r="Z1049" s="47"/>
      <c r="AA1049" s="47"/>
      <c r="AB1049" s="47"/>
      <c r="AC1049" s="47"/>
      <c r="AD1049" s="47"/>
      <c r="AE1049" s="47"/>
      <c r="AF1049" s="47"/>
      <c r="AG1049" s="47"/>
      <c r="AH1049" s="47"/>
      <c r="AI1049" s="47"/>
      <c r="AJ1049" s="47"/>
      <c r="AK1049" s="47"/>
      <c r="AL1049" s="47"/>
      <c r="AM1049" s="47"/>
      <c r="AN1049" s="47"/>
      <c r="AO1049" s="47"/>
      <c r="AP1049" s="47"/>
      <c r="AQ1049" s="47"/>
      <c r="AR1049" s="47"/>
      <c r="AS1049" s="47"/>
      <c r="AT1049" s="47"/>
    </row>
    <row r="1050" spans="1:46" ht="15.75" customHeight="1">
      <c r="A1050" s="45"/>
      <c r="B1050" s="178"/>
      <c r="C1050" s="47"/>
      <c r="D1050" s="159"/>
      <c r="E1050" s="47"/>
      <c r="F1050" s="47"/>
      <c r="G1050" s="47"/>
      <c r="H1050" s="153"/>
      <c r="I1050" s="47"/>
      <c r="J1050" s="47"/>
      <c r="K1050" s="47"/>
      <c r="L1050" s="48"/>
      <c r="M1050" s="48"/>
      <c r="N1050" s="48"/>
      <c r="O1050" s="47"/>
      <c r="P1050" s="47"/>
      <c r="Q1050" s="47"/>
      <c r="R1050" s="47"/>
      <c r="S1050" s="47"/>
      <c r="T1050" s="47"/>
      <c r="U1050" s="47"/>
      <c r="V1050" s="47"/>
      <c r="W1050" s="47"/>
      <c r="X1050" s="47"/>
      <c r="Y1050" s="47"/>
      <c r="Z1050" s="47"/>
      <c r="AA1050" s="47"/>
      <c r="AB1050" s="47"/>
      <c r="AC1050" s="47"/>
      <c r="AD1050" s="47"/>
      <c r="AE1050" s="47"/>
      <c r="AF1050" s="47"/>
      <c r="AG1050" s="47"/>
      <c r="AH1050" s="47"/>
      <c r="AI1050" s="47"/>
      <c r="AJ1050" s="47"/>
      <c r="AK1050" s="47"/>
      <c r="AL1050" s="47"/>
      <c r="AM1050" s="47"/>
      <c r="AN1050" s="47"/>
      <c r="AO1050" s="47"/>
      <c r="AP1050" s="47"/>
      <c r="AQ1050" s="47"/>
      <c r="AR1050" s="47"/>
      <c r="AS1050" s="47"/>
      <c r="AT1050" s="47"/>
    </row>
    <row r="1051" spans="1:46" ht="15.75" customHeight="1">
      <c r="A1051" s="45"/>
      <c r="B1051" s="178"/>
      <c r="C1051" s="47"/>
      <c r="D1051" s="159"/>
      <c r="E1051" s="47"/>
      <c r="F1051" s="47"/>
      <c r="G1051" s="47"/>
      <c r="H1051" s="153"/>
      <c r="I1051" s="47"/>
      <c r="J1051" s="47"/>
      <c r="K1051" s="47"/>
      <c r="L1051" s="48"/>
      <c r="M1051" s="48"/>
      <c r="N1051" s="48"/>
      <c r="O1051" s="47"/>
      <c r="P1051" s="47"/>
      <c r="Q1051" s="47"/>
      <c r="R1051" s="47"/>
      <c r="S1051" s="47"/>
      <c r="T1051" s="47"/>
      <c r="U1051" s="47"/>
      <c r="V1051" s="47"/>
      <c r="W1051" s="47"/>
      <c r="X1051" s="47"/>
      <c r="Y1051" s="47"/>
      <c r="Z1051" s="47"/>
      <c r="AA1051" s="47"/>
      <c r="AB1051" s="47"/>
      <c r="AC1051" s="47"/>
      <c r="AD1051" s="47"/>
      <c r="AE1051" s="47"/>
      <c r="AF1051" s="47"/>
      <c r="AG1051" s="47"/>
      <c r="AH1051" s="47"/>
      <c r="AI1051" s="47"/>
      <c r="AJ1051" s="47"/>
      <c r="AK1051" s="47"/>
      <c r="AL1051" s="47"/>
      <c r="AM1051" s="47"/>
      <c r="AN1051" s="47"/>
      <c r="AO1051" s="47"/>
      <c r="AP1051" s="47"/>
      <c r="AQ1051" s="47"/>
      <c r="AR1051" s="47"/>
      <c r="AS1051" s="47"/>
      <c r="AT1051" s="47"/>
    </row>
    <row r="1052" spans="1:46" ht="15.75" customHeight="1">
      <c r="A1052" s="45"/>
      <c r="B1052" s="178"/>
      <c r="C1052" s="47"/>
      <c r="D1052" s="159"/>
      <c r="E1052" s="47"/>
      <c r="F1052" s="47"/>
      <c r="G1052" s="47"/>
      <c r="H1052" s="153"/>
      <c r="I1052" s="47"/>
      <c r="J1052" s="47"/>
      <c r="K1052" s="47"/>
      <c r="L1052" s="48"/>
      <c r="M1052" s="48"/>
      <c r="N1052" s="48"/>
      <c r="O1052" s="47"/>
      <c r="P1052" s="47"/>
      <c r="Q1052" s="47"/>
      <c r="R1052" s="47"/>
      <c r="S1052" s="47"/>
      <c r="T1052" s="47"/>
      <c r="U1052" s="47"/>
      <c r="V1052" s="47"/>
      <c r="W1052" s="47"/>
      <c r="X1052" s="47"/>
      <c r="Y1052" s="47"/>
      <c r="Z1052" s="47"/>
      <c r="AA1052" s="47"/>
      <c r="AB1052" s="47"/>
      <c r="AC1052" s="47"/>
      <c r="AD1052" s="47"/>
      <c r="AE1052" s="47"/>
      <c r="AF1052" s="47"/>
      <c r="AG1052" s="47"/>
      <c r="AH1052" s="47"/>
      <c r="AI1052" s="47"/>
      <c r="AJ1052" s="47"/>
      <c r="AK1052" s="47"/>
      <c r="AL1052" s="47"/>
      <c r="AM1052" s="47"/>
      <c r="AN1052" s="47"/>
      <c r="AO1052" s="47"/>
      <c r="AP1052" s="47"/>
      <c r="AQ1052" s="47"/>
      <c r="AR1052" s="47"/>
      <c r="AS1052" s="47"/>
      <c r="AT1052" s="47"/>
    </row>
    <row r="1053" spans="1:46" ht="15.75" customHeight="1">
      <c r="A1053" s="45"/>
      <c r="B1053" s="178"/>
      <c r="C1053" s="47"/>
      <c r="D1053" s="159"/>
      <c r="E1053" s="47"/>
      <c r="F1053" s="47"/>
      <c r="G1053" s="47"/>
      <c r="H1053" s="153"/>
      <c r="I1053" s="47"/>
      <c r="J1053" s="47"/>
      <c r="K1053" s="47"/>
      <c r="L1053" s="48"/>
      <c r="M1053" s="48"/>
      <c r="N1053" s="48"/>
      <c r="O1053" s="47"/>
      <c r="P1053" s="47"/>
      <c r="Q1053" s="47"/>
      <c r="R1053" s="47"/>
      <c r="S1053" s="47"/>
      <c r="T1053" s="47"/>
      <c r="U1053" s="47"/>
      <c r="V1053" s="47"/>
      <c r="W1053" s="47"/>
      <c r="X1053" s="47"/>
      <c r="Y1053" s="47"/>
      <c r="Z1053" s="47"/>
      <c r="AA1053" s="47"/>
      <c r="AB1053" s="47"/>
      <c r="AC1053" s="47"/>
      <c r="AD1053" s="47"/>
      <c r="AE1053" s="47"/>
      <c r="AF1053" s="47"/>
      <c r="AG1053" s="47"/>
      <c r="AH1053" s="47"/>
      <c r="AI1053" s="47"/>
      <c r="AJ1053" s="47"/>
      <c r="AK1053" s="47"/>
      <c r="AL1053" s="47"/>
      <c r="AM1053" s="47"/>
      <c r="AN1053" s="47"/>
      <c r="AO1053" s="47"/>
      <c r="AP1053" s="47"/>
      <c r="AQ1053" s="47"/>
      <c r="AR1053" s="47"/>
      <c r="AS1053" s="47"/>
      <c r="AT1053" s="47"/>
    </row>
    <row r="1054" spans="1:46" ht="15.75" customHeight="1">
      <c r="A1054" s="45"/>
      <c r="B1054" s="178"/>
      <c r="C1054" s="47"/>
      <c r="D1054" s="159"/>
      <c r="E1054" s="47"/>
      <c r="F1054" s="47"/>
      <c r="G1054" s="47"/>
      <c r="H1054" s="153"/>
      <c r="I1054" s="47"/>
      <c r="J1054" s="47"/>
      <c r="K1054" s="47"/>
      <c r="L1054" s="48"/>
      <c r="M1054" s="48"/>
      <c r="N1054" s="48"/>
      <c r="O1054" s="47"/>
      <c r="P1054" s="47"/>
      <c r="Q1054" s="47"/>
      <c r="R1054" s="47"/>
      <c r="S1054" s="47"/>
      <c r="T1054" s="47"/>
      <c r="U1054" s="47"/>
      <c r="V1054" s="47"/>
      <c r="W1054" s="47"/>
      <c r="X1054" s="47"/>
      <c r="Y1054" s="47"/>
      <c r="Z1054" s="47"/>
      <c r="AA1054" s="47"/>
      <c r="AB1054" s="47"/>
      <c r="AC1054" s="47"/>
      <c r="AD1054" s="47"/>
      <c r="AE1054" s="47"/>
      <c r="AF1054" s="47"/>
      <c r="AG1054" s="47"/>
      <c r="AH1054" s="47"/>
      <c r="AI1054" s="47"/>
      <c r="AJ1054" s="47"/>
      <c r="AK1054" s="47"/>
      <c r="AL1054" s="47"/>
      <c r="AM1054" s="47"/>
      <c r="AN1054" s="47"/>
      <c r="AO1054" s="47"/>
      <c r="AP1054" s="47"/>
      <c r="AQ1054" s="47"/>
      <c r="AR1054" s="47"/>
      <c r="AS1054" s="47"/>
      <c r="AT1054" s="47"/>
    </row>
    <row r="1055" spans="1:46" ht="15.75" customHeight="1">
      <c r="A1055" s="45"/>
      <c r="B1055" s="178"/>
      <c r="C1055" s="47"/>
      <c r="D1055" s="159"/>
      <c r="E1055" s="47"/>
      <c r="F1055" s="47"/>
      <c r="G1055" s="47"/>
      <c r="H1055" s="153"/>
      <c r="I1055" s="47"/>
      <c r="J1055" s="47"/>
      <c r="K1055" s="47"/>
      <c r="L1055" s="48"/>
      <c r="M1055" s="48"/>
      <c r="N1055" s="48"/>
      <c r="O1055" s="47"/>
      <c r="P1055" s="47"/>
      <c r="Q1055" s="47"/>
      <c r="R1055" s="47"/>
      <c r="S1055" s="47"/>
      <c r="T1055" s="47"/>
      <c r="U1055" s="47"/>
      <c r="V1055" s="47"/>
      <c r="W1055" s="47"/>
      <c r="X1055" s="47"/>
      <c r="Y1055" s="47"/>
      <c r="Z1055" s="47"/>
      <c r="AA1055" s="47"/>
      <c r="AB1055" s="47"/>
      <c r="AC1055" s="47"/>
      <c r="AD1055" s="47"/>
      <c r="AE1055" s="47"/>
      <c r="AF1055" s="47"/>
      <c r="AG1055" s="47"/>
      <c r="AH1055" s="47"/>
      <c r="AI1055" s="47"/>
      <c r="AJ1055" s="47"/>
      <c r="AK1055" s="47"/>
      <c r="AL1055" s="47"/>
      <c r="AM1055" s="47"/>
      <c r="AN1055" s="47"/>
      <c r="AO1055" s="47"/>
      <c r="AP1055" s="47"/>
      <c r="AQ1055" s="47"/>
      <c r="AR1055" s="47"/>
      <c r="AS1055" s="47"/>
      <c r="AT1055" s="47"/>
    </row>
    <row r="1056" spans="1:46" ht="15.75" customHeight="1">
      <c r="A1056" s="45"/>
      <c r="B1056" s="178"/>
      <c r="C1056" s="47"/>
      <c r="D1056" s="159"/>
      <c r="E1056" s="47"/>
      <c r="F1056" s="47"/>
      <c r="G1056" s="47"/>
      <c r="H1056" s="153"/>
      <c r="I1056" s="47"/>
      <c r="J1056" s="47"/>
      <c r="K1056" s="47"/>
      <c r="L1056" s="48"/>
      <c r="M1056" s="48"/>
      <c r="N1056" s="48"/>
      <c r="O1056" s="47"/>
      <c r="P1056" s="47"/>
      <c r="Q1056" s="47"/>
      <c r="R1056" s="47"/>
      <c r="S1056" s="47"/>
      <c r="T1056" s="47"/>
      <c r="U1056" s="47"/>
      <c r="V1056" s="47"/>
      <c r="W1056" s="47"/>
      <c r="X1056" s="47"/>
      <c r="Y1056" s="47"/>
      <c r="Z1056" s="47"/>
      <c r="AA1056" s="47"/>
      <c r="AB1056" s="47"/>
      <c r="AC1056" s="47"/>
      <c r="AD1056" s="47"/>
      <c r="AE1056" s="47"/>
      <c r="AF1056" s="47"/>
      <c r="AG1056" s="47"/>
      <c r="AH1056" s="47"/>
      <c r="AI1056" s="47"/>
      <c r="AJ1056" s="47"/>
      <c r="AK1056" s="47"/>
      <c r="AL1056" s="47"/>
      <c r="AM1056" s="47"/>
      <c r="AN1056" s="47"/>
      <c r="AO1056" s="47"/>
      <c r="AP1056" s="47"/>
      <c r="AQ1056" s="47"/>
      <c r="AR1056" s="47"/>
      <c r="AS1056" s="47"/>
      <c r="AT1056" s="47"/>
    </row>
    <row r="1057" spans="1:46" ht="15.75" customHeight="1">
      <c r="A1057" s="45"/>
      <c r="B1057" s="178"/>
      <c r="C1057" s="47"/>
      <c r="D1057" s="159"/>
      <c r="E1057" s="47"/>
      <c r="F1057" s="47"/>
      <c r="G1057" s="47"/>
      <c r="H1057" s="153"/>
      <c r="I1057" s="47"/>
      <c r="J1057" s="47"/>
      <c r="K1057" s="47"/>
      <c r="L1057" s="48"/>
      <c r="M1057" s="48"/>
      <c r="N1057" s="48"/>
      <c r="O1057" s="47"/>
      <c r="P1057" s="47"/>
      <c r="Q1057" s="47"/>
      <c r="R1057" s="47"/>
      <c r="S1057" s="47"/>
      <c r="T1057" s="47"/>
      <c r="U1057" s="47"/>
      <c r="V1057" s="47"/>
      <c r="W1057" s="47"/>
      <c r="X1057" s="47"/>
      <c r="Y1057" s="47"/>
      <c r="Z1057" s="47"/>
      <c r="AA1057" s="47"/>
      <c r="AB1057" s="47"/>
      <c r="AC1057" s="47"/>
      <c r="AD1057" s="47"/>
      <c r="AE1057" s="47"/>
      <c r="AF1057" s="47"/>
      <c r="AG1057" s="47"/>
      <c r="AH1057" s="47"/>
      <c r="AI1057" s="47"/>
      <c r="AJ1057" s="47"/>
      <c r="AK1057" s="47"/>
      <c r="AL1057" s="47"/>
      <c r="AM1057" s="47"/>
      <c r="AN1057" s="47"/>
      <c r="AO1057" s="47"/>
      <c r="AP1057" s="47"/>
      <c r="AQ1057" s="47"/>
      <c r="AR1057" s="47"/>
      <c r="AS1057" s="47"/>
      <c r="AT1057" s="47"/>
    </row>
    <row r="1058" spans="1:46" ht="15.75" customHeight="1">
      <c r="A1058" s="45"/>
      <c r="B1058" s="178"/>
      <c r="C1058" s="47"/>
      <c r="D1058" s="159"/>
      <c r="E1058" s="47"/>
      <c r="F1058" s="47"/>
      <c r="G1058" s="47"/>
      <c r="H1058" s="153"/>
      <c r="I1058" s="47"/>
      <c r="J1058" s="47"/>
      <c r="K1058" s="47"/>
      <c r="L1058" s="48"/>
      <c r="M1058" s="48"/>
      <c r="N1058" s="48"/>
      <c r="O1058" s="47"/>
      <c r="P1058" s="47"/>
      <c r="Q1058" s="47"/>
      <c r="R1058" s="47"/>
      <c r="S1058" s="47"/>
      <c r="T1058" s="47"/>
      <c r="U1058" s="47"/>
      <c r="V1058" s="47"/>
      <c r="W1058" s="47"/>
      <c r="X1058" s="47"/>
      <c r="Y1058" s="47"/>
      <c r="Z1058" s="47"/>
      <c r="AA1058" s="47"/>
      <c r="AB1058" s="47"/>
      <c r="AC1058" s="47"/>
      <c r="AD1058" s="47"/>
      <c r="AE1058" s="47"/>
      <c r="AF1058" s="47"/>
      <c r="AG1058" s="47"/>
      <c r="AH1058" s="47"/>
      <c r="AI1058" s="47"/>
      <c r="AJ1058" s="47"/>
      <c r="AK1058" s="47"/>
      <c r="AL1058" s="47"/>
      <c r="AM1058" s="47"/>
      <c r="AN1058" s="47"/>
      <c r="AO1058" s="47"/>
      <c r="AP1058" s="47"/>
      <c r="AQ1058" s="47"/>
      <c r="AR1058" s="47"/>
      <c r="AS1058" s="47"/>
      <c r="AT1058" s="47"/>
    </row>
    <row r="1059" spans="1:46" ht="15.75" customHeight="1">
      <c r="A1059" s="45"/>
      <c r="B1059" s="178"/>
      <c r="C1059" s="47"/>
      <c r="D1059" s="159"/>
      <c r="E1059" s="47"/>
      <c r="F1059" s="47"/>
      <c r="G1059" s="47"/>
      <c r="H1059" s="153"/>
      <c r="I1059" s="47"/>
      <c r="J1059" s="47"/>
      <c r="K1059" s="47"/>
      <c r="L1059" s="48"/>
      <c r="M1059" s="48"/>
      <c r="N1059" s="48"/>
      <c r="O1059" s="47"/>
      <c r="P1059" s="47"/>
      <c r="Q1059" s="47"/>
      <c r="R1059" s="47"/>
      <c r="S1059" s="47"/>
      <c r="T1059" s="47"/>
      <c r="U1059" s="47"/>
      <c r="V1059" s="47"/>
      <c r="W1059" s="47"/>
      <c r="X1059" s="47"/>
      <c r="Y1059" s="47"/>
      <c r="Z1059" s="47"/>
      <c r="AA1059" s="47"/>
      <c r="AB1059" s="47"/>
      <c r="AC1059" s="47"/>
      <c r="AD1059" s="47"/>
      <c r="AE1059" s="47"/>
      <c r="AF1059" s="47"/>
      <c r="AG1059" s="47"/>
      <c r="AH1059" s="47"/>
      <c r="AI1059" s="47"/>
      <c r="AJ1059" s="47"/>
      <c r="AK1059" s="47"/>
      <c r="AL1059" s="47"/>
      <c r="AM1059" s="47"/>
      <c r="AN1059" s="47"/>
      <c r="AO1059" s="47"/>
      <c r="AP1059" s="47"/>
      <c r="AQ1059" s="47"/>
      <c r="AR1059" s="47"/>
      <c r="AS1059" s="47"/>
      <c r="AT1059" s="47"/>
    </row>
    <row r="1060" spans="1:46" ht="15.75" customHeight="1">
      <c r="A1060" s="45"/>
      <c r="B1060" s="178"/>
      <c r="C1060" s="47"/>
      <c r="D1060" s="159"/>
      <c r="E1060" s="47"/>
      <c r="F1060" s="47"/>
      <c r="G1060" s="47"/>
      <c r="H1060" s="153"/>
      <c r="I1060" s="47"/>
      <c r="J1060" s="47"/>
      <c r="K1060" s="47"/>
      <c r="L1060" s="48"/>
      <c r="M1060" s="48"/>
      <c r="N1060" s="48"/>
      <c r="O1060" s="47"/>
      <c r="P1060" s="47"/>
      <c r="Q1060" s="47"/>
      <c r="R1060" s="47"/>
      <c r="S1060" s="47"/>
      <c r="T1060" s="47"/>
      <c r="U1060" s="47"/>
      <c r="V1060" s="47"/>
      <c r="W1060" s="47"/>
      <c r="X1060" s="47"/>
      <c r="Y1060" s="47"/>
      <c r="Z1060" s="47"/>
      <c r="AA1060" s="47"/>
      <c r="AB1060" s="47"/>
      <c r="AC1060" s="47"/>
      <c r="AD1060" s="47"/>
      <c r="AE1060" s="47"/>
      <c r="AF1060" s="47"/>
      <c r="AG1060" s="47"/>
      <c r="AH1060" s="47"/>
      <c r="AI1060" s="47"/>
      <c r="AJ1060" s="47"/>
      <c r="AK1060" s="47"/>
      <c r="AL1060" s="47"/>
      <c r="AM1060" s="47"/>
      <c r="AN1060" s="47"/>
      <c r="AO1060" s="47"/>
      <c r="AP1060" s="47"/>
      <c r="AQ1060" s="47"/>
      <c r="AR1060" s="47"/>
      <c r="AS1060" s="47"/>
      <c r="AT1060" s="47"/>
    </row>
    <row r="1061" spans="1:46" ht="15.75" customHeight="1">
      <c r="A1061" s="45"/>
      <c r="B1061" s="178"/>
      <c r="C1061" s="47"/>
      <c r="D1061" s="159"/>
      <c r="E1061" s="47"/>
      <c r="F1061" s="47"/>
      <c r="G1061" s="47"/>
      <c r="H1061" s="153"/>
      <c r="I1061" s="47"/>
      <c r="J1061" s="47"/>
      <c r="K1061" s="47"/>
      <c r="L1061" s="48"/>
      <c r="M1061" s="48"/>
      <c r="N1061" s="48"/>
      <c r="O1061" s="47"/>
      <c r="P1061" s="47"/>
      <c r="Q1061" s="47"/>
      <c r="R1061" s="47"/>
      <c r="S1061" s="47"/>
      <c r="T1061" s="47"/>
      <c r="U1061" s="47"/>
      <c r="V1061" s="47"/>
      <c r="W1061" s="47"/>
      <c r="X1061" s="47"/>
      <c r="Y1061" s="47"/>
      <c r="Z1061" s="47"/>
      <c r="AA1061" s="47"/>
      <c r="AB1061" s="47"/>
      <c r="AC1061" s="47"/>
      <c r="AD1061" s="47"/>
      <c r="AE1061" s="47"/>
      <c r="AF1061" s="47"/>
      <c r="AG1061" s="47"/>
      <c r="AH1061" s="47"/>
      <c r="AI1061" s="47"/>
      <c r="AJ1061" s="47"/>
      <c r="AK1061" s="47"/>
      <c r="AL1061" s="47"/>
      <c r="AM1061" s="47"/>
      <c r="AN1061" s="47"/>
      <c r="AO1061" s="47"/>
      <c r="AP1061" s="47"/>
      <c r="AQ1061" s="47"/>
      <c r="AR1061" s="47"/>
      <c r="AS1061" s="47"/>
      <c r="AT1061" s="47"/>
    </row>
    <row r="1062" spans="1:46" ht="15.75" customHeight="1">
      <c r="A1062" s="45"/>
      <c r="B1062" s="178"/>
      <c r="C1062" s="47"/>
      <c r="D1062" s="159"/>
      <c r="E1062" s="47"/>
      <c r="F1062" s="47"/>
      <c r="G1062" s="47"/>
      <c r="H1062" s="153"/>
      <c r="I1062" s="47"/>
      <c r="J1062" s="47"/>
      <c r="K1062" s="47"/>
      <c r="L1062" s="48"/>
      <c r="M1062" s="48"/>
      <c r="N1062" s="48"/>
      <c r="O1062" s="47"/>
      <c r="P1062" s="47"/>
      <c r="Q1062" s="47"/>
      <c r="R1062" s="47"/>
      <c r="S1062" s="47"/>
      <c r="T1062" s="47"/>
      <c r="U1062" s="47"/>
      <c r="V1062" s="47"/>
      <c r="W1062" s="47"/>
      <c r="X1062" s="47"/>
      <c r="Y1062" s="47"/>
      <c r="Z1062" s="47"/>
      <c r="AA1062" s="47"/>
      <c r="AB1062" s="47"/>
      <c r="AC1062" s="47"/>
      <c r="AD1062" s="47"/>
      <c r="AE1062" s="47"/>
      <c r="AF1062" s="47"/>
      <c r="AG1062" s="47"/>
      <c r="AH1062" s="47"/>
      <c r="AI1062" s="47"/>
      <c r="AJ1062" s="47"/>
      <c r="AK1062" s="47"/>
      <c r="AL1062" s="47"/>
      <c r="AM1062" s="47"/>
      <c r="AN1062" s="47"/>
      <c r="AO1062" s="47"/>
      <c r="AP1062" s="47"/>
      <c r="AQ1062" s="47"/>
      <c r="AR1062" s="47"/>
      <c r="AS1062" s="47"/>
      <c r="AT1062" s="47"/>
    </row>
    <row r="1063" spans="1:46" ht="15.75" customHeight="1">
      <c r="A1063" s="45"/>
      <c r="B1063" s="178"/>
      <c r="C1063" s="47"/>
      <c r="D1063" s="159"/>
      <c r="E1063" s="47"/>
      <c r="F1063" s="47"/>
      <c r="G1063" s="47"/>
      <c r="H1063" s="153"/>
      <c r="I1063" s="47"/>
      <c r="J1063" s="47"/>
      <c r="K1063" s="47"/>
      <c r="L1063" s="48"/>
      <c r="M1063" s="48"/>
      <c r="N1063" s="48"/>
      <c r="O1063" s="47"/>
      <c r="P1063" s="47"/>
      <c r="Q1063" s="47"/>
      <c r="R1063" s="47"/>
      <c r="S1063" s="47"/>
      <c r="T1063" s="47"/>
      <c r="U1063" s="47"/>
      <c r="V1063" s="47"/>
      <c r="W1063" s="47"/>
      <c r="X1063" s="47"/>
      <c r="Y1063" s="47"/>
      <c r="Z1063" s="47"/>
      <c r="AA1063" s="47"/>
      <c r="AB1063" s="47"/>
      <c r="AC1063" s="47"/>
      <c r="AD1063" s="47"/>
      <c r="AE1063" s="47"/>
      <c r="AF1063" s="47"/>
      <c r="AG1063" s="47"/>
      <c r="AH1063" s="47"/>
      <c r="AI1063" s="47"/>
      <c r="AJ1063" s="47"/>
      <c r="AK1063" s="47"/>
      <c r="AL1063" s="47"/>
      <c r="AM1063" s="47"/>
      <c r="AN1063" s="47"/>
      <c r="AO1063" s="47"/>
      <c r="AP1063" s="47"/>
      <c r="AQ1063" s="47"/>
      <c r="AR1063" s="47"/>
      <c r="AS1063" s="47"/>
      <c r="AT1063" s="47"/>
    </row>
    <row r="1064" spans="1:46" ht="15.75" customHeight="1">
      <c r="A1064" s="45"/>
      <c r="B1064" s="178"/>
      <c r="C1064" s="47"/>
      <c r="D1064" s="159"/>
      <c r="E1064" s="47"/>
      <c r="F1064" s="47"/>
      <c r="G1064" s="47"/>
      <c r="H1064" s="153"/>
      <c r="I1064" s="47"/>
      <c r="J1064" s="47"/>
      <c r="K1064" s="47"/>
      <c r="L1064" s="48"/>
      <c r="M1064" s="48"/>
      <c r="N1064" s="48"/>
      <c r="O1064" s="47"/>
      <c r="P1064" s="47"/>
      <c r="Q1064" s="47"/>
      <c r="R1064" s="47"/>
      <c r="S1064" s="47"/>
      <c r="T1064" s="47"/>
      <c r="U1064" s="47"/>
      <c r="V1064" s="47"/>
      <c r="W1064" s="47"/>
      <c r="X1064" s="47"/>
      <c r="Y1064" s="47"/>
      <c r="Z1064" s="47"/>
      <c r="AA1064" s="47"/>
      <c r="AB1064" s="47"/>
      <c r="AC1064" s="47"/>
      <c r="AD1064" s="47"/>
      <c r="AE1064" s="47"/>
      <c r="AF1064" s="47"/>
      <c r="AG1064" s="47"/>
      <c r="AH1064" s="47"/>
      <c r="AI1064" s="47"/>
      <c r="AJ1064" s="47"/>
      <c r="AK1064" s="47"/>
      <c r="AL1064" s="47"/>
      <c r="AM1064" s="47"/>
      <c r="AN1064" s="47"/>
      <c r="AO1064" s="47"/>
      <c r="AP1064" s="47"/>
      <c r="AQ1064" s="47"/>
      <c r="AR1064" s="47"/>
      <c r="AS1064" s="47"/>
      <c r="AT1064" s="47"/>
    </row>
    <row r="1065" spans="1:46" ht="15.75" customHeight="1">
      <c r="A1065" s="45"/>
      <c r="B1065" s="178"/>
      <c r="C1065" s="47"/>
      <c r="D1065" s="159"/>
      <c r="E1065" s="47"/>
      <c r="F1065" s="47"/>
      <c r="G1065" s="47"/>
      <c r="H1065" s="153"/>
      <c r="I1065" s="47"/>
      <c r="J1065" s="47"/>
      <c r="K1065" s="47"/>
      <c r="L1065" s="48"/>
      <c r="M1065" s="48"/>
      <c r="N1065" s="48"/>
      <c r="O1065" s="47"/>
      <c r="P1065" s="47"/>
      <c r="Q1065" s="47"/>
      <c r="R1065" s="47"/>
      <c r="S1065" s="47"/>
      <c r="T1065" s="47"/>
      <c r="U1065" s="47"/>
      <c r="V1065" s="47"/>
      <c r="W1065" s="47"/>
      <c r="X1065" s="47"/>
      <c r="Y1065" s="47"/>
      <c r="Z1065" s="47"/>
      <c r="AA1065" s="47"/>
      <c r="AB1065" s="47"/>
      <c r="AC1065" s="47"/>
      <c r="AD1065" s="47"/>
      <c r="AE1065" s="47"/>
      <c r="AF1065" s="47"/>
      <c r="AG1065" s="47"/>
      <c r="AH1065" s="47"/>
      <c r="AI1065" s="47"/>
      <c r="AJ1065" s="47"/>
      <c r="AK1065" s="47"/>
      <c r="AL1065" s="47"/>
      <c r="AM1065" s="47"/>
      <c r="AN1065" s="47"/>
      <c r="AO1065" s="47"/>
      <c r="AP1065" s="47"/>
      <c r="AQ1065" s="47"/>
      <c r="AR1065" s="47"/>
      <c r="AS1065" s="47"/>
      <c r="AT1065" s="47"/>
    </row>
    <row r="1066" spans="1:46" ht="15.75" customHeight="1">
      <c r="A1066" s="45"/>
      <c r="B1066" s="178"/>
      <c r="C1066" s="47"/>
      <c r="D1066" s="159"/>
      <c r="E1066" s="47"/>
      <c r="F1066" s="47"/>
      <c r="G1066" s="47"/>
      <c r="H1066" s="153"/>
      <c r="I1066" s="47"/>
      <c r="J1066" s="47"/>
      <c r="K1066" s="47"/>
      <c r="L1066" s="48"/>
      <c r="M1066" s="48"/>
      <c r="N1066" s="48"/>
      <c r="O1066" s="47"/>
      <c r="P1066" s="47"/>
      <c r="Q1066" s="47"/>
      <c r="R1066" s="47"/>
      <c r="S1066" s="47"/>
      <c r="T1066" s="47"/>
      <c r="U1066" s="47"/>
      <c r="V1066" s="47"/>
      <c r="W1066" s="47"/>
      <c r="X1066" s="47"/>
      <c r="Y1066" s="47"/>
      <c r="Z1066" s="47"/>
      <c r="AA1066" s="47"/>
      <c r="AB1066" s="47"/>
      <c r="AC1066" s="47"/>
      <c r="AD1066" s="47"/>
      <c r="AE1066" s="47"/>
      <c r="AF1066" s="47"/>
      <c r="AG1066" s="47"/>
      <c r="AH1066" s="47"/>
      <c r="AI1066" s="47"/>
      <c r="AJ1066" s="47"/>
      <c r="AK1066" s="47"/>
      <c r="AL1066" s="47"/>
      <c r="AM1066" s="47"/>
      <c r="AN1066" s="47"/>
      <c r="AO1066" s="47"/>
      <c r="AP1066" s="47"/>
      <c r="AQ1066" s="47"/>
      <c r="AR1066" s="47"/>
      <c r="AS1066" s="47"/>
      <c r="AT1066" s="47"/>
    </row>
    <row r="1067" spans="1:46" ht="15.75" customHeight="1">
      <c r="A1067" s="45"/>
      <c r="B1067" s="178"/>
      <c r="C1067" s="47"/>
      <c r="D1067" s="159"/>
      <c r="E1067" s="47"/>
      <c r="F1067" s="47"/>
      <c r="G1067" s="47"/>
      <c r="H1067" s="153"/>
      <c r="I1067" s="47"/>
      <c r="J1067" s="47"/>
      <c r="K1067" s="47"/>
      <c r="L1067" s="48"/>
      <c r="M1067" s="48"/>
      <c r="N1067" s="48"/>
      <c r="O1067" s="47"/>
      <c r="P1067" s="47"/>
      <c r="Q1067" s="47"/>
      <c r="R1067" s="47"/>
      <c r="S1067" s="47"/>
      <c r="T1067" s="47"/>
      <c r="U1067" s="47"/>
      <c r="V1067" s="47"/>
      <c r="W1067" s="47"/>
      <c r="X1067" s="47"/>
      <c r="Y1067" s="47"/>
      <c r="Z1067" s="47"/>
      <c r="AA1067" s="47"/>
      <c r="AB1067" s="47"/>
      <c r="AC1067" s="47"/>
      <c r="AD1067" s="47"/>
      <c r="AE1067" s="47"/>
      <c r="AF1067" s="47"/>
      <c r="AG1067" s="47"/>
      <c r="AH1067" s="47"/>
      <c r="AI1067" s="47"/>
      <c r="AJ1067" s="47"/>
      <c r="AK1067" s="47"/>
      <c r="AL1067" s="47"/>
      <c r="AM1067" s="47"/>
      <c r="AN1067" s="47"/>
      <c r="AO1067" s="47"/>
      <c r="AP1067" s="47"/>
      <c r="AQ1067" s="47"/>
      <c r="AR1067" s="47"/>
      <c r="AS1067" s="47"/>
      <c r="AT1067" s="47"/>
    </row>
    <row r="1068" spans="1:46" ht="15.75" customHeight="1">
      <c r="A1068" s="45"/>
      <c r="B1068" s="178"/>
      <c r="C1068" s="47"/>
      <c r="D1068" s="159"/>
      <c r="E1068" s="47"/>
      <c r="F1068" s="47"/>
      <c r="G1068" s="47"/>
      <c r="H1068" s="153"/>
      <c r="I1068" s="47"/>
      <c r="J1068" s="47"/>
      <c r="K1068" s="47"/>
      <c r="L1068" s="48"/>
      <c r="M1068" s="48"/>
      <c r="N1068" s="48"/>
      <c r="O1068" s="47"/>
      <c r="P1068" s="47"/>
      <c r="Q1068" s="47"/>
      <c r="R1068" s="47"/>
      <c r="S1068" s="47"/>
      <c r="T1068" s="47"/>
      <c r="U1068" s="47"/>
      <c r="V1068" s="47"/>
      <c r="W1068" s="47"/>
      <c r="X1068" s="47"/>
      <c r="Y1068" s="47"/>
      <c r="Z1068" s="47"/>
      <c r="AA1068" s="47"/>
      <c r="AB1068" s="47"/>
      <c r="AC1068" s="47"/>
      <c r="AD1068" s="47"/>
      <c r="AE1068" s="47"/>
      <c r="AF1068" s="47"/>
      <c r="AG1068" s="47"/>
      <c r="AH1068" s="47"/>
      <c r="AI1068" s="47"/>
      <c r="AJ1068" s="47"/>
      <c r="AK1068" s="47"/>
      <c r="AL1068" s="47"/>
      <c r="AM1068" s="47"/>
      <c r="AN1068" s="47"/>
      <c r="AO1068" s="47"/>
      <c r="AP1068" s="47"/>
      <c r="AQ1068" s="47"/>
      <c r="AR1068" s="47"/>
      <c r="AS1068" s="47"/>
      <c r="AT1068" s="47"/>
    </row>
    <row r="1069" spans="1:46" ht="15.75" customHeight="1">
      <c r="A1069" s="45"/>
      <c r="B1069" s="178"/>
      <c r="C1069" s="47"/>
      <c r="D1069" s="159"/>
      <c r="E1069" s="47"/>
      <c r="F1069" s="47"/>
      <c r="G1069" s="47"/>
      <c r="H1069" s="153"/>
      <c r="I1069" s="47"/>
      <c r="J1069" s="47"/>
      <c r="K1069" s="47"/>
      <c r="L1069" s="48"/>
      <c r="M1069" s="48"/>
      <c r="N1069" s="48"/>
      <c r="O1069" s="47"/>
      <c r="P1069" s="47"/>
      <c r="Q1069" s="47"/>
      <c r="R1069" s="47"/>
      <c r="S1069" s="47"/>
      <c r="T1069" s="47"/>
      <c r="U1069" s="47"/>
      <c r="V1069" s="47"/>
      <c r="W1069" s="47"/>
      <c r="X1069" s="47"/>
      <c r="Y1069" s="47"/>
      <c r="Z1069" s="47"/>
      <c r="AA1069" s="47"/>
      <c r="AB1069" s="47"/>
      <c r="AC1069" s="47"/>
      <c r="AD1069" s="47"/>
      <c r="AE1069" s="47"/>
      <c r="AF1069" s="47"/>
      <c r="AG1069" s="47"/>
      <c r="AH1069" s="47"/>
      <c r="AI1069" s="47"/>
      <c r="AJ1069" s="47"/>
      <c r="AK1069" s="47"/>
      <c r="AL1069" s="47"/>
      <c r="AM1069" s="47"/>
      <c r="AN1069" s="47"/>
      <c r="AO1069" s="47"/>
      <c r="AP1069" s="47"/>
      <c r="AQ1069" s="47"/>
      <c r="AR1069" s="47"/>
      <c r="AS1069" s="47"/>
      <c r="AT1069" s="47"/>
    </row>
    <row r="1070" spans="1:46" ht="15.75" customHeight="1">
      <c r="A1070" s="45"/>
      <c r="B1070" s="178"/>
      <c r="C1070" s="47"/>
      <c r="D1070" s="159"/>
      <c r="E1070" s="47"/>
      <c r="F1070" s="47"/>
      <c r="G1070" s="47"/>
      <c r="H1070" s="153"/>
      <c r="I1070" s="47"/>
      <c r="J1070" s="47"/>
      <c r="K1070" s="47"/>
      <c r="L1070" s="48"/>
      <c r="M1070" s="48"/>
      <c r="N1070" s="48"/>
      <c r="O1070" s="47"/>
      <c r="P1070" s="47"/>
      <c r="Q1070" s="47"/>
      <c r="R1070" s="47"/>
      <c r="S1070" s="47"/>
      <c r="T1070" s="47"/>
      <c r="U1070" s="47"/>
      <c r="V1070" s="47"/>
      <c r="W1070" s="47"/>
      <c r="X1070" s="47"/>
      <c r="Y1070" s="47"/>
      <c r="Z1070" s="47"/>
      <c r="AA1070" s="47"/>
      <c r="AB1070" s="47"/>
      <c r="AC1070" s="47"/>
      <c r="AD1070" s="47"/>
      <c r="AE1070" s="47"/>
      <c r="AF1070" s="47"/>
      <c r="AG1070" s="47"/>
      <c r="AH1070" s="47"/>
      <c r="AI1070" s="47"/>
      <c r="AJ1070" s="47"/>
      <c r="AK1070" s="47"/>
      <c r="AL1070" s="47"/>
      <c r="AM1070" s="47"/>
      <c r="AN1070" s="47"/>
      <c r="AO1070" s="47"/>
      <c r="AP1070" s="47"/>
      <c r="AQ1070" s="47"/>
      <c r="AR1070" s="47"/>
      <c r="AS1070" s="47"/>
      <c r="AT1070" s="47"/>
    </row>
    <row r="1071" spans="1:46" ht="15.75" customHeight="1">
      <c r="A1071" s="45"/>
      <c r="B1071" s="178"/>
      <c r="C1071" s="47"/>
      <c r="D1071" s="159"/>
      <c r="E1071" s="47"/>
      <c r="F1071" s="47"/>
      <c r="G1071" s="47"/>
      <c r="H1071" s="153"/>
      <c r="I1071" s="47"/>
      <c r="J1071" s="47"/>
      <c r="K1071" s="47"/>
      <c r="L1071" s="48"/>
      <c r="M1071" s="48"/>
      <c r="N1071" s="48"/>
      <c r="O1071" s="47"/>
      <c r="P1071" s="47"/>
      <c r="Q1071" s="47"/>
      <c r="R1071" s="47"/>
      <c r="S1071" s="47"/>
      <c r="T1071" s="47"/>
      <c r="U1071" s="47"/>
      <c r="V1071" s="47"/>
      <c r="W1071" s="47"/>
      <c r="X1071" s="47"/>
      <c r="Y1071" s="47"/>
      <c r="Z1071" s="47"/>
      <c r="AA1071" s="47"/>
      <c r="AB1071" s="47"/>
      <c r="AC1071" s="47"/>
      <c r="AD1071" s="47"/>
      <c r="AE1071" s="47"/>
      <c r="AF1071" s="47"/>
      <c r="AG1071" s="47"/>
      <c r="AH1071" s="47"/>
      <c r="AI1071" s="47"/>
      <c r="AJ1071" s="47"/>
      <c r="AK1071" s="47"/>
      <c r="AL1071" s="47"/>
      <c r="AM1071" s="47"/>
      <c r="AN1071" s="47"/>
      <c r="AO1071" s="47"/>
      <c r="AP1071" s="47"/>
      <c r="AQ1071" s="47"/>
      <c r="AR1071" s="47"/>
      <c r="AS1071" s="47"/>
      <c r="AT1071" s="47"/>
    </row>
    <row r="1072" spans="1:46" ht="15.75" customHeight="1">
      <c r="A1072" s="45"/>
      <c r="B1072" s="178"/>
      <c r="C1072" s="47"/>
      <c r="D1072" s="159"/>
      <c r="E1072" s="47"/>
      <c r="F1072" s="47"/>
      <c r="G1072" s="47"/>
      <c r="H1072" s="153"/>
      <c r="I1072" s="47"/>
      <c r="J1072" s="47"/>
      <c r="K1072" s="47"/>
      <c r="L1072" s="48"/>
      <c r="M1072" s="48"/>
      <c r="N1072" s="48"/>
      <c r="O1072" s="47"/>
      <c r="P1072" s="47"/>
      <c r="Q1072" s="47"/>
      <c r="R1072" s="47"/>
      <c r="S1072" s="47"/>
      <c r="T1072" s="47"/>
      <c r="U1072" s="47"/>
      <c r="V1072" s="47"/>
      <c r="W1072" s="47"/>
      <c r="X1072" s="47"/>
      <c r="Y1072" s="47"/>
      <c r="Z1072" s="47"/>
      <c r="AA1072" s="47"/>
      <c r="AB1072" s="47"/>
      <c r="AC1072" s="47"/>
      <c r="AD1072" s="47"/>
      <c r="AE1072" s="47"/>
      <c r="AF1072" s="47"/>
      <c r="AG1072" s="47"/>
      <c r="AH1072" s="47"/>
      <c r="AI1072" s="47"/>
      <c r="AJ1072" s="47"/>
      <c r="AK1072" s="47"/>
      <c r="AL1072" s="47"/>
      <c r="AM1072" s="47"/>
      <c r="AN1072" s="47"/>
      <c r="AO1072" s="47"/>
      <c r="AP1072" s="47"/>
      <c r="AQ1072" s="47"/>
      <c r="AR1072" s="47"/>
      <c r="AS1072" s="47"/>
      <c r="AT1072" s="47"/>
    </row>
    <row r="1073" spans="1:46" ht="15.75" customHeight="1">
      <c r="A1073" s="45"/>
      <c r="B1073" s="178"/>
      <c r="C1073" s="47"/>
      <c r="D1073" s="159"/>
      <c r="E1073" s="47"/>
      <c r="F1073" s="47"/>
      <c r="G1073" s="47"/>
      <c r="H1073" s="153"/>
      <c r="I1073" s="47"/>
      <c r="J1073" s="47"/>
      <c r="K1073" s="47"/>
      <c r="L1073" s="48"/>
      <c r="M1073" s="48"/>
      <c r="N1073" s="48"/>
      <c r="O1073" s="47"/>
      <c r="P1073" s="47"/>
      <c r="Q1073" s="47"/>
      <c r="R1073" s="47"/>
      <c r="S1073" s="47"/>
      <c r="T1073" s="47"/>
      <c r="U1073" s="47"/>
      <c r="V1073" s="47"/>
      <c r="W1073" s="47"/>
      <c r="X1073" s="47"/>
      <c r="Y1073" s="47"/>
      <c r="Z1073" s="47"/>
      <c r="AA1073" s="47"/>
      <c r="AB1073" s="47"/>
      <c r="AC1073" s="47"/>
      <c r="AD1073" s="47"/>
      <c r="AE1073" s="47"/>
      <c r="AF1073" s="47"/>
      <c r="AG1073" s="47"/>
      <c r="AH1073" s="47"/>
      <c r="AI1073" s="47"/>
      <c r="AJ1073" s="47"/>
      <c r="AK1073" s="47"/>
      <c r="AL1073" s="47"/>
      <c r="AM1073" s="47"/>
      <c r="AN1073" s="47"/>
      <c r="AO1073" s="47"/>
      <c r="AP1073" s="47"/>
      <c r="AQ1073" s="47"/>
      <c r="AR1073" s="47"/>
      <c r="AS1073" s="47"/>
      <c r="AT1073" s="47"/>
    </row>
    <row r="1074" spans="1:46" ht="15.75" customHeight="1">
      <c r="A1074" s="45"/>
      <c r="B1074" s="178"/>
      <c r="C1074" s="47"/>
      <c r="D1074" s="159"/>
      <c r="E1074" s="47"/>
      <c r="F1074" s="47"/>
      <c r="G1074" s="47"/>
      <c r="H1074" s="153"/>
      <c r="I1074" s="47"/>
      <c r="J1074" s="47"/>
      <c r="K1074" s="47"/>
      <c r="L1074" s="48"/>
      <c r="M1074" s="48"/>
      <c r="N1074" s="48"/>
      <c r="O1074" s="47"/>
      <c r="P1074" s="47"/>
      <c r="Q1074" s="47"/>
      <c r="R1074" s="47"/>
      <c r="S1074" s="47"/>
      <c r="T1074" s="47"/>
      <c r="U1074" s="47"/>
      <c r="V1074" s="47"/>
      <c r="W1074" s="47"/>
      <c r="X1074" s="47"/>
      <c r="Y1074" s="47"/>
      <c r="Z1074" s="47"/>
      <c r="AA1074" s="47"/>
      <c r="AB1074" s="47"/>
      <c r="AC1074" s="47"/>
      <c r="AD1074" s="47"/>
      <c r="AE1074" s="47"/>
      <c r="AF1074" s="47"/>
      <c r="AG1074" s="47"/>
      <c r="AH1074" s="47"/>
      <c r="AI1074" s="47"/>
      <c r="AJ1074" s="47"/>
      <c r="AK1074" s="47"/>
      <c r="AL1074" s="47"/>
      <c r="AM1074" s="47"/>
      <c r="AN1074" s="47"/>
      <c r="AO1074" s="47"/>
      <c r="AP1074" s="47"/>
      <c r="AQ1074" s="47"/>
      <c r="AR1074" s="47"/>
      <c r="AS1074" s="47"/>
      <c r="AT1074" s="47"/>
    </row>
    <row r="1075" spans="1:46" ht="15.75" customHeight="1">
      <c r="A1075" s="45"/>
      <c r="B1075" s="178"/>
      <c r="C1075" s="47"/>
      <c r="D1075" s="159"/>
      <c r="E1075" s="47"/>
      <c r="F1075" s="47"/>
      <c r="G1075" s="47"/>
      <c r="H1075" s="153"/>
      <c r="I1075" s="47"/>
      <c r="J1075" s="47"/>
      <c r="K1075" s="47"/>
      <c r="L1075" s="48"/>
      <c r="M1075" s="48"/>
      <c r="N1075" s="48"/>
      <c r="O1075" s="47"/>
      <c r="P1075" s="47"/>
      <c r="Q1075" s="47"/>
      <c r="R1075" s="47"/>
      <c r="S1075" s="47"/>
      <c r="T1075" s="47"/>
      <c r="U1075" s="47"/>
      <c r="V1075" s="47"/>
      <c r="W1075" s="47"/>
      <c r="X1075" s="47"/>
      <c r="Y1075" s="47"/>
      <c r="Z1075" s="47"/>
      <c r="AA1075" s="47"/>
      <c r="AB1075" s="47"/>
      <c r="AC1075" s="47"/>
      <c r="AD1075" s="47"/>
      <c r="AE1075" s="47"/>
      <c r="AF1075" s="47"/>
      <c r="AG1075" s="47"/>
      <c r="AH1075" s="47"/>
      <c r="AI1075" s="47"/>
      <c r="AJ1075" s="47"/>
      <c r="AK1075" s="47"/>
      <c r="AL1075" s="47"/>
      <c r="AM1075" s="47"/>
      <c r="AN1075" s="47"/>
      <c r="AO1075" s="47"/>
      <c r="AP1075" s="47"/>
      <c r="AQ1075" s="47"/>
      <c r="AR1075" s="47"/>
      <c r="AS1075" s="47"/>
      <c r="AT1075" s="47"/>
    </row>
    <row r="1076" spans="1:46" ht="15.75" customHeight="1">
      <c r="A1076" s="45"/>
      <c r="B1076" s="178"/>
      <c r="C1076" s="47"/>
      <c r="D1076" s="159"/>
      <c r="E1076" s="47"/>
      <c r="F1076" s="47"/>
      <c r="G1076" s="47"/>
      <c r="H1076" s="153"/>
      <c r="I1076" s="47"/>
      <c r="J1076" s="47"/>
      <c r="K1076" s="47"/>
      <c r="L1076" s="48"/>
      <c r="M1076" s="48"/>
      <c r="N1076" s="48"/>
      <c r="O1076" s="47"/>
      <c r="P1076" s="47"/>
      <c r="Q1076" s="47"/>
      <c r="R1076" s="47"/>
      <c r="S1076" s="47"/>
      <c r="T1076" s="47"/>
      <c r="U1076" s="47"/>
      <c r="V1076" s="47"/>
      <c r="W1076" s="47"/>
      <c r="X1076" s="47"/>
      <c r="Y1076" s="47"/>
      <c r="Z1076" s="47"/>
      <c r="AA1076" s="47"/>
      <c r="AB1076" s="47"/>
      <c r="AC1076" s="47"/>
      <c r="AD1076" s="47"/>
      <c r="AE1076" s="47"/>
      <c r="AF1076" s="47"/>
      <c r="AG1076" s="47"/>
      <c r="AH1076" s="47"/>
      <c r="AI1076" s="47"/>
      <c r="AJ1076" s="47"/>
      <c r="AK1076" s="47"/>
      <c r="AL1076" s="47"/>
      <c r="AM1076" s="47"/>
      <c r="AN1076" s="47"/>
      <c r="AO1076" s="47"/>
      <c r="AP1076" s="47"/>
      <c r="AQ1076" s="47"/>
      <c r="AR1076" s="47"/>
      <c r="AS1076" s="47"/>
      <c r="AT1076" s="47"/>
    </row>
    <row r="1077" spans="1:46" ht="15.75" customHeight="1">
      <c r="A1077" s="45"/>
      <c r="B1077" s="178"/>
      <c r="C1077" s="47"/>
      <c r="D1077" s="159"/>
      <c r="E1077" s="47"/>
      <c r="F1077" s="47"/>
      <c r="G1077" s="47"/>
      <c r="H1077" s="153"/>
      <c r="I1077" s="47"/>
      <c r="J1077" s="47"/>
      <c r="K1077" s="47"/>
      <c r="L1077" s="48"/>
      <c r="M1077" s="48"/>
      <c r="N1077" s="48"/>
      <c r="O1077" s="47"/>
      <c r="P1077" s="47"/>
      <c r="Q1077" s="47"/>
      <c r="R1077" s="47"/>
      <c r="S1077" s="47"/>
      <c r="T1077" s="47"/>
      <c r="U1077" s="47"/>
      <c r="V1077" s="47"/>
      <c r="W1077" s="47"/>
      <c r="X1077" s="47"/>
      <c r="Y1077" s="47"/>
      <c r="Z1077" s="47"/>
      <c r="AA1077" s="47"/>
      <c r="AB1077" s="47"/>
      <c r="AC1077" s="47"/>
      <c r="AD1077" s="47"/>
      <c r="AE1077" s="47"/>
      <c r="AF1077" s="47"/>
      <c r="AG1077" s="47"/>
      <c r="AH1077" s="47"/>
      <c r="AI1077" s="47"/>
      <c r="AJ1077" s="47"/>
      <c r="AK1077" s="47"/>
      <c r="AL1077" s="47"/>
      <c r="AM1077" s="47"/>
      <c r="AN1077" s="47"/>
      <c r="AO1077" s="47"/>
      <c r="AP1077" s="47"/>
      <c r="AQ1077" s="47"/>
      <c r="AR1077" s="47"/>
      <c r="AS1077" s="47"/>
      <c r="AT1077" s="47"/>
    </row>
    <row r="1078" spans="1:46" ht="15.75" customHeight="1">
      <c r="A1078" s="45"/>
      <c r="B1078" s="178"/>
      <c r="C1078" s="47"/>
      <c r="D1078" s="159"/>
      <c r="E1078" s="47"/>
      <c r="F1078" s="47"/>
      <c r="G1078" s="47"/>
      <c r="H1078" s="153"/>
      <c r="I1078" s="47"/>
      <c r="J1078" s="47"/>
      <c r="K1078" s="47"/>
      <c r="L1078" s="48"/>
      <c r="M1078" s="48"/>
      <c r="N1078" s="48"/>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47"/>
      <c r="AM1078" s="47"/>
      <c r="AN1078" s="47"/>
      <c r="AO1078" s="47"/>
      <c r="AP1078" s="47"/>
      <c r="AQ1078" s="47"/>
      <c r="AR1078" s="47"/>
      <c r="AS1078" s="47"/>
      <c r="AT1078" s="47"/>
    </row>
    <row r="1079" spans="1:46" ht="15.75" customHeight="1">
      <c r="A1079" s="45"/>
      <c r="B1079" s="178"/>
      <c r="C1079" s="47"/>
      <c r="D1079" s="159"/>
      <c r="E1079" s="47"/>
      <c r="F1079" s="47"/>
      <c r="G1079" s="47"/>
      <c r="H1079" s="153"/>
      <c r="I1079" s="47"/>
      <c r="J1079" s="47"/>
      <c r="K1079" s="47"/>
      <c r="L1079" s="48"/>
      <c r="M1079" s="48"/>
      <c r="N1079" s="48"/>
      <c r="O1079" s="47"/>
      <c r="P1079" s="47"/>
      <c r="Q1079" s="47"/>
      <c r="R1079" s="47"/>
      <c r="S1079" s="47"/>
      <c r="T1079" s="47"/>
      <c r="U1079" s="47"/>
      <c r="V1079" s="47"/>
      <c r="W1079" s="47"/>
      <c r="X1079" s="47"/>
      <c r="Y1079" s="47"/>
      <c r="Z1079" s="47"/>
      <c r="AA1079" s="47"/>
      <c r="AB1079" s="47"/>
      <c r="AC1079" s="47"/>
      <c r="AD1079" s="47"/>
      <c r="AE1079" s="47"/>
      <c r="AF1079" s="47"/>
      <c r="AG1079" s="47"/>
      <c r="AH1079" s="47"/>
      <c r="AI1079" s="47"/>
      <c r="AJ1079" s="47"/>
      <c r="AK1079" s="47"/>
      <c r="AL1079" s="47"/>
      <c r="AM1079" s="47"/>
      <c r="AN1079" s="47"/>
      <c r="AO1079" s="47"/>
      <c r="AP1079" s="47"/>
      <c r="AQ1079" s="47"/>
      <c r="AR1079" s="47"/>
      <c r="AS1079" s="47"/>
      <c r="AT1079" s="47"/>
    </row>
    <row r="1080" spans="1:46" ht="15.75" customHeight="1">
      <c r="A1080" s="45"/>
      <c r="B1080" s="178"/>
      <c r="C1080" s="47"/>
      <c r="D1080" s="159"/>
      <c r="E1080" s="47"/>
      <c r="F1080" s="47"/>
      <c r="G1080" s="47"/>
      <c r="H1080" s="153"/>
      <c r="I1080" s="47"/>
      <c r="J1080" s="47"/>
      <c r="K1080" s="47"/>
      <c r="L1080" s="48"/>
      <c r="M1080" s="48"/>
      <c r="N1080" s="48"/>
      <c r="O1080" s="47"/>
      <c r="P1080" s="47"/>
      <c r="Q1080" s="47"/>
      <c r="R1080" s="47"/>
      <c r="S1080" s="47"/>
      <c r="T1080" s="47"/>
      <c r="U1080" s="47"/>
      <c r="V1080" s="47"/>
      <c r="W1080" s="47"/>
      <c r="X1080" s="47"/>
      <c r="Y1080" s="47"/>
      <c r="Z1080" s="47"/>
      <c r="AA1080" s="47"/>
      <c r="AB1080" s="47"/>
      <c r="AC1080" s="47"/>
      <c r="AD1080" s="47"/>
      <c r="AE1080" s="47"/>
      <c r="AF1080" s="47"/>
      <c r="AG1080" s="47"/>
      <c r="AH1080" s="47"/>
      <c r="AI1080" s="47"/>
      <c r="AJ1080" s="47"/>
      <c r="AK1080" s="47"/>
      <c r="AL1080" s="47"/>
      <c r="AM1080" s="47"/>
      <c r="AN1080" s="47"/>
      <c r="AO1080" s="47"/>
      <c r="AP1080" s="47"/>
      <c r="AQ1080" s="47"/>
      <c r="AR1080" s="47"/>
      <c r="AS1080" s="47"/>
      <c r="AT1080" s="47"/>
    </row>
    <row r="1081" spans="1:46" ht="15.75" customHeight="1">
      <c r="A1081" s="45"/>
      <c r="B1081" s="178"/>
      <c r="C1081" s="47"/>
      <c r="D1081" s="159"/>
      <c r="E1081" s="47"/>
      <c r="F1081" s="47"/>
      <c r="G1081" s="47"/>
      <c r="H1081" s="153"/>
      <c r="I1081" s="47"/>
      <c r="J1081" s="47"/>
      <c r="K1081" s="47"/>
      <c r="L1081" s="48"/>
      <c r="M1081" s="48"/>
      <c r="N1081" s="48"/>
      <c r="O1081" s="47"/>
      <c r="P1081" s="47"/>
      <c r="Q1081" s="47"/>
      <c r="R1081" s="47"/>
      <c r="S1081" s="47"/>
      <c r="T1081" s="47"/>
      <c r="U1081" s="47"/>
      <c r="V1081" s="47"/>
      <c r="W1081" s="47"/>
      <c r="X1081" s="47"/>
      <c r="Y1081" s="47"/>
      <c r="Z1081" s="47"/>
      <c r="AA1081" s="47"/>
      <c r="AB1081" s="47"/>
      <c r="AC1081" s="47"/>
      <c r="AD1081" s="47"/>
      <c r="AE1081" s="47"/>
      <c r="AF1081" s="47"/>
      <c r="AG1081" s="47"/>
      <c r="AH1081" s="47"/>
      <c r="AI1081" s="47"/>
      <c r="AJ1081" s="47"/>
      <c r="AK1081" s="47"/>
      <c r="AL1081" s="47"/>
      <c r="AM1081" s="47"/>
      <c r="AN1081" s="47"/>
      <c r="AO1081" s="47"/>
      <c r="AP1081" s="47"/>
      <c r="AQ1081" s="47"/>
      <c r="AR1081" s="47"/>
      <c r="AS1081" s="47"/>
      <c r="AT1081" s="47"/>
    </row>
    <row r="1082" spans="1:46" ht="15.75" customHeight="1">
      <c r="A1082" s="45"/>
      <c r="B1082" s="178"/>
      <c r="C1082" s="47"/>
      <c r="D1082" s="159"/>
      <c r="E1082" s="47"/>
      <c r="F1082" s="47"/>
      <c r="G1082" s="47"/>
      <c r="H1082" s="153"/>
      <c r="I1082" s="47"/>
      <c r="J1082" s="47"/>
      <c r="K1082" s="47"/>
      <c r="L1082" s="48"/>
      <c r="M1082" s="48"/>
      <c r="N1082" s="48"/>
      <c r="O1082" s="47"/>
      <c r="P1082" s="47"/>
      <c r="Q1082" s="47"/>
      <c r="R1082" s="47"/>
      <c r="S1082" s="47"/>
      <c r="T1082" s="47"/>
      <c r="U1082" s="47"/>
      <c r="V1082" s="47"/>
      <c r="W1082" s="47"/>
      <c r="X1082" s="47"/>
      <c r="Y1082" s="47"/>
      <c r="Z1082" s="47"/>
      <c r="AA1082" s="47"/>
      <c r="AB1082" s="47"/>
      <c r="AC1082" s="47"/>
      <c r="AD1082" s="47"/>
      <c r="AE1082" s="47"/>
      <c r="AF1082" s="47"/>
      <c r="AG1082" s="47"/>
      <c r="AH1082" s="47"/>
      <c r="AI1082" s="47"/>
      <c r="AJ1082" s="47"/>
      <c r="AK1082" s="47"/>
      <c r="AL1082" s="47"/>
      <c r="AM1082" s="47"/>
      <c r="AN1082" s="47"/>
      <c r="AO1082" s="47"/>
      <c r="AP1082" s="47"/>
      <c r="AQ1082" s="47"/>
      <c r="AR1082" s="47"/>
      <c r="AS1082" s="47"/>
      <c r="AT1082" s="47"/>
    </row>
    <row r="1083" spans="1:46" ht="15.75" customHeight="1">
      <c r="A1083" s="45"/>
      <c r="B1083" s="178"/>
      <c r="C1083" s="47"/>
      <c r="D1083" s="159"/>
      <c r="E1083" s="47"/>
      <c r="F1083" s="47"/>
      <c r="G1083" s="47"/>
      <c r="H1083" s="153"/>
      <c r="I1083" s="47"/>
      <c r="J1083" s="47"/>
      <c r="K1083" s="47"/>
      <c r="L1083" s="48"/>
      <c r="M1083" s="48"/>
      <c r="N1083" s="48"/>
      <c r="O1083" s="47"/>
      <c r="P1083" s="47"/>
      <c r="Q1083" s="47"/>
      <c r="R1083" s="47"/>
      <c r="S1083" s="47"/>
      <c r="T1083" s="47"/>
      <c r="U1083" s="47"/>
      <c r="V1083" s="47"/>
      <c r="W1083" s="47"/>
      <c r="X1083" s="47"/>
      <c r="Y1083" s="47"/>
      <c r="Z1083" s="47"/>
      <c r="AA1083" s="47"/>
      <c r="AB1083" s="47"/>
      <c r="AC1083" s="47"/>
      <c r="AD1083" s="47"/>
      <c r="AE1083" s="47"/>
      <c r="AF1083" s="47"/>
      <c r="AG1083" s="47"/>
      <c r="AH1083" s="47"/>
      <c r="AI1083" s="47"/>
      <c r="AJ1083" s="47"/>
      <c r="AK1083" s="47"/>
      <c r="AL1083" s="47"/>
      <c r="AM1083" s="47"/>
      <c r="AN1083" s="47"/>
      <c r="AO1083" s="47"/>
      <c r="AP1083" s="47"/>
      <c r="AQ1083" s="47"/>
      <c r="AR1083" s="47"/>
      <c r="AS1083" s="47"/>
      <c r="AT1083" s="47"/>
    </row>
    <row r="1084" spans="1:46" ht="15.75" customHeight="1">
      <c r="A1084" s="45"/>
      <c r="B1084" s="178"/>
      <c r="C1084" s="47"/>
      <c r="D1084" s="159"/>
      <c r="E1084" s="47"/>
      <c r="F1084" s="47"/>
      <c r="G1084" s="47"/>
      <c r="H1084" s="153"/>
      <c r="I1084" s="47"/>
      <c r="J1084" s="47"/>
      <c r="K1084" s="47"/>
      <c r="L1084" s="48"/>
      <c r="M1084" s="48"/>
      <c r="N1084" s="48"/>
      <c r="O1084" s="47"/>
      <c r="P1084" s="47"/>
      <c r="Q1084" s="47"/>
      <c r="R1084" s="47"/>
      <c r="S1084" s="47"/>
      <c r="T1084" s="47"/>
      <c r="U1084" s="47"/>
      <c r="V1084" s="47"/>
      <c r="W1084" s="47"/>
      <c r="X1084" s="47"/>
      <c r="Y1084" s="47"/>
      <c r="Z1084" s="47"/>
      <c r="AA1084" s="47"/>
      <c r="AB1084" s="47"/>
      <c r="AC1084" s="47"/>
      <c r="AD1084" s="47"/>
      <c r="AE1084" s="47"/>
      <c r="AF1084" s="47"/>
      <c r="AG1084" s="47"/>
      <c r="AH1084" s="47"/>
      <c r="AI1084" s="47"/>
      <c r="AJ1084" s="47"/>
      <c r="AK1084" s="47"/>
      <c r="AL1084" s="47"/>
      <c r="AM1084" s="47"/>
      <c r="AN1084" s="47"/>
      <c r="AO1084" s="47"/>
      <c r="AP1084" s="47"/>
      <c r="AQ1084" s="47"/>
      <c r="AR1084" s="47"/>
      <c r="AS1084" s="47"/>
      <c r="AT1084" s="47"/>
    </row>
    <row r="1085" spans="1:46" ht="15.75" customHeight="1">
      <c r="A1085" s="45"/>
      <c r="B1085" s="178"/>
      <c r="C1085" s="47"/>
      <c r="D1085" s="159"/>
      <c r="E1085" s="47"/>
      <c r="F1085" s="47"/>
      <c r="G1085" s="47"/>
      <c r="H1085" s="153"/>
      <c r="I1085" s="47"/>
      <c r="J1085" s="47"/>
      <c r="K1085" s="47"/>
      <c r="L1085" s="48"/>
      <c r="M1085" s="48"/>
      <c r="N1085" s="48"/>
      <c r="O1085" s="47"/>
      <c r="P1085" s="47"/>
      <c r="Q1085" s="47"/>
      <c r="R1085" s="47"/>
      <c r="S1085" s="47"/>
      <c r="T1085" s="47"/>
      <c r="U1085" s="47"/>
      <c r="V1085" s="47"/>
      <c r="W1085" s="47"/>
      <c r="X1085" s="47"/>
      <c r="Y1085" s="47"/>
      <c r="Z1085" s="47"/>
      <c r="AA1085" s="47"/>
      <c r="AB1085" s="47"/>
      <c r="AC1085" s="47"/>
      <c r="AD1085" s="47"/>
      <c r="AE1085" s="47"/>
      <c r="AF1085" s="47"/>
      <c r="AG1085" s="47"/>
      <c r="AH1085" s="47"/>
      <c r="AI1085" s="47"/>
      <c r="AJ1085" s="47"/>
      <c r="AK1085" s="47"/>
      <c r="AL1085" s="47"/>
      <c r="AM1085" s="47"/>
      <c r="AN1085" s="47"/>
      <c r="AO1085" s="47"/>
      <c r="AP1085" s="47"/>
      <c r="AQ1085" s="47"/>
      <c r="AR1085" s="47"/>
      <c r="AS1085" s="47"/>
      <c r="AT1085" s="47"/>
    </row>
    <row r="1086" spans="1:46" ht="15.75" customHeight="1">
      <c r="A1086" s="45"/>
      <c r="B1086" s="178"/>
      <c r="C1086" s="47"/>
      <c r="D1086" s="159"/>
      <c r="E1086" s="47"/>
      <c r="F1086" s="47"/>
      <c r="G1086" s="47"/>
      <c r="H1086" s="153"/>
      <c r="I1086" s="47"/>
      <c r="J1086" s="47"/>
      <c r="K1086" s="47"/>
      <c r="L1086" s="48"/>
      <c r="M1086" s="48"/>
      <c r="N1086" s="48"/>
      <c r="O1086" s="47"/>
      <c r="P1086" s="47"/>
      <c r="Q1086" s="47"/>
      <c r="R1086" s="47"/>
      <c r="S1086" s="47"/>
      <c r="T1086" s="47"/>
      <c r="U1086" s="47"/>
      <c r="V1086" s="47"/>
      <c r="W1086" s="47"/>
      <c r="X1086" s="47"/>
      <c r="Y1086" s="47"/>
      <c r="Z1086" s="47"/>
      <c r="AA1086" s="47"/>
      <c r="AB1086" s="47"/>
      <c r="AC1086" s="47"/>
      <c r="AD1086" s="47"/>
      <c r="AE1086" s="47"/>
      <c r="AF1086" s="47"/>
      <c r="AG1086" s="47"/>
      <c r="AH1086" s="47"/>
      <c r="AI1086" s="47"/>
      <c r="AJ1086" s="47"/>
      <c r="AK1086" s="47"/>
      <c r="AL1086" s="47"/>
      <c r="AM1086" s="47"/>
      <c r="AN1086" s="47"/>
      <c r="AO1086" s="47"/>
      <c r="AP1086" s="47"/>
      <c r="AQ1086" s="47"/>
      <c r="AR1086" s="47"/>
      <c r="AS1086" s="47"/>
      <c r="AT1086" s="47"/>
    </row>
    <row r="1087" spans="1:46" ht="15.75" customHeight="1">
      <c r="A1087" s="45"/>
      <c r="B1087" s="178"/>
      <c r="C1087" s="47"/>
      <c r="D1087" s="159"/>
      <c r="E1087" s="47"/>
      <c r="F1087" s="47"/>
      <c r="G1087" s="47"/>
      <c r="H1087" s="153"/>
      <c r="I1087" s="47"/>
      <c r="J1087" s="47"/>
      <c r="K1087" s="47"/>
      <c r="L1087" s="48"/>
      <c r="M1087" s="48"/>
      <c r="N1087" s="48"/>
      <c r="O1087" s="47"/>
      <c r="P1087" s="47"/>
      <c r="Q1087" s="47"/>
      <c r="R1087" s="47"/>
      <c r="S1087" s="47"/>
      <c r="T1087" s="47"/>
      <c r="U1087" s="47"/>
      <c r="V1087" s="47"/>
      <c r="W1087" s="47"/>
      <c r="X1087" s="47"/>
      <c r="Y1087" s="47"/>
      <c r="Z1087" s="47"/>
      <c r="AA1087" s="47"/>
      <c r="AB1087" s="47"/>
      <c r="AC1087" s="47"/>
      <c r="AD1087" s="47"/>
      <c r="AE1087" s="47"/>
      <c r="AF1087" s="47"/>
      <c r="AG1087" s="47"/>
      <c r="AH1087" s="47"/>
      <c r="AI1087" s="47"/>
      <c r="AJ1087" s="47"/>
      <c r="AK1087" s="47"/>
      <c r="AL1087" s="47"/>
      <c r="AM1087" s="47"/>
      <c r="AN1087" s="47"/>
      <c r="AO1087" s="47"/>
      <c r="AP1087" s="47"/>
      <c r="AQ1087" s="47"/>
      <c r="AR1087" s="47"/>
      <c r="AS1087" s="47"/>
      <c r="AT1087" s="47"/>
    </row>
    <row r="1088" spans="1:46" ht="15.75" customHeight="1">
      <c r="A1088" s="45"/>
      <c r="B1088" s="178"/>
      <c r="C1088" s="47"/>
      <c r="D1088" s="159"/>
      <c r="E1088" s="47"/>
      <c r="F1088" s="47"/>
      <c r="G1088" s="47"/>
      <c r="H1088" s="153"/>
      <c r="I1088" s="47"/>
      <c r="J1088" s="47"/>
      <c r="K1088" s="47"/>
      <c r="L1088" s="48"/>
      <c r="M1088" s="48"/>
      <c r="N1088" s="48"/>
      <c r="O1088" s="47"/>
      <c r="P1088" s="47"/>
      <c r="Q1088" s="47"/>
      <c r="R1088" s="47"/>
      <c r="S1088" s="47"/>
      <c r="T1088" s="47"/>
      <c r="U1088" s="47"/>
      <c r="V1088" s="47"/>
      <c r="W1088" s="47"/>
      <c r="X1088" s="47"/>
      <c r="Y1088" s="47"/>
      <c r="Z1088" s="47"/>
      <c r="AA1088" s="47"/>
      <c r="AB1088" s="47"/>
      <c r="AC1088" s="47"/>
      <c r="AD1088" s="47"/>
      <c r="AE1088" s="47"/>
      <c r="AF1088" s="47"/>
      <c r="AG1088" s="47"/>
      <c r="AH1088" s="47"/>
      <c r="AI1088" s="47"/>
      <c r="AJ1088" s="47"/>
      <c r="AK1088" s="47"/>
      <c r="AL1088" s="47"/>
      <c r="AM1088" s="47"/>
      <c r="AN1088" s="47"/>
      <c r="AO1088" s="47"/>
      <c r="AP1088" s="47"/>
      <c r="AQ1088" s="47"/>
      <c r="AR1088" s="47"/>
      <c r="AS1088" s="47"/>
      <c r="AT1088" s="47"/>
    </row>
    <row r="1089" spans="1:46" ht="15.75" customHeight="1">
      <c r="A1089" s="45"/>
      <c r="B1089" s="178"/>
      <c r="C1089" s="47"/>
      <c r="D1089" s="159"/>
      <c r="E1089" s="47"/>
      <c r="F1089" s="47"/>
      <c r="G1089" s="47"/>
      <c r="H1089" s="153"/>
      <c r="I1089" s="47"/>
      <c r="J1089" s="47"/>
      <c r="K1089" s="47"/>
      <c r="L1089" s="48"/>
      <c r="M1089" s="48"/>
      <c r="N1089" s="48"/>
      <c r="O1089" s="47"/>
      <c r="P1089" s="47"/>
      <c r="Q1089" s="47"/>
      <c r="R1089" s="47"/>
      <c r="S1089" s="47"/>
      <c r="T1089" s="47"/>
      <c r="U1089" s="47"/>
      <c r="V1089" s="47"/>
      <c r="W1089" s="47"/>
      <c r="X1089" s="47"/>
      <c r="Y1089" s="47"/>
      <c r="Z1089" s="47"/>
      <c r="AA1089" s="47"/>
      <c r="AB1089" s="47"/>
      <c r="AC1089" s="47"/>
      <c r="AD1089" s="47"/>
      <c r="AE1089" s="47"/>
      <c r="AF1089" s="47"/>
      <c r="AG1089" s="47"/>
      <c r="AH1089" s="47"/>
      <c r="AI1089" s="47"/>
      <c r="AJ1089" s="47"/>
      <c r="AK1089" s="47"/>
      <c r="AL1089" s="47"/>
      <c r="AM1089" s="47"/>
      <c r="AN1089" s="47"/>
      <c r="AO1089" s="47"/>
      <c r="AP1089" s="47"/>
      <c r="AQ1089" s="47"/>
      <c r="AR1089" s="47"/>
      <c r="AS1089" s="47"/>
      <c r="AT1089" s="47"/>
    </row>
    <row r="1090" spans="1:46" ht="15.75" customHeight="1">
      <c r="A1090" s="45"/>
      <c r="B1090" s="178"/>
      <c r="C1090" s="47"/>
      <c r="D1090" s="159"/>
      <c r="E1090" s="47"/>
      <c r="F1090" s="47"/>
      <c r="G1090" s="47"/>
      <c r="H1090" s="153"/>
      <c r="I1090" s="47"/>
      <c r="J1090" s="47"/>
      <c r="K1090" s="47"/>
      <c r="L1090" s="48"/>
      <c r="M1090" s="48"/>
      <c r="N1090" s="48"/>
      <c r="O1090" s="47"/>
      <c r="P1090" s="47"/>
      <c r="Q1090" s="47"/>
      <c r="R1090" s="47"/>
      <c r="S1090" s="47"/>
      <c r="T1090" s="47"/>
      <c r="U1090" s="47"/>
      <c r="V1090" s="47"/>
      <c r="W1090" s="47"/>
      <c r="X1090" s="47"/>
      <c r="Y1090" s="47"/>
      <c r="Z1090" s="47"/>
      <c r="AA1090" s="47"/>
      <c r="AB1090" s="47"/>
      <c r="AC1090" s="47"/>
      <c r="AD1090" s="47"/>
      <c r="AE1090" s="47"/>
      <c r="AF1090" s="47"/>
      <c r="AG1090" s="47"/>
      <c r="AH1090" s="47"/>
      <c r="AI1090" s="47"/>
      <c r="AJ1090" s="47"/>
      <c r="AK1090" s="47"/>
      <c r="AL1090" s="47"/>
      <c r="AM1090" s="47"/>
      <c r="AN1090" s="47"/>
      <c r="AO1090" s="47"/>
      <c r="AP1090" s="47"/>
      <c r="AQ1090" s="47"/>
      <c r="AR1090" s="47"/>
      <c r="AS1090" s="47"/>
      <c r="AT1090" s="47"/>
    </row>
    <row r="1091" spans="1:46" ht="15.75" customHeight="1">
      <c r="A1091" s="45"/>
      <c r="B1091" s="178"/>
      <c r="C1091" s="47"/>
      <c r="D1091" s="159"/>
      <c r="E1091" s="47"/>
      <c r="F1091" s="47"/>
      <c r="G1091" s="47"/>
      <c r="H1091" s="153"/>
      <c r="I1091" s="47"/>
      <c r="J1091" s="47"/>
      <c r="K1091" s="47"/>
      <c r="L1091" s="48"/>
      <c r="M1091" s="48"/>
      <c r="N1091" s="48"/>
      <c r="O1091" s="47"/>
      <c r="P1091" s="47"/>
      <c r="Q1091" s="47"/>
      <c r="R1091" s="47"/>
      <c r="S1091" s="47"/>
      <c r="T1091" s="47"/>
      <c r="U1091" s="47"/>
      <c r="V1091" s="47"/>
      <c r="W1091" s="47"/>
      <c r="X1091" s="47"/>
      <c r="Y1091" s="47"/>
      <c r="Z1091" s="47"/>
      <c r="AA1091" s="47"/>
      <c r="AB1091" s="47"/>
      <c r="AC1091" s="47"/>
      <c r="AD1091" s="47"/>
      <c r="AE1091" s="47"/>
      <c r="AF1091" s="47"/>
      <c r="AG1091" s="47"/>
      <c r="AH1091" s="47"/>
      <c r="AI1091" s="47"/>
      <c r="AJ1091" s="47"/>
      <c r="AK1091" s="47"/>
      <c r="AL1091" s="47"/>
      <c r="AM1091" s="47"/>
      <c r="AN1091" s="47"/>
      <c r="AO1091" s="47"/>
      <c r="AP1091" s="47"/>
      <c r="AQ1091" s="47"/>
      <c r="AR1091" s="47"/>
      <c r="AS1091" s="47"/>
      <c r="AT1091" s="47"/>
    </row>
    <row r="1092" spans="1:46" ht="15.75" customHeight="1">
      <c r="A1092" s="45"/>
      <c r="B1092" s="178"/>
      <c r="C1092" s="47"/>
      <c r="D1092" s="159"/>
      <c r="E1092" s="47"/>
      <c r="F1092" s="47"/>
      <c r="G1092" s="47"/>
      <c r="H1092" s="153"/>
      <c r="I1092" s="47"/>
      <c r="J1092" s="47"/>
      <c r="K1092" s="47"/>
      <c r="L1092" s="48"/>
      <c r="M1092" s="48"/>
      <c r="N1092" s="48"/>
      <c r="O1092" s="47"/>
      <c r="P1092" s="47"/>
      <c r="Q1092" s="47"/>
      <c r="R1092" s="47"/>
      <c r="S1092" s="47"/>
      <c r="T1092" s="47"/>
      <c r="U1092" s="47"/>
      <c r="V1092" s="47"/>
      <c r="W1092" s="47"/>
      <c r="X1092" s="47"/>
      <c r="Y1092" s="47"/>
      <c r="Z1092" s="47"/>
      <c r="AA1092" s="47"/>
      <c r="AB1092" s="47"/>
      <c r="AC1092" s="47"/>
      <c r="AD1092" s="47"/>
      <c r="AE1092" s="47"/>
      <c r="AF1092" s="47"/>
      <c r="AG1092" s="47"/>
      <c r="AH1092" s="47"/>
      <c r="AI1092" s="47"/>
      <c r="AJ1092" s="47"/>
      <c r="AK1092" s="47"/>
      <c r="AL1092" s="47"/>
      <c r="AM1092" s="47"/>
      <c r="AN1092" s="47"/>
      <c r="AO1092" s="47"/>
      <c r="AP1092" s="47"/>
      <c r="AQ1092" s="47"/>
      <c r="AR1092" s="47"/>
      <c r="AS1092" s="47"/>
      <c r="AT1092" s="47"/>
    </row>
    <row r="1093" spans="1:46" ht="15.75" customHeight="1">
      <c r="A1093" s="45"/>
      <c r="B1093" s="178"/>
      <c r="C1093" s="47"/>
      <c r="D1093" s="159"/>
      <c r="E1093" s="47"/>
      <c r="F1093" s="47"/>
      <c r="G1093" s="47"/>
      <c r="H1093" s="153"/>
      <c r="I1093" s="47"/>
      <c r="J1093" s="47"/>
      <c r="K1093" s="47"/>
      <c r="L1093" s="48"/>
      <c r="M1093" s="48"/>
      <c r="N1093" s="48"/>
      <c r="O1093" s="47"/>
      <c r="P1093" s="47"/>
      <c r="Q1093" s="47"/>
      <c r="R1093" s="47"/>
      <c r="S1093" s="47"/>
      <c r="T1093" s="47"/>
      <c r="U1093" s="47"/>
      <c r="V1093" s="47"/>
      <c r="W1093" s="47"/>
      <c r="X1093" s="47"/>
      <c r="Y1093" s="47"/>
      <c r="Z1093" s="47"/>
      <c r="AA1093" s="47"/>
      <c r="AB1093" s="47"/>
      <c r="AC1093" s="47"/>
      <c r="AD1093" s="47"/>
      <c r="AE1093" s="47"/>
      <c r="AF1093" s="47"/>
      <c r="AG1093" s="47"/>
      <c r="AH1093" s="47"/>
      <c r="AI1093" s="47"/>
      <c r="AJ1093" s="47"/>
      <c r="AK1093" s="47"/>
      <c r="AL1093" s="47"/>
      <c r="AM1093" s="47"/>
      <c r="AN1093" s="47"/>
      <c r="AO1093" s="47"/>
      <c r="AP1093" s="47"/>
      <c r="AQ1093" s="47"/>
      <c r="AR1093" s="47"/>
      <c r="AS1093" s="47"/>
      <c r="AT1093" s="47"/>
    </row>
  </sheetData>
  <mergeCells count="61">
    <mergeCell ref="B182:G182"/>
    <mergeCell ref="L5:L6"/>
    <mergeCell ref="B180:G180"/>
    <mergeCell ref="C19:F19"/>
    <mergeCell ref="C35:F35"/>
    <mergeCell ref="C47:F47"/>
    <mergeCell ref="C48:F48"/>
    <mergeCell ref="C55:F55"/>
    <mergeCell ref="C62:F62"/>
    <mergeCell ref="C71:F71"/>
    <mergeCell ref="C155:F155"/>
    <mergeCell ref="C174:F174"/>
    <mergeCell ref="C178:F178"/>
    <mergeCell ref="C114:F114"/>
    <mergeCell ref="C117:F117"/>
    <mergeCell ref="AC5:AF5"/>
    <mergeCell ref="AG5:AI5"/>
    <mergeCell ref="AJ5:AL5"/>
    <mergeCell ref="AM5:AN5"/>
    <mergeCell ref="B181:G181"/>
    <mergeCell ref="S5:S6"/>
    <mergeCell ref="T5:T6"/>
    <mergeCell ref="U5:U6"/>
    <mergeCell ref="V5:V6"/>
    <mergeCell ref="W5:W6"/>
    <mergeCell ref="C78:F78"/>
    <mergeCell ref="C85:F85"/>
    <mergeCell ref="C90:F90"/>
    <mergeCell ref="C95:F95"/>
    <mergeCell ref="C107:F107"/>
    <mergeCell ref="C148:F148"/>
    <mergeCell ref="AC4:AT4"/>
    <mergeCell ref="N5:N6"/>
    <mergeCell ref="AO5:AT5"/>
    <mergeCell ref="O4:O6"/>
    <mergeCell ref="P5:P6"/>
    <mergeCell ref="Q5:Q6"/>
    <mergeCell ref="R5:R6"/>
    <mergeCell ref="L4:N4"/>
    <mergeCell ref="P4:V4"/>
    <mergeCell ref="W4:Z4"/>
    <mergeCell ref="AA4:AA6"/>
    <mergeCell ref="AB4:AB6"/>
    <mergeCell ref="X5:X6"/>
    <mergeCell ref="Y5:Y6"/>
    <mergeCell ref="Z5:Z6"/>
    <mergeCell ref="M5:M6"/>
    <mergeCell ref="C122:F122"/>
    <mergeCell ref="C129:F129"/>
    <mergeCell ref="C141:F141"/>
    <mergeCell ref="B4:B6"/>
    <mergeCell ref="C4:C6"/>
    <mergeCell ref="D4:D6"/>
    <mergeCell ref="E4:E6"/>
    <mergeCell ref="F4:F6"/>
    <mergeCell ref="C8:D8"/>
    <mergeCell ref="G4:G6"/>
    <mergeCell ref="H4:H6"/>
    <mergeCell ref="I4:I6"/>
    <mergeCell ref="J4:J6"/>
    <mergeCell ref="K4:K6"/>
  </mergeCells>
  <printOptions horizontalCentered="1" verticalCentered="1"/>
  <pageMargins left="0.70866141732283472" right="0.23622047244094491" top="0.86614173228346458" bottom="0.39370078740157483" header="0" footer="0"/>
  <pageSetup scale="12" fitToHeight="0" orientation="landscape" r:id="rId1"/>
  <headerFooter>
    <oddHeader>&amp;CMINISTERIIO DE SALUD VICEMINISTERIO DE SERVICIOS DE SALUD COORDINACION DE HOSPITALES NACIONALES DE III NIVEL</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1005"/>
  <sheetViews>
    <sheetView topLeftCell="A4" zoomScale="70" zoomScaleNormal="70" workbookViewId="0">
      <selection activeCell="A10" sqref="A10:XFD10"/>
    </sheetView>
  </sheetViews>
  <sheetFormatPr baseColWidth="10" defaultColWidth="12.625" defaultRowHeight="15" customHeight="1"/>
  <cols>
    <col min="1" max="1" width="11.5" style="163" customWidth="1"/>
    <col min="2" max="2" width="27.625" style="139" customWidth="1"/>
    <col min="3" max="3" width="11.625" style="139" customWidth="1"/>
    <col min="4" max="4" width="5.875" style="139" customWidth="1"/>
    <col min="5" max="5" width="5.375" style="139" customWidth="1"/>
    <col min="6" max="6" width="7" style="139" customWidth="1"/>
    <col min="7" max="7" width="9.25" style="139" customWidth="1"/>
    <col min="8" max="8" width="14.625" style="139" customWidth="1"/>
    <col min="9" max="9" width="18.875" style="139" customWidth="1"/>
    <col min="10" max="10" width="31.625" style="139" customWidth="1"/>
    <col min="11" max="11" width="34.875" style="170" customWidth="1"/>
    <col min="12" max="12" width="33.5" style="170" customWidth="1"/>
    <col min="13" max="13" width="28.75" style="170" customWidth="1"/>
    <col min="14" max="14" width="18.625" style="139" customWidth="1"/>
    <col min="15" max="19" width="13.375" style="139" customWidth="1"/>
    <col min="20" max="20" width="20" style="139" customWidth="1"/>
    <col min="21" max="21" width="14.625" style="139" customWidth="1"/>
    <col min="22" max="22" width="20" style="139" customWidth="1"/>
    <col min="23" max="23" width="10.625" style="139" customWidth="1"/>
    <col min="24" max="24" width="10.125" style="139" customWidth="1"/>
    <col min="25" max="25" width="11.875" style="139" customWidth="1"/>
    <col min="26" max="26" width="19.75" style="139" customWidth="1"/>
    <col min="27" max="27" width="18.125" style="139" customWidth="1"/>
    <col min="28" max="29" width="10.625" style="139" customWidth="1"/>
    <col min="30" max="30" width="12.875" style="139" customWidth="1"/>
    <col min="31" max="31" width="14.25" style="139" customWidth="1"/>
    <col min="32" max="34" width="10.625" style="139" customWidth="1"/>
    <col min="35" max="35" width="13.25" style="139" customWidth="1"/>
    <col min="36" max="44" width="10.625" style="139" customWidth="1"/>
    <col min="45" max="45" width="12.5" style="139" customWidth="1"/>
    <col min="46" max="52" width="10.625" customWidth="1"/>
  </cols>
  <sheetData>
    <row r="1" spans="1:52" ht="16.5" hidden="1" customHeight="1">
      <c r="A1" s="140" t="s">
        <v>108</v>
      </c>
      <c r="B1" s="47"/>
      <c r="C1" s="47"/>
      <c r="D1" s="141"/>
      <c r="E1" s="141"/>
      <c r="F1" s="47"/>
      <c r="G1" s="47"/>
      <c r="H1" s="47"/>
      <c r="I1" s="48"/>
      <c r="J1" s="47"/>
      <c r="K1" s="168"/>
      <c r="L1" s="168"/>
      <c r="M1" s="168"/>
      <c r="N1" s="47"/>
      <c r="O1" s="47"/>
      <c r="P1" s="47"/>
      <c r="Q1" s="47"/>
      <c r="R1" s="47"/>
      <c r="S1" s="47"/>
      <c r="T1" s="47"/>
      <c r="U1" s="142"/>
      <c r="V1" s="142"/>
      <c r="W1" s="142"/>
      <c r="X1" s="142"/>
      <c r="Y1" s="142"/>
      <c r="Z1" s="142"/>
      <c r="AA1" s="142"/>
      <c r="AB1" s="142"/>
      <c r="AC1" s="142"/>
      <c r="AD1" s="142"/>
      <c r="AE1" s="142"/>
      <c r="AF1" s="142"/>
      <c r="AG1" s="142"/>
      <c r="AH1" s="142"/>
      <c r="AI1" s="142"/>
      <c r="AJ1" s="142"/>
      <c r="AK1" s="142"/>
      <c r="AL1" s="142"/>
      <c r="AM1" s="47"/>
      <c r="AN1" s="47"/>
      <c r="AO1" s="47"/>
      <c r="AP1" s="47"/>
      <c r="AQ1" s="47"/>
      <c r="AR1" s="64"/>
      <c r="AS1" s="47"/>
      <c r="AT1" s="45"/>
      <c r="AU1" s="45"/>
      <c r="AV1" s="45"/>
      <c r="AW1" s="45"/>
      <c r="AX1" s="45"/>
      <c r="AY1" s="45"/>
      <c r="AZ1" s="45"/>
    </row>
    <row r="2" spans="1:52" ht="12.75" hidden="1" customHeight="1">
      <c r="A2" s="140" t="s">
        <v>109</v>
      </c>
      <c r="B2" s="47"/>
      <c r="C2" s="47"/>
      <c r="D2" s="47"/>
      <c r="E2" s="47"/>
      <c r="F2" s="47"/>
      <c r="G2" s="47"/>
      <c r="H2" s="47"/>
      <c r="I2" s="48"/>
      <c r="J2" s="47"/>
      <c r="K2" s="48"/>
      <c r="L2" s="48"/>
      <c r="M2" s="48"/>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5"/>
      <c r="AU2" s="45"/>
      <c r="AV2" s="45"/>
      <c r="AW2" s="45"/>
      <c r="AX2" s="45"/>
      <c r="AY2" s="45"/>
      <c r="AZ2" s="45"/>
    </row>
    <row r="3" spans="1:52" ht="12.75" hidden="1" customHeight="1">
      <c r="A3" s="140" t="s">
        <v>110</v>
      </c>
      <c r="B3" s="47"/>
      <c r="C3" s="47"/>
      <c r="D3" s="47"/>
      <c r="E3" s="47"/>
      <c r="F3" s="47"/>
      <c r="G3" s="47"/>
      <c r="H3" s="47"/>
      <c r="I3" s="48"/>
      <c r="J3" s="47"/>
      <c r="K3" s="48"/>
      <c r="L3" s="48"/>
      <c r="M3" s="48"/>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5"/>
      <c r="AU3" s="45"/>
      <c r="AV3" s="45"/>
      <c r="AW3" s="45"/>
      <c r="AX3" s="45"/>
      <c r="AY3" s="45"/>
      <c r="AZ3" s="45"/>
    </row>
    <row r="4" spans="1:52" thickBot="1">
      <c r="A4" s="230" t="s">
        <v>2</v>
      </c>
      <c r="B4" s="230" t="s">
        <v>3</v>
      </c>
      <c r="C4" s="230" t="s">
        <v>4</v>
      </c>
      <c r="D4" s="230" t="s">
        <v>111</v>
      </c>
      <c r="E4" s="230" t="s">
        <v>112</v>
      </c>
      <c r="F4" s="230" t="s">
        <v>113</v>
      </c>
      <c r="G4" s="230" t="s">
        <v>114</v>
      </c>
      <c r="H4" s="230" t="s">
        <v>9</v>
      </c>
      <c r="I4" s="230" t="s">
        <v>10</v>
      </c>
      <c r="J4" s="230" t="s">
        <v>11</v>
      </c>
      <c r="K4" s="269" t="s">
        <v>12</v>
      </c>
      <c r="L4" s="270"/>
      <c r="M4" s="271"/>
      <c r="N4" s="258" t="s">
        <v>13</v>
      </c>
      <c r="O4" s="250" t="s">
        <v>14</v>
      </c>
      <c r="P4" s="251"/>
      <c r="Q4" s="251"/>
      <c r="R4" s="251"/>
      <c r="S4" s="251"/>
      <c r="T4" s="251"/>
      <c r="U4" s="252"/>
      <c r="V4" s="246" t="s">
        <v>15</v>
      </c>
      <c r="W4" s="234"/>
      <c r="X4" s="234"/>
      <c r="Y4" s="247"/>
      <c r="Z4" s="267" t="s">
        <v>16</v>
      </c>
      <c r="AA4" s="239" t="s">
        <v>17</v>
      </c>
      <c r="AB4" s="233" t="s">
        <v>18</v>
      </c>
      <c r="AC4" s="234"/>
      <c r="AD4" s="234"/>
      <c r="AE4" s="234"/>
      <c r="AF4" s="234"/>
      <c r="AG4" s="234"/>
      <c r="AH4" s="234"/>
      <c r="AI4" s="234"/>
      <c r="AJ4" s="234"/>
      <c r="AK4" s="234"/>
      <c r="AL4" s="234"/>
      <c r="AM4" s="234"/>
      <c r="AN4" s="234"/>
      <c r="AO4" s="234"/>
      <c r="AP4" s="234"/>
      <c r="AQ4" s="234"/>
      <c r="AR4" s="234"/>
      <c r="AS4" s="235"/>
      <c r="AT4" s="46"/>
      <c r="AU4" s="46"/>
      <c r="AV4" s="46"/>
      <c r="AW4" s="46"/>
      <c r="AX4" s="46"/>
      <c r="AY4" s="46"/>
      <c r="AZ4" s="46"/>
    </row>
    <row r="5" spans="1:52" ht="21.75" customHeight="1">
      <c r="A5" s="248"/>
      <c r="B5" s="231"/>
      <c r="C5" s="231"/>
      <c r="D5" s="231"/>
      <c r="E5" s="231"/>
      <c r="F5" s="231"/>
      <c r="G5" s="231"/>
      <c r="H5" s="231"/>
      <c r="I5" s="231"/>
      <c r="J5" s="231"/>
      <c r="K5" s="255" t="s">
        <v>19</v>
      </c>
      <c r="L5" s="272" t="s">
        <v>20</v>
      </c>
      <c r="M5" s="253" t="s">
        <v>21</v>
      </c>
      <c r="N5" s="259"/>
      <c r="O5" s="261" t="s">
        <v>22</v>
      </c>
      <c r="P5" s="257" t="s">
        <v>23</v>
      </c>
      <c r="Q5" s="257" t="s">
        <v>24</v>
      </c>
      <c r="R5" s="257" t="s">
        <v>25</v>
      </c>
      <c r="S5" s="257" t="s">
        <v>26</v>
      </c>
      <c r="T5" s="257" t="s">
        <v>27</v>
      </c>
      <c r="U5" s="268" t="s">
        <v>28</v>
      </c>
      <c r="V5" s="265" t="s">
        <v>29</v>
      </c>
      <c r="W5" s="242" t="s">
        <v>30</v>
      </c>
      <c r="X5" s="242" t="s">
        <v>115</v>
      </c>
      <c r="Y5" s="244" t="s">
        <v>32</v>
      </c>
      <c r="Z5" s="231"/>
      <c r="AA5" s="240"/>
      <c r="AB5" s="236" t="s">
        <v>33</v>
      </c>
      <c r="AC5" s="237"/>
      <c r="AD5" s="237"/>
      <c r="AE5" s="238"/>
      <c r="AF5" s="236" t="s">
        <v>34</v>
      </c>
      <c r="AG5" s="237"/>
      <c r="AH5" s="238"/>
      <c r="AI5" s="236" t="s">
        <v>35</v>
      </c>
      <c r="AJ5" s="237"/>
      <c r="AK5" s="238"/>
      <c r="AL5" s="236" t="s">
        <v>36</v>
      </c>
      <c r="AM5" s="238"/>
      <c r="AN5" s="236" t="s">
        <v>37</v>
      </c>
      <c r="AO5" s="237"/>
      <c r="AP5" s="237"/>
      <c r="AQ5" s="237"/>
      <c r="AR5" s="237"/>
      <c r="AS5" s="238"/>
      <c r="AT5" s="46"/>
      <c r="AU5" s="46"/>
      <c r="AV5" s="46"/>
      <c r="AW5" s="46"/>
      <c r="AX5" s="46"/>
      <c r="AY5" s="46"/>
      <c r="AZ5" s="46"/>
    </row>
    <row r="6" spans="1:52" ht="30" customHeight="1" thickBot="1">
      <c r="A6" s="249"/>
      <c r="B6" s="232"/>
      <c r="C6" s="232"/>
      <c r="D6" s="232"/>
      <c r="E6" s="232"/>
      <c r="F6" s="232"/>
      <c r="G6" s="232"/>
      <c r="H6" s="232"/>
      <c r="I6" s="232"/>
      <c r="J6" s="232"/>
      <c r="K6" s="256"/>
      <c r="L6" s="273"/>
      <c r="M6" s="254"/>
      <c r="N6" s="260"/>
      <c r="O6" s="262"/>
      <c r="P6" s="243"/>
      <c r="Q6" s="243"/>
      <c r="R6" s="243"/>
      <c r="S6" s="243"/>
      <c r="T6" s="243"/>
      <c r="U6" s="245"/>
      <c r="V6" s="266"/>
      <c r="W6" s="243"/>
      <c r="X6" s="243"/>
      <c r="Y6" s="245"/>
      <c r="Z6" s="243"/>
      <c r="AA6" s="241"/>
      <c r="AB6" s="49" t="s">
        <v>38</v>
      </c>
      <c r="AC6" s="50" t="s">
        <v>39</v>
      </c>
      <c r="AD6" s="50" t="s">
        <v>40</v>
      </c>
      <c r="AE6" s="51" t="s">
        <v>41</v>
      </c>
      <c r="AF6" s="49" t="s">
        <v>42</v>
      </c>
      <c r="AG6" s="50" t="s">
        <v>43</v>
      </c>
      <c r="AH6" s="51" t="s">
        <v>44</v>
      </c>
      <c r="AI6" s="49" t="s">
        <v>45</v>
      </c>
      <c r="AJ6" s="50" t="s">
        <v>46</v>
      </c>
      <c r="AK6" s="51" t="s">
        <v>47</v>
      </c>
      <c r="AL6" s="49" t="s">
        <v>48</v>
      </c>
      <c r="AM6" s="51" t="s">
        <v>49</v>
      </c>
      <c r="AN6" s="49" t="s">
        <v>50</v>
      </c>
      <c r="AO6" s="50" t="s">
        <v>51</v>
      </c>
      <c r="AP6" s="50" t="s">
        <v>52</v>
      </c>
      <c r="AQ6" s="50" t="s">
        <v>53</v>
      </c>
      <c r="AR6" s="50" t="s">
        <v>54</v>
      </c>
      <c r="AS6" s="51" t="s">
        <v>55</v>
      </c>
      <c r="AT6" s="46"/>
      <c r="AU6" s="46"/>
      <c r="AV6" s="46"/>
      <c r="AW6" s="46"/>
      <c r="AX6" s="46"/>
      <c r="AY6" s="46"/>
      <c r="AZ6" s="46"/>
    </row>
    <row r="7" spans="1:52" ht="14.25">
      <c r="A7" s="179"/>
      <c r="B7" s="52"/>
      <c r="C7" s="82"/>
      <c r="D7" s="81"/>
      <c r="E7" s="66"/>
      <c r="F7" s="53"/>
      <c r="G7" s="53"/>
      <c r="H7" s="82"/>
      <c r="I7" s="83"/>
      <c r="J7" s="82"/>
      <c r="K7" s="54"/>
      <c r="L7" s="56"/>
      <c r="M7" s="57"/>
      <c r="N7" s="138"/>
      <c r="O7" s="54"/>
      <c r="P7" s="56"/>
      <c r="Q7" s="56"/>
      <c r="R7" s="56"/>
      <c r="S7" s="56"/>
      <c r="T7" s="56"/>
      <c r="U7" s="57"/>
      <c r="V7" s="136"/>
      <c r="W7" s="55"/>
      <c r="X7" s="55"/>
      <c r="Y7" s="137"/>
      <c r="Z7" s="56"/>
      <c r="AA7" s="57"/>
      <c r="AB7" s="136"/>
      <c r="AC7" s="55"/>
      <c r="AD7" s="55"/>
      <c r="AE7" s="137"/>
      <c r="AF7" s="136"/>
      <c r="AG7" s="55"/>
      <c r="AH7" s="137"/>
      <c r="AI7" s="136"/>
      <c r="AJ7" s="55"/>
      <c r="AK7" s="137"/>
      <c r="AL7" s="136"/>
      <c r="AM7" s="137"/>
      <c r="AN7" s="136"/>
      <c r="AO7" s="55"/>
      <c r="AP7" s="55"/>
      <c r="AQ7" s="55"/>
      <c r="AR7" s="55"/>
      <c r="AS7" s="137"/>
      <c r="AT7" s="45"/>
      <c r="AU7" s="45"/>
      <c r="AV7" s="45"/>
      <c r="AW7" s="45"/>
      <c r="AX7" s="45"/>
      <c r="AY7" s="45"/>
      <c r="AZ7" s="45"/>
    </row>
    <row r="8" spans="1:52" ht="51" customHeight="1">
      <c r="A8" s="179" t="s">
        <v>116</v>
      </c>
      <c r="B8" s="52" t="s">
        <v>117</v>
      </c>
      <c r="C8" s="82"/>
      <c r="D8" s="81">
        <v>10</v>
      </c>
      <c r="E8" s="66">
        <v>1</v>
      </c>
      <c r="F8" s="53">
        <v>40</v>
      </c>
      <c r="G8" s="58">
        <f t="shared" ref="G8:G9" si="0">F8*E8</f>
        <v>40</v>
      </c>
      <c r="H8" s="82" t="s">
        <v>118</v>
      </c>
      <c r="I8" s="83"/>
      <c r="J8" s="82" t="s">
        <v>119</v>
      </c>
      <c r="K8" s="59"/>
      <c r="L8" s="59"/>
      <c r="M8" s="59"/>
      <c r="N8" s="65"/>
      <c r="O8" s="82" t="s">
        <v>120</v>
      </c>
      <c r="P8" s="82" t="s">
        <v>121</v>
      </c>
      <c r="Q8" s="82" t="s">
        <v>122</v>
      </c>
      <c r="R8" s="82" t="s">
        <v>123</v>
      </c>
      <c r="S8" s="82" t="s">
        <v>124</v>
      </c>
      <c r="T8" s="82" t="s">
        <v>125</v>
      </c>
      <c r="U8" s="82" t="s">
        <v>126</v>
      </c>
      <c r="V8" s="65" t="s">
        <v>70</v>
      </c>
      <c r="W8" s="65" t="s">
        <v>70</v>
      </c>
      <c r="X8" s="65" t="s">
        <v>127</v>
      </c>
      <c r="Y8" s="65" t="s">
        <v>128</v>
      </c>
      <c r="Z8" s="82" t="s">
        <v>129</v>
      </c>
      <c r="AA8" s="82" t="s">
        <v>130</v>
      </c>
      <c r="AB8" s="65"/>
      <c r="AC8" s="65"/>
      <c r="AD8" s="65"/>
      <c r="AE8" s="65"/>
      <c r="AF8" s="65"/>
      <c r="AG8" s="65"/>
      <c r="AH8" s="65"/>
      <c r="AI8" s="65"/>
      <c r="AJ8" s="65"/>
      <c r="AK8" s="65"/>
      <c r="AL8" s="65"/>
      <c r="AM8" s="65"/>
      <c r="AN8" s="65"/>
      <c r="AO8" s="65"/>
      <c r="AP8" s="65"/>
      <c r="AQ8" s="65"/>
      <c r="AR8" s="65"/>
      <c r="AS8" s="65"/>
      <c r="AT8" s="45"/>
      <c r="AU8" s="45"/>
      <c r="AV8" s="45"/>
      <c r="AW8" s="45"/>
      <c r="AX8" s="45"/>
      <c r="AY8" s="45"/>
      <c r="AZ8" s="45"/>
    </row>
    <row r="9" spans="1:52" s="134" customFormat="1" ht="90" customHeight="1">
      <c r="A9" s="179" t="s">
        <v>131</v>
      </c>
      <c r="B9" s="52" t="s">
        <v>132</v>
      </c>
      <c r="C9" s="82"/>
      <c r="D9" s="81">
        <v>2</v>
      </c>
      <c r="E9" s="66">
        <v>1</v>
      </c>
      <c r="F9" s="53">
        <v>12</v>
      </c>
      <c r="G9" s="58">
        <f t="shared" si="0"/>
        <v>12</v>
      </c>
      <c r="H9" s="82" t="s">
        <v>133</v>
      </c>
      <c r="I9" s="83" t="s">
        <v>134</v>
      </c>
      <c r="J9" s="82" t="s">
        <v>135</v>
      </c>
      <c r="K9" s="59" t="s">
        <v>136</v>
      </c>
      <c r="L9" s="59" t="s">
        <v>1460</v>
      </c>
      <c r="M9" s="59"/>
      <c r="N9" s="65" t="s">
        <v>137</v>
      </c>
      <c r="O9" s="82"/>
      <c r="P9" s="82" t="s">
        <v>138</v>
      </c>
      <c r="Q9" s="82" t="s">
        <v>139</v>
      </c>
      <c r="R9" s="82" t="s">
        <v>140</v>
      </c>
      <c r="S9" s="82" t="s">
        <v>124</v>
      </c>
      <c r="T9" s="82" t="s">
        <v>141</v>
      </c>
      <c r="U9" s="82" t="s">
        <v>142</v>
      </c>
      <c r="V9" s="65" t="s">
        <v>143</v>
      </c>
      <c r="W9" s="65" t="s">
        <v>143</v>
      </c>
      <c r="X9" s="65" t="s">
        <v>71</v>
      </c>
      <c r="Y9" s="65" t="s">
        <v>144</v>
      </c>
      <c r="Z9" s="82" t="s">
        <v>145</v>
      </c>
      <c r="AA9" s="82" t="s">
        <v>146</v>
      </c>
      <c r="AB9" s="65"/>
      <c r="AC9" s="65"/>
      <c r="AD9" s="65"/>
      <c r="AE9" s="65" t="s">
        <v>147</v>
      </c>
      <c r="AF9" s="65"/>
      <c r="AG9" s="65"/>
      <c r="AH9" s="65"/>
      <c r="AI9" s="65"/>
      <c r="AJ9" s="65"/>
      <c r="AK9" s="65"/>
      <c r="AL9" s="65"/>
      <c r="AM9" s="65" t="s">
        <v>148</v>
      </c>
      <c r="AN9" s="65"/>
      <c r="AO9" s="65"/>
      <c r="AP9" s="65"/>
      <c r="AQ9" s="65"/>
      <c r="AR9" s="65"/>
      <c r="AS9" s="65"/>
      <c r="AT9" s="45"/>
      <c r="AU9" s="45"/>
      <c r="AV9" s="45"/>
      <c r="AW9" s="45"/>
      <c r="AX9" s="45"/>
      <c r="AY9" s="45"/>
      <c r="AZ9" s="45"/>
    </row>
    <row r="10" spans="1:52" s="126" customFormat="1" ht="24.75" customHeight="1">
      <c r="A10" s="303"/>
      <c r="B10" s="304" t="s">
        <v>149</v>
      </c>
      <c r="C10" s="305"/>
      <c r="D10" s="305"/>
      <c r="E10" s="305"/>
      <c r="F10" s="305"/>
      <c r="G10" s="306"/>
      <c r="H10" s="307"/>
      <c r="I10" s="308"/>
      <c r="J10" s="307"/>
      <c r="K10" s="309"/>
      <c r="L10" s="309"/>
      <c r="M10" s="309"/>
      <c r="N10" s="310"/>
      <c r="O10" s="307"/>
      <c r="P10" s="307"/>
      <c r="Q10" s="307"/>
      <c r="R10" s="307"/>
      <c r="S10" s="307"/>
      <c r="T10" s="307"/>
      <c r="U10" s="307"/>
      <c r="V10" s="310"/>
      <c r="W10" s="310"/>
      <c r="X10" s="310"/>
      <c r="Y10" s="310"/>
      <c r="Z10" s="307"/>
      <c r="AA10" s="307"/>
      <c r="AB10" s="310"/>
      <c r="AC10" s="310"/>
      <c r="AD10" s="310"/>
      <c r="AE10" s="310"/>
      <c r="AF10" s="310"/>
      <c r="AG10" s="310"/>
      <c r="AH10" s="310"/>
      <c r="AI10" s="310"/>
      <c r="AJ10" s="310"/>
      <c r="AK10" s="310"/>
      <c r="AL10" s="310"/>
      <c r="AM10" s="310"/>
      <c r="AN10" s="310"/>
      <c r="AO10" s="310"/>
      <c r="AP10" s="310"/>
      <c r="AQ10" s="310"/>
      <c r="AR10" s="310"/>
      <c r="AS10" s="310"/>
      <c r="AT10" s="125"/>
      <c r="AU10" s="125"/>
      <c r="AV10" s="125"/>
      <c r="AW10" s="125"/>
      <c r="AX10" s="125"/>
      <c r="AY10" s="125"/>
      <c r="AZ10" s="125"/>
    </row>
    <row r="11" spans="1:52" s="165" customFormat="1" ht="90" customHeight="1">
      <c r="A11" s="179" t="s">
        <v>150</v>
      </c>
      <c r="B11" s="52" t="s">
        <v>151</v>
      </c>
      <c r="C11" s="82"/>
      <c r="D11" s="81">
        <v>80</v>
      </c>
      <c r="E11" s="66">
        <v>1</v>
      </c>
      <c r="F11" s="53">
        <f>D11*2</f>
        <v>160</v>
      </c>
      <c r="G11" s="58">
        <f t="shared" ref="G11:G12" si="1">E11*F11</f>
        <v>160</v>
      </c>
      <c r="H11" s="82" t="s">
        <v>152</v>
      </c>
      <c r="I11" s="83" t="s">
        <v>153</v>
      </c>
      <c r="J11" s="82" t="s">
        <v>154</v>
      </c>
      <c r="K11" s="59" t="s">
        <v>155</v>
      </c>
      <c r="L11" s="59" t="s">
        <v>1489</v>
      </c>
      <c r="M11" s="59"/>
      <c r="N11" s="65"/>
      <c r="O11" s="82" t="s">
        <v>120</v>
      </c>
      <c r="P11" s="82" t="s">
        <v>138</v>
      </c>
      <c r="Q11" s="82" t="s">
        <v>156</v>
      </c>
      <c r="R11" s="82" t="s">
        <v>123</v>
      </c>
      <c r="S11" s="82" t="s">
        <v>124</v>
      </c>
      <c r="T11" s="82" t="s">
        <v>157</v>
      </c>
      <c r="U11" s="82" t="s">
        <v>142</v>
      </c>
      <c r="V11" s="65" t="s">
        <v>143</v>
      </c>
      <c r="W11" s="65" t="s">
        <v>143</v>
      </c>
      <c r="X11" s="65" t="s">
        <v>158</v>
      </c>
      <c r="Y11" s="65" t="s">
        <v>144</v>
      </c>
      <c r="Z11" s="82" t="s">
        <v>159</v>
      </c>
      <c r="AA11" s="82" t="s">
        <v>146</v>
      </c>
      <c r="AB11" s="65"/>
      <c r="AC11" s="65"/>
      <c r="AD11" s="65"/>
      <c r="AE11" s="65" t="s">
        <v>147</v>
      </c>
      <c r="AF11" s="65"/>
      <c r="AG11" s="65"/>
      <c r="AH11" s="65"/>
      <c r="AI11" s="65"/>
      <c r="AJ11" s="65"/>
      <c r="AK11" s="65"/>
      <c r="AL11" s="65"/>
      <c r="AM11" s="65" t="s">
        <v>148</v>
      </c>
      <c r="AN11" s="65"/>
      <c r="AO11" s="65"/>
      <c r="AP11" s="65"/>
      <c r="AQ11" s="65"/>
      <c r="AR11" s="65"/>
      <c r="AS11" s="65"/>
      <c r="AT11" s="45"/>
      <c r="AU11" s="45"/>
      <c r="AV11" s="45"/>
      <c r="AW11" s="45"/>
      <c r="AX11" s="45"/>
      <c r="AY11" s="45"/>
      <c r="AZ11" s="45"/>
    </row>
    <row r="12" spans="1:52" s="165" customFormat="1" ht="90" customHeight="1">
      <c r="A12" s="179" t="s">
        <v>160</v>
      </c>
      <c r="B12" s="52"/>
      <c r="C12" s="82" t="s">
        <v>161</v>
      </c>
      <c r="D12" s="81"/>
      <c r="E12" s="66">
        <v>1</v>
      </c>
      <c r="F12" s="53">
        <v>14</v>
      </c>
      <c r="G12" s="58">
        <f t="shared" si="1"/>
        <v>14</v>
      </c>
      <c r="H12" s="82" t="s">
        <v>162</v>
      </c>
      <c r="I12" s="83" t="s">
        <v>163</v>
      </c>
      <c r="J12" s="82" t="s">
        <v>164</v>
      </c>
      <c r="K12" s="59" t="s">
        <v>165</v>
      </c>
      <c r="L12" s="59" t="s">
        <v>1461</v>
      </c>
      <c r="M12" s="59"/>
      <c r="N12" s="65"/>
      <c r="O12" s="82" t="s">
        <v>120</v>
      </c>
      <c r="P12" s="82" t="s">
        <v>138</v>
      </c>
      <c r="Q12" s="82" t="s">
        <v>139</v>
      </c>
      <c r="R12" s="82" t="s">
        <v>166</v>
      </c>
      <c r="S12" s="82" t="s">
        <v>124</v>
      </c>
      <c r="T12" s="82" t="s">
        <v>141</v>
      </c>
      <c r="U12" s="82" t="s">
        <v>142</v>
      </c>
      <c r="V12" s="65" t="s">
        <v>144</v>
      </c>
      <c r="W12" s="65" t="s">
        <v>144</v>
      </c>
      <c r="X12" s="65" t="s">
        <v>71</v>
      </c>
      <c r="Y12" s="65" t="s">
        <v>144</v>
      </c>
      <c r="Z12" s="82" t="s">
        <v>167</v>
      </c>
      <c r="AA12" s="82" t="s">
        <v>168</v>
      </c>
      <c r="AB12" s="65"/>
      <c r="AC12" s="65"/>
      <c r="AD12" s="65"/>
      <c r="AE12" s="65" t="s">
        <v>147</v>
      </c>
      <c r="AF12" s="65"/>
      <c r="AG12" s="65"/>
      <c r="AH12" s="65"/>
      <c r="AI12" s="65"/>
      <c r="AJ12" s="65"/>
      <c r="AK12" s="65"/>
      <c r="AL12" s="65"/>
      <c r="AM12" s="65" t="s">
        <v>148</v>
      </c>
      <c r="AN12" s="65"/>
      <c r="AO12" s="65"/>
      <c r="AP12" s="65"/>
      <c r="AQ12" s="65"/>
      <c r="AR12" s="65"/>
      <c r="AS12" s="65"/>
      <c r="AT12" s="45"/>
      <c r="AU12" s="45"/>
      <c r="AV12" s="45"/>
      <c r="AW12" s="45"/>
      <c r="AX12" s="45"/>
      <c r="AY12" s="45"/>
      <c r="AZ12" s="45"/>
    </row>
    <row r="13" spans="1:52" s="165" customFormat="1" ht="57" customHeight="1">
      <c r="A13" s="179" t="s">
        <v>169</v>
      </c>
      <c r="B13" s="52"/>
      <c r="C13" s="82" t="s">
        <v>170</v>
      </c>
      <c r="D13" s="81">
        <v>1</v>
      </c>
      <c r="E13" s="66">
        <v>1</v>
      </c>
      <c r="F13" s="53">
        <v>5</v>
      </c>
      <c r="G13" s="58">
        <f t="shared" ref="G13:G16" si="2">F13*E13</f>
        <v>5</v>
      </c>
      <c r="H13" s="82" t="s">
        <v>171</v>
      </c>
      <c r="I13" s="83"/>
      <c r="J13" s="82"/>
      <c r="K13" s="59"/>
      <c r="L13" s="59" t="s">
        <v>172</v>
      </c>
      <c r="M13" s="59"/>
      <c r="N13" s="65"/>
      <c r="O13" s="82" t="s">
        <v>120</v>
      </c>
      <c r="P13" s="82" t="s">
        <v>138</v>
      </c>
      <c r="Q13" s="82" t="s">
        <v>173</v>
      </c>
      <c r="R13" s="82" t="s">
        <v>174</v>
      </c>
      <c r="S13" s="82" t="s">
        <v>175</v>
      </c>
      <c r="T13" s="82" t="s">
        <v>176</v>
      </c>
      <c r="U13" s="82" t="s">
        <v>177</v>
      </c>
      <c r="V13" s="65" t="s">
        <v>144</v>
      </c>
      <c r="W13" s="65" t="s">
        <v>144</v>
      </c>
      <c r="X13" s="65" t="s">
        <v>71</v>
      </c>
      <c r="Y13" s="65" t="s">
        <v>144</v>
      </c>
      <c r="Z13" s="82" t="s">
        <v>178</v>
      </c>
      <c r="AA13" s="82" t="s">
        <v>179</v>
      </c>
      <c r="AB13" s="65"/>
      <c r="AC13" s="65"/>
      <c r="AD13" s="65" t="s">
        <v>180</v>
      </c>
      <c r="AE13" s="65"/>
      <c r="AF13" s="65"/>
      <c r="AG13" s="65"/>
      <c r="AH13" s="65"/>
      <c r="AI13" s="65"/>
      <c r="AJ13" s="65"/>
      <c r="AK13" s="65"/>
      <c r="AL13" s="65"/>
      <c r="AM13" s="65" t="s">
        <v>148</v>
      </c>
      <c r="AN13" s="65"/>
      <c r="AO13" s="65"/>
      <c r="AP13" s="65"/>
      <c r="AQ13" s="65"/>
      <c r="AR13" s="65"/>
      <c r="AS13" s="65"/>
      <c r="AT13" s="45"/>
      <c r="AU13" s="45"/>
      <c r="AV13" s="45"/>
      <c r="AW13" s="45"/>
      <c r="AX13" s="45"/>
      <c r="AY13" s="45"/>
      <c r="AZ13" s="45"/>
    </row>
    <row r="14" spans="1:52" s="165" customFormat="1" ht="57" customHeight="1">
      <c r="A14" s="179" t="s">
        <v>181</v>
      </c>
      <c r="B14" s="52"/>
      <c r="C14" s="82" t="s">
        <v>182</v>
      </c>
      <c r="D14" s="81">
        <v>1</v>
      </c>
      <c r="E14" s="66">
        <v>1</v>
      </c>
      <c r="F14" s="53">
        <v>5</v>
      </c>
      <c r="G14" s="58">
        <f t="shared" si="2"/>
        <v>5</v>
      </c>
      <c r="H14" s="82" t="s">
        <v>171</v>
      </c>
      <c r="I14" s="83"/>
      <c r="J14" s="82"/>
      <c r="K14" s="59"/>
      <c r="L14" s="59" t="s">
        <v>172</v>
      </c>
      <c r="M14" s="59"/>
      <c r="N14" s="65"/>
      <c r="O14" s="82" t="s">
        <v>120</v>
      </c>
      <c r="P14" s="82" t="s">
        <v>138</v>
      </c>
      <c r="Q14" s="82" t="s">
        <v>173</v>
      </c>
      <c r="R14" s="82" t="s">
        <v>174</v>
      </c>
      <c r="S14" s="82" t="s">
        <v>175</v>
      </c>
      <c r="T14" s="82" t="s">
        <v>176</v>
      </c>
      <c r="U14" s="82" t="s">
        <v>177</v>
      </c>
      <c r="V14" s="65" t="s">
        <v>144</v>
      </c>
      <c r="W14" s="65" t="s">
        <v>144</v>
      </c>
      <c r="X14" s="65" t="s">
        <v>71</v>
      </c>
      <c r="Y14" s="65" t="s">
        <v>144</v>
      </c>
      <c r="Z14" s="82" t="s">
        <v>178</v>
      </c>
      <c r="AA14" s="82" t="s">
        <v>179</v>
      </c>
      <c r="AB14" s="65"/>
      <c r="AC14" s="65"/>
      <c r="AD14" s="65" t="s">
        <v>180</v>
      </c>
      <c r="AE14" s="65"/>
      <c r="AF14" s="65"/>
      <c r="AG14" s="65"/>
      <c r="AH14" s="65"/>
      <c r="AI14" s="65"/>
      <c r="AJ14" s="65"/>
      <c r="AK14" s="65"/>
      <c r="AL14" s="65"/>
      <c r="AM14" s="65" t="s">
        <v>148</v>
      </c>
      <c r="AN14" s="65"/>
      <c r="AO14" s="65"/>
      <c r="AP14" s="65"/>
      <c r="AQ14" s="65"/>
      <c r="AR14" s="65"/>
      <c r="AS14" s="65"/>
      <c r="AT14" s="45"/>
      <c r="AU14" s="45"/>
      <c r="AV14" s="45"/>
      <c r="AW14" s="45"/>
      <c r="AX14" s="45"/>
      <c r="AY14" s="45"/>
      <c r="AZ14" s="45"/>
    </row>
    <row r="15" spans="1:52" s="165" customFormat="1" ht="352.5" customHeight="1">
      <c r="A15" s="179" t="s">
        <v>183</v>
      </c>
      <c r="B15" s="52" t="s">
        <v>184</v>
      </c>
      <c r="C15" s="82"/>
      <c r="D15" s="81">
        <v>3</v>
      </c>
      <c r="E15" s="66">
        <v>3</v>
      </c>
      <c r="F15" s="53">
        <v>15</v>
      </c>
      <c r="G15" s="58">
        <f t="shared" si="2"/>
        <v>45</v>
      </c>
      <c r="H15" s="82" t="s">
        <v>185</v>
      </c>
      <c r="I15" s="83" t="s">
        <v>186</v>
      </c>
      <c r="J15" s="82" t="s">
        <v>187</v>
      </c>
      <c r="K15" s="59" t="s">
        <v>188</v>
      </c>
      <c r="L15" s="59" t="s">
        <v>189</v>
      </c>
      <c r="M15" s="59" t="s">
        <v>190</v>
      </c>
      <c r="N15" s="65"/>
      <c r="O15" s="82" t="s">
        <v>191</v>
      </c>
      <c r="P15" s="82" t="s">
        <v>192</v>
      </c>
      <c r="Q15" s="82" t="s">
        <v>193</v>
      </c>
      <c r="R15" s="82" t="s">
        <v>194</v>
      </c>
      <c r="S15" s="82" t="s">
        <v>195</v>
      </c>
      <c r="T15" s="82" t="s">
        <v>196</v>
      </c>
      <c r="U15" s="82" t="s">
        <v>197</v>
      </c>
      <c r="V15" s="65" t="s">
        <v>143</v>
      </c>
      <c r="W15" s="65" t="s">
        <v>143</v>
      </c>
      <c r="X15" s="65" t="s">
        <v>158</v>
      </c>
      <c r="Y15" s="65"/>
      <c r="Z15" s="82" t="s">
        <v>198</v>
      </c>
      <c r="AA15" s="82" t="s">
        <v>199</v>
      </c>
      <c r="AB15" s="65"/>
      <c r="AC15" s="65"/>
      <c r="AD15" s="65"/>
      <c r="AE15" s="65"/>
      <c r="AF15" s="65" t="s">
        <v>200</v>
      </c>
      <c r="AG15" s="65"/>
      <c r="AH15" s="65"/>
      <c r="AI15" s="65"/>
      <c r="AJ15" s="65"/>
      <c r="AK15" s="65"/>
      <c r="AL15" s="65"/>
      <c r="AM15" s="65" t="s">
        <v>148</v>
      </c>
      <c r="AN15" s="65"/>
      <c r="AO15" s="65"/>
      <c r="AP15" s="65"/>
      <c r="AQ15" s="65"/>
      <c r="AR15" s="65"/>
      <c r="AS15" s="65"/>
      <c r="AT15" s="45"/>
      <c r="AU15" s="45"/>
      <c r="AV15" s="45"/>
      <c r="AW15" s="45"/>
      <c r="AX15" s="45"/>
      <c r="AY15" s="45"/>
      <c r="AZ15" s="45"/>
    </row>
    <row r="16" spans="1:52" s="165" customFormat="1" ht="102.75" customHeight="1">
      <c r="A16" s="179" t="s">
        <v>201</v>
      </c>
      <c r="B16" s="52" t="s">
        <v>202</v>
      </c>
      <c r="C16" s="82"/>
      <c r="D16" s="81">
        <v>1</v>
      </c>
      <c r="E16" s="66">
        <v>1</v>
      </c>
      <c r="F16" s="53">
        <v>10</v>
      </c>
      <c r="G16" s="58">
        <f t="shared" si="2"/>
        <v>10</v>
      </c>
      <c r="H16" s="82" t="s">
        <v>203</v>
      </c>
      <c r="I16" s="83" t="s">
        <v>186</v>
      </c>
      <c r="J16" s="82" t="s">
        <v>204</v>
      </c>
      <c r="K16" s="59" t="s">
        <v>205</v>
      </c>
      <c r="L16" s="59" t="s">
        <v>206</v>
      </c>
      <c r="M16" s="59"/>
      <c r="N16" s="65" t="s">
        <v>207</v>
      </c>
      <c r="O16" s="82" t="s">
        <v>191</v>
      </c>
      <c r="P16" s="82" t="s">
        <v>192</v>
      </c>
      <c r="Q16" s="82"/>
      <c r="R16" s="82" t="s">
        <v>208</v>
      </c>
      <c r="S16" s="82" t="s">
        <v>195</v>
      </c>
      <c r="T16" s="82" t="s">
        <v>141</v>
      </c>
      <c r="U16" s="82" t="s">
        <v>197</v>
      </c>
      <c r="V16" s="65" t="s">
        <v>143</v>
      </c>
      <c r="W16" s="65" t="s">
        <v>143</v>
      </c>
      <c r="X16" s="65" t="s">
        <v>209</v>
      </c>
      <c r="Y16" s="65" t="s">
        <v>71</v>
      </c>
      <c r="Z16" s="82" t="s">
        <v>198</v>
      </c>
      <c r="AA16" s="82" t="s">
        <v>199</v>
      </c>
      <c r="AB16" s="65"/>
      <c r="AC16" s="65"/>
      <c r="AD16" s="65"/>
      <c r="AE16" s="65" t="s">
        <v>147</v>
      </c>
      <c r="AF16" s="65"/>
      <c r="AG16" s="65"/>
      <c r="AH16" s="65"/>
      <c r="AI16" s="65"/>
      <c r="AJ16" s="65"/>
      <c r="AK16" s="65"/>
      <c r="AL16" s="65"/>
      <c r="AM16" s="65" t="s">
        <v>148</v>
      </c>
      <c r="AN16" s="65"/>
      <c r="AO16" s="65"/>
      <c r="AP16" s="65"/>
      <c r="AQ16" s="65"/>
      <c r="AR16" s="65"/>
      <c r="AS16" s="65"/>
      <c r="AT16" s="45"/>
      <c r="AU16" s="45"/>
      <c r="AV16" s="45"/>
      <c r="AW16" s="45"/>
      <c r="AX16" s="45"/>
      <c r="AY16" s="45"/>
      <c r="AZ16" s="45"/>
    </row>
    <row r="17" spans="1:52" s="165" customFormat="1" ht="90" customHeight="1">
      <c r="A17" s="179" t="s">
        <v>210</v>
      </c>
      <c r="B17" s="52" t="s">
        <v>211</v>
      </c>
      <c r="C17" s="82" t="s">
        <v>212</v>
      </c>
      <c r="D17" s="81" t="s">
        <v>213</v>
      </c>
      <c r="E17" s="66">
        <v>2</v>
      </c>
      <c r="F17" s="53">
        <v>15</v>
      </c>
      <c r="G17" s="58">
        <f t="shared" ref="G17:G31" si="3">E17*F17</f>
        <v>30</v>
      </c>
      <c r="H17" s="82" t="s">
        <v>214</v>
      </c>
      <c r="I17" s="83" t="s">
        <v>215</v>
      </c>
      <c r="J17" s="82" t="s">
        <v>216</v>
      </c>
      <c r="K17" s="59" t="s">
        <v>217</v>
      </c>
      <c r="L17" s="59" t="s">
        <v>218</v>
      </c>
      <c r="M17" s="59" t="s">
        <v>219</v>
      </c>
      <c r="N17" s="65" t="s">
        <v>220</v>
      </c>
      <c r="O17" s="82" t="s">
        <v>120</v>
      </c>
      <c r="P17" s="82" t="s">
        <v>192</v>
      </c>
      <c r="Q17" s="82" t="s">
        <v>221</v>
      </c>
      <c r="R17" s="82" t="s">
        <v>222</v>
      </c>
      <c r="S17" s="82" t="s">
        <v>124</v>
      </c>
      <c r="T17" s="82" t="s">
        <v>141</v>
      </c>
      <c r="U17" s="82" t="s">
        <v>223</v>
      </c>
      <c r="V17" s="65" t="s">
        <v>224</v>
      </c>
      <c r="W17" s="65" t="s">
        <v>225</v>
      </c>
      <c r="X17" s="65" t="s">
        <v>226</v>
      </c>
      <c r="Y17" s="65" t="s">
        <v>144</v>
      </c>
      <c r="Z17" s="82" t="s">
        <v>227</v>
      </c>
      <c r="AA17" s="82" t="s">
        <v>228</v>
      </c>
      <c r="AB17" s="65"/>
      <c r="AC17" s="65"/>
      <c r="AD17" s="65" t="s">
        <v>180</v>
      </c>
      <c r="AE17" s="65" t="s">
        <v>147</v>
      </c>
      <c r="AF17" s="65"/>
      <c r="AG17" s="65"/>
      <c r="AH17" s="65"/>
      <c r="AI17" s="65"/>
      <c r="AJ17" s="65"/>
      <c r="AK17" s="65"/>
      <c r="AL17" s="65"/>
      <c r="AM17" s="65" t="s">
        <v>148</v>
      </c>
      <c r="AN17" s="65"/>
      <c r="AO17" s="65"/>
      <c r="AP17" s="65"/>
      <c r="AQ17" s="65"/>
      <c r="AR17" s="65"/>
      <c r="AS17" s="65"/>
      <c r="AT17" s="45"/>
      <c r="AU17" s="45"/>
      <c r="AV17" s="45"/>
      <c r="AW17" s="45"/>
      <c r="AX17" s="45"/>
      <c r="AY17" s="45"/>
      <c r="AZ17" s="45"/>
    </row>
    <row r="18" spans="1:52" s="165" customFormat="1" ht="191.25" customHeight="1">
      <c r="A18" s="179" t="s">
        <v>229</v>
      </c>
      <c r="B18" s="52" t="s">
        <v>230</v>
      </c>
      <c r="C18" s="82"/>
      <c r="D18" s="81">
        <v>2</v>
      </c>
      <c r="E18" s="66">
        <v>2</v>
      </c>
      <c r="F18" s="53">
        <v>12</v>
      </c>
      <c r="G18" s="58">
        <f t="shared" si="3"/>
        <v>24</v>
      </c>
      <c r="H18" s="82" t="s">
        <v>231</v>
      </c>
      <c r="I18" s="83" t="s">
        <v>215</v>
      </c>
      <c r="J18" s="82" t="s">
        <v>232</v>
      </c>
      <c r="K18" s="59" t="s">
        <v>233</v>
      </c>
      <c r="L18" s="59" t="s">
        <v>234</v>
      </c>
      <c r="M18" s="59"/>
      <c r="N18" s="65"/>
      <c r="O18" s="82" t="s">
        <v>191</v>
      </c>
      <c r="P18" s="82" t="s">
        <v>192</v>
      </c>
      <c r="Q18" s="82" t="s">
        <v>193</v>
      </c>
      <c r="R18" s="82" t="s">
        <v>194</v>
      </c>
      <c r="S18" s="82" t="s">
        <v>195</v>
      </c>
      <c r="T18" s="82" t="s">
        <v>196</v>
      </c>
      <c r="U18" s="82" t="s">
        <v>197</v>
      </c>
      <c r="V18" s="65" t="s">
        <v>70</v>
      </c>
      <c r="W18" s="65" t="s">
        <v>70</v>
      </c>
      <c r="X18" s="65" t="s">
        <v>226</v>
      </c>
      <c r="Y18" s="65" t="s">
        <v>144</v>
      </c>
      <c r="Z18" s="82" t="s">
        <v>198</v>
      </c>
      <c r="AA18" s="82" t="s">
        <v>199</v>
      </c>
      <c r="AB18" s="65"/>
      <c r="AC18" s="65"/>
      <c r="AD18" s="65"/>
      <c r="AE18" s="65"/>
      <c r="AF18" s="65" t="s">
        <v>200</v>
      </c>
      <c r="AG18" s="65"/>
      <c r="AH18" s="65"/>
      <c r="AI18" s="65"/>
      <c r="AJ18" s="65"/>
      <c r="AK18" s="65"/>
      <c r="AL18" s="65"/>
      <c r="AM18" s="65" t="s">
        <v>148</v>
      </c>
      <c r="AN18" s="65"/>
      <c r="AO18" s="65"/>
      <c r="AP18" s="65"/>
      <c r="AQ18" s="65"/>
      <c r="AR18" s="65"/>
      <c r="AS18" s="65"/>
      <c r="AT18" s="45"/>
      <c r="AU18" s="45"/>
      <c r="AV18" s="45"/>
      <c r="AW18" s="45"/>
      <c r="AX18" s="45"/>
      <c r="AY18" s="45"/>
      <c r="AZ18" s="45"/>
    </row>
    <row r="19" spans="1:52" s="165" customFormat="1" ht="168" customHeight="1">
      <c r="A19" s="179" t="s">
        <v>235</v>
      </c>
      <c r="B19" s="52" t="s">
        <v>236</v>
      </c>
      <c r="C19" s="82"/>
      <c r="D19" s="81">
        <v>3</v>
      </c>
      <c r="E19" s="66">
        <v>1</v>
      </c>
      <c r="F19" s="53">
        <v>18</v>
      </c>
      <c r="G19" s="58">
        <f t="shared" si="3"/>
        <v>18</v>
      </c>
      <c r="H19" s="82" t="s">
        <v>237</v>
      </c>
      <c r="I19" s="83" t="s">
        <v>215</v>
      </c>
      <c r="J19" s="82" t="s">
        <v>238</v>
      </c>
      <c r="K19" s="59" t="s">
        <v>1456</v>
      </c>
      <c r="L19" s="59" t="s">
        <v>1457</v>
      </c>
      <c r="M19" s="59" t="s">
        <v>1458</v>
      </c>
      <c r="N19" s="65"/>
      <c r="O19" s="82" t="s">
        <v>191</v>
      </c>
      <c r="P19" s="82" t="s">
        <v>239</v>
      </c>
      <c r="Q19" s="82" t="s">
        <v>240</v>
      </c>
      <c r="R19" s="82" t="s">
        <v>194</v>
      </c>
      <c r="S19" s="82" t="s">
        <v>241</v>
      </c>
      <c r="T19" s="82" t="s">
        <v>242</v>
      </c>
      <c r="U19" s="82" t="s">
        <v>197</v>
      </c>
      <c r="V19" s="65" t="s">
        <v>70</v>
      </c>
      <c r="W19" s="65" t="s">
        <v>70</v>
      </c>
      <c r="X19" s="65" t="s">
        <v>243</v>
      </c>
      <c r="Y19" s="65" t="s">
        <v>144</v>
      </c>
      <c r="Z19" s="82" t="s">
        <v>198</v>
      </c>
      <c r="AA19" s="82" t="s">
        <v>199</v>
      </c>
      <c r="AB19" s="65"/>
      <c r="AC19" s="65"/>
      <c r="AD19" s="65"/>
      <c r="AE19" s="65"/>
      <c r="AF19" s="65" t="s">
        <v>200</v>
      </c>
      <c r="AG19" s="65"/>
      <c r="AH19" s="65"/>
      <c r="AI19" s="65" t="s">
        <v>244</v>
      </c>
      <c r="AJ19" s="65"/>
      <c r="AK19" s="65"/>
      <c r="AL19" s="65"/>
      <c r="AM19" s="65" t="s">
        <v>148</v>
      </c>
      <c r="AN19" s="65"/>
      <c r="AO19" s="65"/>
      <c r="AP19" s="65"/>
      <c r="AQ19" s="65"/>
      <c r="AR19" s="65"/>
      <c r="AS19" s="65"/>
      <c r="AT19" s="45"/>
      <c r="AU19" s="45"/>
      <c r="AV19" s="45"/>
      <c r="AW19" s="45"/>
      <c r="AX19" s="45"/>
      <c r="AY19" s="45"/>
      <c r="AZ19" s="45"/>
    </row>
    <row r="20" spans="1:52" s="165" customFormat="1" ht="191.25" customHeight="1">
      <c r="A20" s="179" t="s">
        <v>245</v>
      </c>
      <c r="B20" s="52" t="s">
        <v>246</v>
      </c>
      <c r="C20" s="82"/>
      <c r="D20" s="81">
        <v>8</v>
      </c>
      <c r="E20" s="66">
        <v>2</v>
      </c>
      <c r="F20" s="53">
        <v>15</v>
      </c>
      <c r="G20" s="58">
        <f t="shared" si="3"/>
        <v>30</v>
      </c>
      <c r="H20" s="82" t="s">
        <v>247</v>
      </c>
      <c r="I20" s="83" t="s">
        <v>248</v>
      </c>
      <c r="J20" s="82" t="s">
        <v>249</v>
      </c>
      <c r="K20" s="59"/>
      <c r="L20" s="59" t="s">
        <v>1490</v>
      </c>
      <c r="M20" s="59"/>
      <c r="N20" s="65"/>
      <c r="O20" s="82" t="s">
        <v>191</v>
      </c>
      <c r="P20" s="82" t="s">
        <v>192</v>
      </c>
      <c r="Q20" s="82" t="s">
        <v>193</v>
      </c>
      <c r="R20" s="82" t="s">
        <v>194</v>
      </c>
      <c r="S20" s="82" t="s">
        <v>195</v>
      </c>
      <c r="T20" s="82" t="s">
        <v>196</v>
      </c>
      <c r="U20" s="82" t="s">
        <v>197</v>
      </c>
      <c r="V20" s="65" t="s">
        <v>143</v>
      </c>
      <c r="W20" s="65" t="s">
        <v>143</v>
      </c>
      <c r="X20" s="65" t="s">
        <v>250</v>
      </c>
      <c r="Y20" s="65" t="s">
        <v>144</v>
      </c>
      <c r="Z20" s="82" t="s">
        <v>251</v>
      </c>
      <c r="AA20" s="82" t="s">
        <v>199</v>
      </c>
      <c r="AB20" s="65"/>
      <c r="AC20" s="65"/>
      <c r="AD20" s="65" t="s">
        <v>180</v>
      </c>
      <c r="AE20" s="65"/>
      <c r="AF20" s="65"/>
      <c r="AG20" s="65"/>
      <c r="AH20" s="65"/>
      <c r="AI20" s="65"/>
      <c r="AJ20" s="65"/>
      <c r="AK20" s="65"/>
      <c r="AL20" s="65"/>
      <c r="AM20" s="65" t="s">
        <v>148</v>
      </c>
      <c r="AN20" s="65"/>
      <c r="AO20" s="65"/>
      <c r="AP20" s="65"/>
      <c r="AQ20" s="65"/>
      <c r="AR20" s="65"/>
      <c r="AS20" s="65"/>
      <c r="AT20" s="45"/>
      <c r="AU20" s="45"/>
      <c r="AV20" s="45"/>
      <c r="AW20" s="45"/>
      <c r="AX20" s="45"/>
      <c r="AY20" s="45"/>
      <c r="AZ20" s="45"/>
    </row>
    <row r="21" spans="1:52" s="165" customFormat="1" ht="88.5" customHeight="1">
      <c r="A21" s="179" t="s">
        <v>252</v>
      </c>
      <c r="B21" s="52" t="s">
        <v>215</v>
      </c>
      <c r="C21" s="82"/>
      <c r="D21" s="81">
        <v>76</v>
      </c>
      <c r="E21" s="66">
        <v>1</v>
      </c>
      <c r="F21" s="53">
        <f>7*76</f>
        <v>532</v>
      </c>
      <c r="G21" s="58">
        <f t="shared" si="3"/>
        <v>532</v>
      </c>
      <c r="H21" s="82" t="s">
        <v>253</v>
      </c>
      <c r="I21" s="83" t="s">
        <v>211</v>
      </c>
      <c r="J21" s="82" t="s">
        <v>254</v>
      </c>
      <c r="K21" s="59" t="s">
        <v>255</v>
      </c>
      <c r="L21" s="59" t="s">
        <v>256</v>
      </c>
      <c r="M21" s="59"/>
      <c r="N21" s="65"/>
      <c r="O21" s="82" t="s">
        <v>191</v>
      </c>
      <c r="P21" s="82" t="s">
        <v>239</v>
      </c>
      <c r="Q21" s="82" t="s">
        <v>257</v>
      </c>
      <c r="R21" s="82" t="s">
        <v>194</v>
      </c>
      <c r="S21" s="82" t="s">
        <v>241</v>
      </c>
      <c r="T21" s="82" t="s">
        <v>242</v>
      </c>
      <c r="U21" s="82" t="s">
        <v>197</v>
      </c>
      <c r="V21" s="65" t="s">
        <v>144</v>
      </c>
      <c r="W21" s="65" t="s">
        <v>144</v>
      </c>
      <c r="X21" s="65" t="s">
        <v>250</v>
      </c>
      <c r="Y21" s="65" t="s">
        <v>144</v>
      </c>
      <c r="Z21" s="82" t="s">
        <v>258</v>
      </c>
      <c r="AA21" s="82" t="s">
        <v>199</v>
      </c>
      <c r="AB21" s="65"/>
      <c r="AC21" s="65"/>
      <c r="AD21" s="65"/>
      <c r="AE21" s="65"/>
      <c r="AF21" s="65"/>
      <c r="AG21" s="65" t="s">
        <v>200</v>
      </c>
      <c r="AH21" s="65"/>
      <c r="AI21" s="65" t="s">
        <v>244</v>
      </c>
      <c r="AJ21" s="65"/>
      <c r="AK21" s="65"/>
      <c r="AL21" s="65"/>
      <c r="AM21" s="65" t="s">
        <v>148</v>
      </c>
      <c r="AN21" s="65"/>
      <c r="AO21" s="65"/>
      <c r="AP21" s="65"/>
      <c r="AQ21" s="65"/>
      <c r="AR21" s="65"/>
      <c r="AS21" s="65"/>
      <c r="AT21" s="45"/>
      <c r="AU21" s="45"/>
      <c r="AV21" s="45"/>
      <c r="AW21" s="45"/>
      <c r="AX21" s="45"/>
      <c r="AY21" s="45"/>
      <c r="AZ21" s="45"/>
    </row>
    <row r="22" spans="1:52" s="165" customFormat="1" ht="88.5" customHeight="1">
      <c r="A22" s="179" t="s">
        <v>259</v>
      </c>
      <c r="B22" s="52"/>
      <c r="C22" s="82" t="s">
        <v>260</v>
      </c>
      <c r="D22" s="81">
        <v>4</v>
      </c>
      <c r="E22" s="66">
        <v>1</v>
      </c>
      <c r="F22" s="53">
        <f>4*7</f>
        <v>28</v>
      </c>
      <c r="G22" s="58">
        <f t="shared" si="3"/>
        <v>28</v>
      </c>
      <c r="H22" s="82" t="s">
        <v>261</v>
      </c>
      <c r="I22" s="83" t="s">
        <v>211</v>
      </c>
      <c r="J22" s="82" t="s">
        <v>262</v>
      </c>
      <c r="K22" s="59" t="s">
        <v>263</v>
      </c>
      <c r="L22" s="59" t="s">
        <v>264</v>
      </c>
      <c r="M22" s="59"/>
      <c r="N22" s="65"/>
      <c r="O22" s="82" t="s">
        <v>191</v>
      </c>
      <c r="P22" s="82" t="s">
        <v>239</v>
      </c>
      <c r="Q22" s="82" t="s">
        <v>257</v>
      </c>
      <c r="R22" s="82" t="s">
        <v>194</v>
      </c>
      <c r="S22" s="82" t="s">
        <v>241</v>
      </c>
      <c r="T22" s="82" t="s">
        <v>242</v>
      </c>
      <c r="U22" s="82" t="s">
        <v>197</v>
      </c>
      <c r="V22" s="65"/>
      <c r="W22" s="65" t="s">
        <v>265</v>
      </c>
      <c r="X22" s="65"/>
      <c r="Y22" s="65"/>
      <c r="Z22" s="82" t="s">
        <v>258</v>
      </c>
      <c r="AA22" s="82" t="s">
        <v>199</v>
      </c>
      <c r="AB22" s="65"/>
      <c r="AC22" s="65"/>
      <c r="AD22" s="65"/>
      <c r="AE22" s="65"/>
      <c r="AF22" s="65"/>
      <c r="AG22" s="65"/>
      <c r="AH22" s="65" t="s">
        <v>200</v>
      </c>
      <c r="AI22" s="65"/>
      <c r="AJ22" s="65"/>
      <c r="AK22" s="65"/>
      <c r="AL22" s="65"/>
      <c r="AM22" s="65" t="s">
        <v>148</v>
      </c>
      <c r="AN22" s="65"/>
      <c r="AO22" s="65"/>
      <c r="AP22" s="65"/>
      <c r="AQ22" s="65"/>
      <c r="AR22" s="65"/>
      <c r="AS22" s="65"/>
      <c r="AT22" s="45"/>
      <c r="AU22" s="45"/>
      <c r="AV22" s="45"/>
      <c r="AW22" s="45"/>
      <c r="AX22" s="45"/>
      <c r="AY22" s="45"/>
      <c r="AZ22" s="45"/>
    </row>
    <row r="23" spans="1:52" s="165" customFormat="1" ht="191.25" customHeight="1">
      <c r="A23" s="179" t="s">
        <v>266</v>
      </c>
      <c r="B23" s="52" t="s">
        <v>267</v>
      </c>
      <c r="C23" s="82"/>
      <c r="D23" s="81"/>
      <c r="E23" s="66">
        <v>1</v>
      </c>
      <c r="F23" s="53">
        <v>50</v>
      </c>
      <c r="G23" s="58">
        <f t="shared" si="3"/>
        <v>50</v>
      </c>
      <c r="H23" s="82" t="s">
        <v>268</v>
      </c>
      <c r="I23" s="83" t="s">
        <v>215</v>
      </c>
      <c r="J23" s="82" t="s">
        <v>269</v>
      </c>
      <c r="K23" s="59" t="s">
        <v>270</v>
      </c>
      <c r="L23" s="59"/>
      <c r="M23" s="59"/>
      <c r="N23" s="65"/>
      <c r="O23" s="82" t="s">
        <v>191</v>
      </c>
      <c r="P23" s="82" t="s">
        <v>271</v>
      </c>
      <c r="Q23" s="82"/>
      <c r="R23" s="82" t="s">
        <v>272</v>
      </c>
      <c r="S23" s="82" t="s">
        <v>273</v>
      </c>
      <c r="T23" s="82" t="s">
        <v>274</v>
      </c>
      <c r="U23" s="82" t="s">
        <v>275</v>
      </c>
      <c r="V23" s="65" t="s">
        <v>144</v>
      </c>
      <c r="W23" s="65" t="s">
        <v>144</v>
      </c>
      <c r="X23" s="65" t="s">
        <v>250</v>
      </c>
      <c r="Y23" s="65" t="s">
        <v>276</v>
      </c>
      <c r="Z23" s="82" t="s">
        <v>277</v>
      </c>
      <c r="AA23" s="82" t="s">
        <v>278</v>
      </c>
      <c r="AB23" s="65"/>
      <c r="AC23" s="65" t="s">
        <v>180</v>
      </c>
      <c r="AD23" s="65"/>
      <c r="AE23" s="65"/>
      <c r="AF23" s="65"/>
      <c r="AG23" s="65"/>
      <c r="AH23" s="65"/>
      <c r="AI23" s="65"/>
      <c r="AJ23" s="65"/>
      <c r="AK23" s="65"/>
      <c r="AL23" s="65"/>
      <c r="AM23" s="65"/>
      <c r="AN23" s="65"/>
      <c r="AO23" s="65"/>
      <c r="AP23" s="65"/>
      <c r="AQ23" s="65"/>
      <c r="AR23" s="65"/>
      <c r="AS23" s="65"/>
      <c r="AT23" s="45"/>
      <c r="AU23" s="45"/>
      <c r="AV23" s="45"/>
      <c r="AW23" s="45"/>
      <c r="AX23" s="45"/>
      <c r="AY23" s="45"/>
      <c r="AZ23" s="45"/>
    </row>
    <row r="24" spans="1:52" s="165" customFormat="1" ht="88.5" customHeight="1">
      <c r="A24" s="179" t="s">
        <v>279</v>
      </c>
      <c r="B24" s="52" t="s">
        <v>280</v>
      </c>
      <c r="C24" s="82"/>
      <c r="D24" s="81"/>
      <c r="E24" s="66">
        <v>1</v>
      </c>
      <c r="F24" s="53">
        <v>20</v>
      </c>
      <c r="G24" s="58">
        <f t="shared" si="3"/>
        <v>20</v>
      </c>
      <c r="H24" s="82" t="s">
        <v>281</v>
      </c>
      <c r="I24" s="83" t="s">
        <v>215</v>
      </c>
      <c r="J24" s="82" t="s">
        <v>282</v>
      </c>
      <c r="K24" s="59" t="s">
        <v>283</v>
      </c>
      <c r="L24" s="59"/>
      <c r="M24" s="59"/>
      <c r="N24" s="65"/>
      <c r="O24" s="82" t="s">
        <v>191</v>
      </c>
      <c r="P24" s="82" t="s">
        <v>192</v>
      </c>
      <c r="Q24" s="82"/>
      <c r="R24" s="82" t="s">
        <v>194</v>
      </c>
      <c r="S24" s="82" t="s">
        <v>195</v>
      </c>
      <c r="T24" s="82" t="s">
        <v>274</v>
      </c>
      <c r="U24" s="82" t="s">
        <v>197</v>
      </c>
      <c r="V24" s="65"/>
      <c r="W24" s="65"/>
      <c r="X24" s="65"/>
      <c r="Y24" s="65"/>
      <c r="Z24" s="82" t="s">
        <v>284</v>
      </c>
      <c r="AA24" s="82" t="s">
        <v>228</v>
      </c>
      <c r="AB24" s="65"/>
      <c r="AC24" s="65"/>
      <c r="AD24" s="65"/>
      <c r="AE24" s="65"/>
      <c r="AF24" s="65" t="s">
        <v>200</v>
      </c>
      <c r="AG24" s="65"/>
      <c r="AH24" s="65"/>
      <c r="AI24" s="65"/>
      <c r="AJ24" s="65"/>
      <c r="AK24" s="65"/>
      <c r="AL24" s="65"/>
      <c r="AM24" s="65"/>
      <c r="AN24" s="65"/>
      <c r="AO24" s="65"/>
      <c r="AP24" s="65"/>
      <c r="AQ24" s="65"/>
      <c r="AR24" s="65"/>
      <c r="AS24" s="65"/>
      <c r="AT24" s="45"/>
      <c r="AU24" s="45"/>
      <c r="AV24" s="45"/>
      <c r="AW24" s="45"/>
      <c r="AX24" s="45"/>
      <c r="AY24" s="45"/>
      <c r="AZ24" s="45"/>
    </row>
    <row r="25" spans="1:52" s="165" customFormat="1" ht="119.25" customHeight="1">
      <c r="A25" s="179" t="s">
        <v>285</v>
      </c>
      <c r="B25" s="52" t="s">
        <v>286</v>
      </c>
      <c r="C25" s="82" t="s">
        <v>287</v>
      </c>
      <c r="D25" s="81">
        <v>1</v>
      </c>
      <c r="E25" s="66">
        <v>1</v>
      </c>
      <c r="F25" s="53">
        <v>12</v>
      </c>
      <c r="G25" s="58">
        <f t="shared" si="3"/>
        <v>12</v>
      </c>
      <c r="H25" s="82" t="s">
        <v>288</v>
      </c>
      <c r="I25" s="83" t="s">
        <v>215</v>
      </c>
      <c r="J25" s="82" t="s">
        <v>289</v>
      </c>
      <c r="K25" s="59" t="s">
        <v>290</v>
      </c>
      <c r="L25" s="59" t="s">
        <v>1452</v>
      </c>
      <c r="M25" s="59"/>
      <c r="N25" s="65"/>
      <c r="O25" s="82" t="s">
        <v>191</v>
      </c>
      <c r="P25" s="82" t="s">
        <v>192</v>
      </c>
      <c r="Q25" s="82" t="s">
        <v>193</v>
      </c>
      <c r="R25" s="82" t="s">
        <v>194</v>
      </c>
      <c r="S25" s="82" t="s">
        <v>195</v>
      </c>
      <c r="T25" s="82" t="s">
        <v>141</v>
      </c>
      <c r="U25" s="82" t="s">
        <v>197</v>
      </c>
      <c r="V25" s="65" t="s">
        <v>144</v>
      </c>
      <c r="W25" s="65" t="s">
        <v>144</v>
      </c>
      <c r="X25" s="65" t="s">
        <v>71</v>
      </c>
      <c r="Y25" s="65" t="s">
        <v>144</v>
      </c>
      <c r="Z25" s="82" t="s">
        <v>284</v>
      </c>
      <c r="AA25" s="82" t="s">
        <v>199</v>
      </c>
      <c r="AB25" s="65"/>
      <c r="AC25" s="65"/>
      <c r="AD25" s="65" t="s">
        <v>180</v>
      </c>
      <c r="AE25" s="65" t="s">
        <v>147</v>
      </c>
      <c r="AF25" s="65"/>
      <c r="AG25" s="65"/>
      <c r="AH25" s="65"/>
      <c r="AI25" s="65"/>
      <c r="AJ25" s="65"/>
      <c r="AK25" s="65"/>
      <c r="AL25" s="65"/>
      <c r="AM25" s="65" t="s">
        <v>148</v>
      </c>
      <c r="AN25" s="65"/>
      <c r="AO25" s="65"/>
      <c r="AP25" s="65"/>
      <c r="AQ25" s="65"/>
      <c r="AR25" s="65"/>
      <c r="AS25" s="65"/>
      <c r="AT25" s="45"/>
      <c r="AU25" s="45"/>
      <c r="AV25" s="45"/>
      <c r="AW25" s="45"/>
      <c r="AX25" s="45"/>
      <c r="AY25" s="45"/>
      <c r="AZ25" s="45"/>
    </row>
    <row r="26" spans="1:52" s="165" customFormat="1" ht="119.25" customHeight="1">
      <c r="A26" s="179" t="s">
        <v>291</v>
      </c>
      <c r="B26" s="52" t="s">
        <v>292</v>
      </c>
      <c r="C26" s="82"/>
      <c r="D26" s="81">
        <v>1</v>
      </c>
      <c r="E26" s="66">
        <v>1</v>
      </c>
      <c r="F26" s="53">
        <v>10</v>
      </c>
      <c r="G26" s="58">
        <f t="shared" si="3"/>
        <v>10</v>
      </c>
      <c r="H26" s="82" t="s">
        <v>288</v>
      </c>
      <c r="I26" s="83" t="s">
        <v>215</v>
      </c>
      <c r="J26" s="82" t="s">
        <v>293</v>
      </c>
      <c r="K26" s="59" t="s">
        <v>290</v>
      </c>
      <c r="L26" s="59" t="s">
        <v>1452</v>
      </c>
      <c r="M26" s="59"/>
      <c r="N26" s="65"/>
      <c r="O26" s="82" t="s">
        <v>191</v>
      </c>
      <c r="P26" s="82" t="s">
        <v>192</v>
      </c>
      <c r="Q26" s="82" t="s">
        <v>193</v>
      </c>
      <c r="R26" s="82" t="s">
        <v>194</v>
      </c>
      <c r="S26" s="82" t="s">
        <v>195</v>
      </c>
      <c r="T26" s="82" t="s">
        <v>141</v>
      </c>
      <c r="U26" s="82" t="s">
        <v>197</v>
      </c>
      <c r="V26" s="65" t="s">
        <v>70</v>
      </c>
      <c r="W26" s="65" t="s">
        <v>70</v>
      </c>
      <c r="X26" s="65" t="s">
        <v>71</v>
      </c>
      <c r="Y26" s="65" t="s">
        <v>144</v>
      </c>
      <c r="Z26" s="82" t="s">
        <v>198</v>
      </c>
      <c r="AA26" s="82" t="s">
        <v>199</v>
      </c>
      <c r="AB26" s="65"/>
      <c r="AC26" s="65"/>
      <c r="AD26" s="65"/>
      <c r="AE26" s="65" t="s">
        <v>147</v>
      </c>
      <c r="AF26" s="65"/>
      <c r="AG26" s="65"/>
      <c r="AH26" s="65"/>
      <c r="AI26" s="65"/>
      <c r="AJ26" s="65"/>
      <c r="AK26" s="65"/>
      <c r="AL26" s="65"/>
      <c r="AM26" s="65" t="s">
        <v>148</v>
      </c>
      <c r="AN26" s="65"/>
      <c r="AO26" s="65"/>
      <c r="AP26" s="65"/>
      <c r="AQ26" s="65"/>
      <c r="AR26" s="65"/>
      <c r="AS26" s="65"/>
      <c r="AT26" s="45"/>
      <c r="AU26" s="45"/>
      <c r="AV26" s="45"/>
      <c r="AW26" s="45"/>
      <c r="AX26" s="45"/>
      <c r="AY26" s="45"/>
      <c r="AZ26" s="45"/>
    </row>
    <row r="27" spans="1:52" s="165" customFormat="1" ht="45" customHeight="1">
      <c r="A27" s="179" t="s">
        <v>294</v>
      </c>
      <c r="B27" s="52" t="s">
        <v>295</v>
      </c>
      <c r="C27" s="82"/>
      <c r="D27" s="81">
        <v>1</v>
      </c>
      <c r="E27" s="66">
        <v>1</v>
      </c>
      <c r="F27" s="53">
        <v>5</v>
      </c>
      <c r="G27" s="58">
        <f t="shared" si="3"/>
        <v>5</v>
      </c>
      <c r="H27" s="82" t="s">
        <v>171</v>
      </c>
      <c r="I27" s="83" t="s">
        <v>151</v>
      </c>
      <c r="J27" s="82"/>
      <c r="K27" s="59"/>
      <c r="L27" s="59" t="s">
        <v>296</v>
      </c>
      <c r="M27" s="59"/>
      <c r="N27" s="65"/>
      <c r="O27" s="82" t="s">
        <v>120</v>
      </c>
      <c r="P27" s="82" t="s">
        <v>138</v>
      </c>
      <c r="Q27" s="82" t="s">
        <v>173</v>
      </c>
      <c r="R27" s="82" t="s">
        <v>174</v>
      </c>
      <c r="S27" s="82" t="s">
        <v>175</v>
      </c>
      <c r="T27" s="82" t="s">
        <v>176</v>
      </c>
      <c r="U27" s="82" t="s">
        <v>177</v>
      </c>
      <c r="V27" s="65" t="s">
        <v>297</v>
      </c>
      <c r="W27" s="65" t="s">
        <v>298</v>
      </c>
      <c r="X27" s="65" t="s">
        <v>71</v>
      </c>
      <c r="Y27" s="65" t="s">
        <v>144</v>
      </c>
      <c r="Z27" s="82" t="s">
        <v>178</v>
      </c>
      <c r="AA27" s="82" t="s">
        <v>179</v>
      </c>
      <c r="AB27" s="65"/>
      <c r="AC27" s="65"/>
      <c r="AD27" s="65" t="s">
        <v>180</v>
      </c>
      <c r="AE27" s="65"/>
      <c r="AF27" s="65"/>
      <c r="AG27" s="65"/>
      <c r="AH27" s="65"/>
      <c r="AI27" s="65"/>
      <c r="AJ27" s="65"/>
      <c r="AK27" s="65"/>
      <c r="AL27" s="65"/>
      <c r="AM27" s="65"/>
      <c r="AN27" s="65"/>
      <c r="AO27" s="65"/>
      <c r="AP27" s="65"/>
      <c r="AQ27" s="65"/>
      <c r="AR27" s="65"/>
      <c r="AS27" s="65"/>
      <c r="AT27" s="45"/>
      <c r="AU27" s="45"/>
      <c r="AV27" s="45"/>
      <c r="AW27" s="45"/>
      <c r="AX27" s="45"/>
      <c r="AY27" s="45"/>
      <c r="AZ27" s="45"/>
    </row>
    <row r="28" spans="1:52" s="165" customFormat="1" ht="45" customHeight="1">
      <c r="A28" s="179" t="s">
        <v>299</v>
      </c>
      <c r="B28" s="52" t="s">
        <v>300</v>
      </c>
      <c r="C28" s="82"/>
      <c r="D28" s="81">
        <v>1</v>
      </c>
      <c r="E28" s="66">
        <v>1</v>
      </c>
      <c r="F28" s="53">
        <v>5</v>
      </c>
      <c r="G28" s="58">
        <f t="shared" si="3"/>
        <v>5</v>
      </c>
      <c r="H28" s="82" t="s">
        <v>171</v>
      </c>
      <c r="I28" s="83" t="s">
        <v>151</v>
      </c>
      <c r="J28" s="82"/>
      <c r="K28" s="59"/>
      <c r="L28" s="59" t="s">
        <v>296</v>
      </c>
      <c r="M28" s="59"/>
      <c r="N28" s="65"/>
      <c r="O28" s="82" t="s">
        <v>120</v>
      </c>
      <c r="P28" s="82" t="s">
        <v>138</v>
      </c>
      <c r="Q28" s="82" t="s">
        <v>173</v>
      </c>
      <c r="R28" s="82" t="s">
        <v>174</v>
      </c>
      <c r="S28" s="82" t="s">
        <v>175</v>
      </c>
      <c r="T28" s="82" t="s">
        <v>176</v>
      </c>
      <c r="U28" s="82" t="s">
        <v>177</v>
      </c>
      <c r="V28" s="65" t="s">
        <v>297</v>
      </c>
      <c r="W28" s="65" t="s">
        <v>298</v>
      </c>
      <c r="X28" s="65" t="s">
        <v>301</v>
      </c>
      <c r="Y28" s="65" t="s">
        <v>144</v>
      </c>
      <c r="Z28" s="82" t="s">
        <v>178</v>
      </c>
      <c r="AA28" s="82" t="s">
        <v>179</v>
      </c>
      <c r="AB28" s="65"/>
      <c r="AC28" s="65"/>
      <c r="AD28" s="65" t="s">
        <v>180</v>
      </c>
      <c r="AE28" s="65"/>
      <c r="AF28" s="65"/>
      <c r="AG28" s="65"/>
      <c r="AH28" s="65"/>
      <c r="AI28" s="65"/>
      <c r="AJ28" s="65"/>
      <c r="AK28" s="65"/>
      <c r="AL28" s="65"/>
      <c r="AM28" s="65"/>
      <c r="AN28" s="65"/>
      <c r="AO28" s="65"/>
      <c r="AP28" s="65"/>
      <c r="AQ28" s="65"/>
      <c r="AR28" s="65"/>
      <c r="AS28" s="65"/>
      <c r="AT28" s="45"/>
      <c r="AU28" s="45"/>
      <c r="AV28" s="45"/>
      <c r="AW28" s="45"/>
      <c r="AX28" s="45"/>
      <c r="AY28" s="45"/>
      <c r="AZ28" s="45"/>
    </row>
    <row r="29" spans="1:52" s="165" customFormat="1" ht="45" customHeight="1">
      <c r="A29" s="179" t="s">
        <v>302</v>
      </c>
      <c r="B29" s="52" t="s">
        <v>303</v>
      </c>
      <c r="C29" s="82"/>
      <c r="D29" s="81">
        <v>1</v>
      </c>
      <c r="E29" s="66">
        <v>1</v>
      </c>
      <c r="F29" s="53">
        <v>4</v>
      </c>
      <c r="G29" s="58">
        <f t="shared" si="3"/>
        <v>4</v>
      </c>
      <c r="H29" s="82" t="s">
        <v>171</v>
      </c>
      <c r="I29" s="83" t="s">
        <v>304</v>
      </c>
      <c r="J29" s="82"/>
      <c r="K29" s="59"/>
      <c r="L29" s="59" t="s">
        <v>296</v>
      </c>
      <c r="M29" s="59"/>
      <c r="N29" s="65"/>
      <c r="O29" s="82" t="s">
        <v>120</v>
      </c>
      <c r="P29" s="82" t="s">
        <v>138</v>
      </c>
      <c r="Q29" s="82" t="s">
        <v>173</v>
      </c>
      <c r="R29" s="82" t="s">
        <v>174</v>
      </c>
      <c r="S29" s="82" t="s">
        <v>175</v>
      </c>
      <c r="T29" s="82" t="s">
        <v>176</v>
      </c>
      <c r="U29" s="82" t="s">
        <v>177</v>
      </c>
      <c r="V29" s="65" t="s">
        <v>297</v>
      </c>
      <c r="W29" s="65" t="s">
        <v>305</v>
      </c>
      <c r="X29" s="65" t="s">
        <v>71</v>
      </c>
      <c r="Y29" s="65" t="s">
        <v>144</v>
      </c>
      <c r="Z29" s="82" t="s">
        <v>306</v>
      </c>
      <c r="AA29" s="82" t="s">
        <v>179</v>
      </c>
      <c r="AB29" s="65"/>
      <c r="AC29" s="65"/>
      <c r="AD29" s="65" t="s">
        <v>180</v>
      </c>
      <c r="AE29" s="65"/>
      <c r="AF29" s="65"/>
      <c r="AG29" s="65"/>
      <c r="AH29" s="65"/>
      <c r="AI29" s="65"/>
      <c r="AJ29" s="65"/>
      <c r="AK29" s="65"/>
      <c r="AL29" s="65"/>
      <c r="AM29" s="65"/>
      <c r="AN29" s="65"/>
      <c r="AO29" s="65"/>
      <c r="AP29" s="65"/>
      <c r="AQ29" s="65"/>
      <c r="AR29" s="65"/>
      <c r="AS29" s="65"/>
      <c r="AT29" s="45"/>
      <c r="AU29" s="45"/>
      <c r="AV29" s="45"/>
      <c r="AW29" s="45"/>
      <c r="AX29" s="45"/>
      <c r="AY29" s="45"/>
      <c r="AZ29" s="45"/>
    </row>
    <row r="30" spans="1:52" s="165" customFormat="1" ht="45" customHeight="1">
      <c r="A30" s="179" t="s">
        <v>307</v>
      </c>
      <c r="B30" s="52" t="s">
        <v>308</v>
      </c>
      <c r="C30" s="82"/>
      <c r="D30" s="81">
        <v>1</v>
      </c>
      <c r="E30" s="66">
        <v>1</v>
      </c>
      <c r="F30" s="53">
        <v>4</v>
      </c>
      <c r="G30" s="58">
        <f t="shared" si="3"/>
        <v>4</v>
      </c>
      <c r="H30" s="82" t="s">
        <v>171</v>
      </c>
      <c r="I30" s="83" t="s">
        <v>304</v>
      </c>
      <c r="J30" s="82"/>
      <c r="K30" s="59"/>
      <c r="L30" s="59" t="s">
        <v>296</v>
      </c>
      <c r="M30" s="59"/>
      <c r="N30" s="65"/>
      <c r="O30" s="82" t="s">
        <v>309</v>
      </c>
      <c r="P30" s="82" t="s">
        <v>138</v>
      </c>
      <c r="Q30" s="82" t="s">
        <v>173</v>
      </c>
      <c r="R30" s="82" t="s">
        <v>174</v>
      </c>
      <c r="S30" s="82" t="s">
        <v>175</v>
      </c>
      <c r="T30" s="82" t="s">
        <v>176</v>
      </c>
      <c r="U30" s="82" t="s">
        <v>177</v>
      </c>
      <c r="V30" s="65" t="s">
        <v>297</v>
      </c>
      <c r="W30" s="65" t="s">
        <v>310</v>
      </c>
      <c r="X30" s="65" t="s">
        <v>71</v>
      </c>
      <c r="Y30" s="65" t="s">
        <v>144</v>
      </c>
      <c r="Z30" s="82" t="s">
        <v>178</v>
      </c>
      <c r="AA30" s="82" t="s">
        <v>179</v>
      </c>
      <c r="AB30" s="65"/>
      <c r="AC30" s="65"/>
      <c r="AD30" s="65" t="s">
        <v>180</v>
      </c>
      <c r="AE30" s="65"/>
      <c r="AF30" s="65"/>
      <c r="AG30" s="65"/>
      <c r="AH30" s="65"/>
      <c r="AI30" s="65"/>
      <c r="AJ30" s="65"/>
      <c r="AK30" s="65"/>
      <c r="AL30" s="65"/>
      <c r="AM30" s="65"/>
      <c r="AN30" s="65"/>
      <c r="AO30" s="65"/>
      <c r="AP30" s="65"/>
      <c r="AQ30" s="65"/>
      <c r="AR30" s="65"/>
      <c r="AS30" s="65"/>
      <c r="AT30" s="45"/>
      <c r="AU30" s="45"/>
      <c r="AV30" s="45"/>
      <c r="AW30" s="45"/>
      <c r="AX30" s="45"/>
      <c r="AY30" s="45"/>
      <c r="AZ30" s="45"/>
    </row>
    <row r="31" spans="1:52" s="165" customFormat="1" ht="45" customHeight="1">
      <c r="A31" s="179" t="s">
        <v>311</v>
      </c>
      <c r="B31" s="52" t="s">
        <v>312</v>
      </c>
      <c r="C31" s="82"/>
      <c r="D31" s="81">
        <v>1</v>
      </c>
      <c r="E31" s="66">
        <v>1</v>
      </c>
      <c r="F31" s="53">
        <v>9</v>
      </c>
      <c r="G31" s="58">
        <f t="shared" si="3"/>
        <v>9</v>
      </c>
      <c r="H31" s="82" t="s">
        <v>313</v>
      </c>
      <c r="I31" s="83" t="s">
        <v>215</v>
      </c>
      <c r="J31" s="82" t="s">
        <v>314</v>
      </c>
      <c r="K31" s="59"/>
      <c r="L31" s="59"/>
      <c r="M31" s="59"/>
      <c r="N31" s="65"/>
      <c r="O31" s="82" t="s">
        <v>120</v>
      </c>
      <c r="P31" s="82" t="s">
        <v>138</v>
      </c>
      <c r="Q31" s="82"/>
      <c r="R31" s="82" t="s">
        <v>174</v>
      </c>
      <c r="S31" s="82" t="s">
        <v>175</v>
      </c>
      <c r="T31" s="82" t="s">
        <v>176</v>
      </c>
      <c r="U31" s="82" t="s">
        <v>177</v>
      </c>
      <c r="V31" s="65" t="s">
        <v>315</v>
      </c>
      <c r="W31" s="65" t="s">
        <v>144</v>
      </c>
      <c r="X31" s="65" t="s">
        <v>71</v>
      </c>
      <c r="Y31" s="65" t="s">
        <v>144</v>
      </c>
      <c r="Z31" s="82" t="s">
        <v>316</v>
      </c>
      <c r="AA31" s="82" t="s">
        <v>179</v>
      </c>
      <c r="AB31" s="65"/>
      <c r="AC31" s="65"/>
      <c r="AD31" s="65" t="s">
        <v>180</v>
      </c>
      <c r="AE31" s="65"/>
      <c r="AF31" s="65"/>
      <c r="AG31" s="65"/>
      <c r="AH31" s="65"/>
      <c r="AI31" s="65"/>
      <c r="AJ31" s="65"/>
      <c r="AK31" s="65"/>
      <c r="AL31" s="65"/>
      <c r="AM31" s="65"/>
      <c r="AN31" s="65"/>
      <c r="AO31" s="65"/>
      <c r="AP31" s="65"/>
      <c r="AQ31" s="65"/>
      <c r="AR31" s="65"/>
      <c r="AS31" s="65"/>
      <c r="AT31" s="45"/>
      <c r="AU31" s="45"/>
      <c r="AV31" s="45"/>
      <c r="AW31" s="45"/>
      <c r="AX31" s="45"/>
      <c r="AY31" s="45"/>
      <c r="AZ31" s="45"/>
    </row>
    <row r="32" spans="1:52" s="165" customFormat="1" ht="45" customHeight="1">
      <c r="A32" s="179" t="s">
        <v>317</v>
      </c>
      <c r="B32" s="52" t="s">
        <v>318</v>
      </c>
      <c r="C32" s="82"/>
      <c r="D32" s="81"/>
      <c r="E32" s="66">
        <v>1</v>
      </c>
      <c r="F32" s="53">
        <v>9</v>
      </c>
      <c r="G32" s="58">
        <f t="shared" ref="G32:G37" si="4">F32*E32</f>
        <v>9</v>
      </c>
      <c r="H32" s="82" t="s">
        <v>319</v>
      </c>
      <c r="I32" s="83" t="s">
        <v>320</v>
      </c>
      <c r="J32" s="82" t="s">
        <v>321</v>
      </c>
      <c r="K32" s="59"/>
      <c r="L32" s="59" t="s">
        <v>1462</v>
      </c>
      <c r="M32" s="59"/>
      <c r="N32" s="65"/>
      <c r="O32" s="82" t="s">
        <v>191</v>
      </c>
      <c r="P32" s="82" t="s">
        <v>192</v>
      </c>
      <c r="Q32" s="82"/>
      <c r="R32" s="82" t="s">
        <v>194</v>
      </c>
      <c r="S32" s="82" t="s">
        <v>195</v>
      </c>
      <c r="T32" s="82" t="s">
        <v>141</v>
      </c>
      <c r="U32" s="82" t="s">
        <v>197</v>
      </c>
      <c r="V32" s="65" t="s">
        <v>70</v>
      </c>
      <c r="W32" s="65" t="s">
        <v>70</v>
      </c>
      <c r="X32" s="65" t="s">
        <v>71</v>
      </c>
      <c r="Y32" s="65" t="s">
        <v>144</v>
      </c>
      <c r="Z32" s="82" t="s">
        <v>322</v>
      </c>
      <c r="AA32" s="82" t="s">
        <v>323</v>
      </c>
      <c r="AB32" s="65"/>
      <c r="AC32" s="65" t="s">
        <v>180</v>
      </c>
      <c r="AD32" s="65"/>
      <c r="AE32" s="65"/>
      <c r="AF32" s="65"/>
      <c r="AG32" s="65"/>
      <c r="AH32" s="65"/>
      <c r="AI32" s="65"/>
      <c r="AJ32" s="65"/>
      <c r="AK32" s="65"/>
      <c r="AL32" s="65"/>
      <c r="AM32" s="65"/>
      <c r="AN32" s="65"/>
      <c r="AO32" s="65"/>
      <c r="AP32" s="65"/>
      <c r="AQ32" s="65"/>
      <c r="AR32" s="65"/>
      <c r="AS32" s="65"/>
      <c r="AT32" s="45"/>
      <c r="AU32" s="45"/>
      <c r="AV32" s="45"/>
      <c r="AW32" s="45"/>
      <c r="AX32" s="45"/>
      <c r="AY32" s="45"/>
      <c r="AZ32" s="45"/>
    </row>
    <row r="33" spans="1:52" s="165" customFormat="1" ht="45" customHeight="1">
      <c r="A33" s="179" t="s">
        <v>324</v>
      </c>
      <c r="B33" s="52" t="s">
        <v>325</v>
      </c>
      <c r="C33" s="82"/>
      <c r="D33" s="81"/>
      <c r="E33" s="66">
        <v>1</v>
      </c>
      <c r="F33" s="53">
        <v>9</v>
      </c>
      <c r="G33" s="58">
        <f t="shared" si="4"/>
        <v>9</v>
      </c>
      <c r="H33" s="82" t="s">
        <v>326</v>
      </c>
      <c r="I33" s="83" t="s">
        <v>320</v>
      </c>
      <c r="J33" s="82" t="s">
        <v>327</v>
      </c>
      <c r="K33" s="59"/>
      <c r="L33" s="59" t="s">
        <v>328</v>
      </c>
      <c r="M33" s="59"/>
      <c r="N33" s="65"/>
      <c r="O33" s="82" t="s">
        <v>191</v>
      </c>
      <c r="P33" s="82" t="s">
        <v>192</v>
      </c>
      <c r="Q33" s="82"/>
      <c r="R33" s="82" t="s">
        <v>194</v>
      </c>
      <c r="S33" s="82" t="s">
        <v>195</v>
      </c>
      <c r="T33" s="82" t="s">
        <v>67</v>
      </c>
      <c r="U33" s="82" t="s">
        <v>197</v>
      </c>
      <c r="V33" s="65" t="s">
        <v>70</v>
      </c>
      <c r="W33" s="65" t="s">
        <v>70</v>
      </c>
      <c r="X33" s="65" t="s">
        <v>71</v>
      </c>
      <c r="Y33" s="65" t="s">
        <v>144</v>
      </c>
      <c r="Z33" s="82" t="s">
        <v>322</v>
      </c>
      <c r="AA33" s="82" t="s">
        <v>323</v>
      </c>
      <c r="AB33" s="65"/>
      <c r="AC33" s="65"/>
      <c r="AD33" s="65" t="s">
        <v>180</v>
      </c>
      <c r="AE33" s="65"/>
      <c r="AF33" s="65"/>
      <c r="AG33" s="65"/>
      <c r="AH33" s="65"/>
      <c r="AI33" s="65"/>
      <c r="AJ33" s="65"/>
      <c r="AK33" s="65"/>
      <c r="AL33" s="65"/>
      <c r="AM33" s="65"/>
      <c r="AN33" s="65"/>
      <c r="AO33" s="65"/>
      <c r="AP33" s="65"/>
      <c r="AQ33" s="65"/>
      <c r="AR33" s="65"/>
      <c r="AS33" s="65"/>
      <c r="AT33" s="45"/>
      <c r="AU33" s="45"/>
      <c r="AV33" s="45"/>
      <c r="AW33" s="45"/>
      <c r="AX33" s="45"/>
      <c r="AY33" s="45"/>
      <c r="AZ33" s="45"/>
    </row>
    <row r="34" spans="1:52" s="165" customFormat="1" ht="45" customHeight="1">
      <c r="A34" s="179" t="s">
        <v>329</v>
      </c>
      <c r="B34" s="52" t="s">
        <v>330</v>
      </c>
      <c r="C34" s="82"/>
      <c r="D34" s="81"/>
      <c r="E34" s="66">
        <v>1</v>
      </c>
      <c r="F34" s="53">
        <v>9</v>
      </c>
      <c r="G34" s="58">
        <f t="shared" si="4"/>
        <v>9</v>
      </c>
      <c r="H34" s="82" t="s">
        <v>331</v>
      </c>
      <c r="I34" s="83" t="s">
        <v>215</v>
      </c>
      <c r="J34" s="82" t="s">
        <v>332</v>
      </c>
      <c r="K34" s="59"/>
      <c r="L34" s="59" t="s">
        <v>1453</v>
      </c>
      <c r="M34" s="59"/>
      <c r="N34" s="65"/>
      <c r="O34" s="82" t="s">
        <v>333</v>
      </c>
      <c r="P34" s="82" t="s">
        <v>192</v>
      </c>
      <c r="Q34" s="82"/>
      <c r="R34" s="82" t="s">
        <v>208</v>
      </c>
      <c r="S34" s="82" t="s">
        <v>175</v>
      </c>
      <c r="T34" s="82" t="s">
        <v>67</v>
      </c>
      <c r="U34" s="82" t="s">
        <v>334</v>
      </c>
      <c r="V34" s="65" t="s">
        <v>335</v>
      </c>
      <c r="W34" s="65" t="s">
        <v>144</v>
      </c>
      <c r="X34" s="65" t="s">
        <v>71</v>
      </c>
      <c r="Y34" s="65" t="s">
        <v>144</v>
      </c>
      <c r="Z34" s="82" t="s">
        <v>336</v>
      </c>
      <c r="AA34" s="82" t="s">
        <v>323</v>
      </c>
      <c r="AB34" s="65"/>
      <c r="AC34" s="65"/>
      <c r="AD34" s="65" t="s">
        <v>180</v>
      </c>
      <c r="AE34" s="65"/>
      <c r="AF34" s="65"/>
      <c r="AG34" s="65"/>
      <c r="AH34" s="65"/>
      <c r="AI34" s="65"/>
      <c r="AJ34" s="65"/>
      <c r="AK34" s="65"/>
      <c r="AL34" s="65"/>
      <c r="AM34" s="65"/>
      <c r="AN34" s="65"/>
      <c r="AO34" s="65"/>
      <c r="AP34" s="65"/>
      <c r="AQ34" s="65"/>
      <c r="AR34" s="65"/>
      <c r="AS34" s="65"/>
      <c r="AT34" s="45"/>
      <c r="AU34" s="45"/>
      <c r="AV34" s="45"/>
      <c r="AW34" s="45"/>
      <c r="AX34" s="45"/>
      <c r="AY34" s="45"/>
      <c r="AZ34" s="45"/>
    </row>
    <row r="35" spans="1:52" s="165" customFormat="1" ht="45" customHeight="1">
      <c r="A35" s="179" t="s">
        <v>337</v>
      </c>
      <c r="B35" s="52" t="s">
        <v>338</v>
      </c>
      <c r="C35" s="82"/>
      <c r="D35" s="81"/>
      <c r="E35" s="66">
        <v>1</v>
      </c>
      <c r="F35" s="53">
        <v>20</v>
      </c>
      <c r="G35" s="58">
        <f t="shared" si="4"/>
        <v>20</v>
      </c>
      <c r="H35" s="82" t="s">
        <v>339</v>
      </c>
      <c r="I35" s="83" t="s">
        <v>215</v>
      </c>
      <c r="J35" s="82"/>
      <c r="K35" s="59"/>
      <c r="L35" s="59" t="s">
        <v>1454</v>
      </c>
      <c r="M35" s="59"/>
      <c r="N35" s="65"/>
      <c r="O35" s="82" t="s">
        <v>191</v>
      </c>
      <c r="P35" s="82" t="s">
        <v>192</v>
      </c>
      <c r="Q35" s="82"/>
      <c r="R35" s="82" t="s">
        <v>194</v>
      </c>
      <c r="S35" s="82" t="s">
        <v>195</v>
      </c>
      <c r="T35" s="82" t="s">
        <v>141</v>
      </c>
      <c r="U35" s="82" t="s">
        <v>197</v>
      </c>
      <c r="V35" s="65" t="s">
        <v>70</v>
      </c>
      <c r="W35" s="65" t="s">
        <v>70</v>
      </c>
      <c r="X35" s="65" t="s">
        <v>127</v>
      </c>
      <c r="Y35" s="65" t="s">
        <v>144</v>
      </c>
      <c r="Z35" s="82" t="s">
        <v>322</v>
      </c>
      <c r="AA35" s="82" t="s">
        <v>340</v>
      </c>
      <c r="AB35" s="65"/>
      <c r="AC35" s="65"/>
      <c r="AD35" s="65" t="s">
        <v>180</v>
      </c>
      <c r="AE35" s="65"/>
      <c r="AF35" s="65"/>
      <c r="AG35" s="65"/>
      <c r="AH35" s="65"/>
      <c r="AI35" s="65"/>
      <c r="AJ35" s="65"/>
      <c r="AK35" s="65"/>
      <c r="AL35" s="65"/>
      <c r="AM35" s="65"/>
      <c r="AN35" s="65"/>
      <c r="AO35" s="65"/>
      <c r="AP35" s="65"/>
      <c r="AQ35" s="65"/>
      <c r="AR35" s="65"/>
      <c r="AS35" s="65"/>
      <c r="AT35" s="45"/>
      <c r="AU35" s="45"/>
      <c r="AV35" s="45"/>
      <c r="AW35" s="45"/>
      <c r="AX35" s="45"/>
      <c r="AY35" s="45"/>
      <c r="AZ35" s="45"/>
    </row>
    <row r="36" spans="1:52" s="165" customFormat="1" ht="45" customHeight="1">
      <c r="A36" s="179" t="s">
        <v>341</v>
      </c>
      <c r="B36" s="52" t="s">
        <v>342</v>
      </c>
      <c r="C36" s="82"/>
      <c r="D36" s="81"/>
      <c r="E36" s="66">
        <v>1</v>
      </c>
      <c r="F36" s="53">
        <v>3</v>
      </c>
      <c r="G36" s="58">
        <f t="shared" si="4"/>
        <v>3</v>
      </c>
      <c r="H36" s="82" t="s">
        <v>343</v>
      </c>
      <c r="I36" s="83" t="s">
        <v>344</v>
      </c>
      <c r="J36" s="82"/>
      <c r="K36" s="59"/>
      <c r="L36" s="59" t="s">
        <v>1455</v>
      </c>
      <c r="M36" s="59"/>
      <c r="N36" s="65"/>
      <c r="O36" s="82" t="s">
        <v>120</v>
      </c>
      <c r="P36" s="82" t="s">
        <v>192</v>
      </c>
      <c r="Q36" s="82"/>
      <c r="R36" s="82" t="s">
        <v>208</v>
      </c>
      <c r="S36" s="82" t="s">
        <v>175</v>
      </c>
      <c r="T36" s="82" t="s">
        <v>345</v>
      </c>
      <c r="U36" s="82" t="s">
        <v>334</v>
      </c>
      <c r="V36" s="65" t="s">
        <v>144</v>
      </c>
      <c r="W36" s="65" t="s">
        <v>144</v>
      </c>
      <c r="X36" s="65" t="s">
        <v>71</v>
      </c>
      <c r="Y36" s="65" t="s">
        <v>144</v>
      </c>
      <c r="Z36" s="82" t="s">
        <v>322</v>
      </c>
      <c r="AA36" s="82" t="s">
        <v>340</v>
      </c>
      <c r="AB36" s="65"/>
      <c r="AC36" s="65"/>
      <c r="AD36" s="65" t="s">
        <v>180</v>
      </c>
      <c r="AE36" s="65"/>
      <c r="AF36" s="65"/>
      <c r="AG36" s="65"/>
      <c r="AH36" s="65"/>
      <c r="AI36" s="65"/>
      <c r="AJ36" s="65"/>
      <c r="AK36" s="65"/>
      <c r="AL36" s="65"/>
      <c r="AM36" s="65"/>
      <c r="AN36" s="65"/>
      <c r="AO36" s="65"/>
      <c r="AP36" s="65"/>
      <c r="AQ36" s="65"/>
      <c r="AR36" s="65"/>
      <c r="AS36" s="65"/>
      <c r="AT36" s="45"/>
      <c r="AU36" s="45"/>
      <c r="AV36" s="45"/>
      <c r="AW36" s="45"/>
      <c r="AX36" s="45"/>
      <c r="AY36" s="45"/>
      <c r="AZ36" s="45"/>
    </row>
    <row r="37" spans="1:52" s="165" customFormat="1" ht="45" customHeight="1">
      <c r="A37" s="179" t="s">
        <v>346</v>
      </c>
      <c r="B37" s="52" t="s">
        <v>347</v>
      </c>
      <c r="C37" s="82"/>
      <c r="D37" s="81"/>
      <c r="E37" s="66">
        <v>1</v>
      </c>
      <c r="F37" s="53">
        <v>15</v>
      </c>
      <c r="G37" s="58">
        <f t="shared" si="4"/>
        <v>15</v>
      </c>
      <c r="H37" s="82" t="s">
        <v>348</v>
      </c>
      <c r="I37" s="83" t="s">
        <v>344</v>
      </c>
      <c r="J37" s="82"/>
      <c r="K37" s="59"/>
      <c r="L37" s="59"/>
      <c r="M37" s="59"/>
      <c r="N37" s="65"/>
      <c r="O37" s="82" t="s">
        <v>191</v>
      </c>
      <c r="P37" s="82" t="s">
        <v>192</v>
      </c>
      <c r="Q37" s="82" t="s">
        <v>173</v>
      </c>
      <c r="R37" s="82" t="s">
        <v>194</v>
      </c>
      <c r="S37" s="82" t="s">
        <v>195</v>
      </c>
      <c r="T37" s="82" t="s">
        <v>141</v>
      </c>
      <c r="U37" s="82" t="s">
        <v>197</v>
      </c>
      <c r="V37" s="65" t="s">
        <v>70</v>
      </c>
      <c r="W37" s="65" t="s">
        <v>70</v>
      </c>
      <c r="X37" s="65" t="s">
        <v>301</v>
      </c>
      <c r="Y37" s="65" t="s">
        <v>144</v>
      </c>
      <c r="Z37" s="82" t="s">
        <v>349</v>
      </c>
      <c r="AA37" s="82" t="s">
        <v>340</v>
      </c>
      <c r="AB37" s="65"/>
      <c r="AC37" s="65"/>
      <c r="AD37" s="65"/>
      <c r="AE37" s="65" t="s">
        <v>147</v>
      </c>
      <c r="AF37" s="65"/>
      <c r="AG37" s="65"/>
      <c r="AH37" s="65"/>
      <c r="AI37" s="65"/>
      <c r="AJ37" s="65"/>
      <c r="AK37" s="65"/>
      <c r="AL37" s="65"/>
      <c r="AM37" s="65" t="s">
        <v>148</v>
      </c>
      <c r="AN37" s="65"/>
      <c r="AO37" s="65"/>
      <c r="AP37" s="65"/>
      <c r="AQ37" s="65"/>
      <c r="AR37" s="65"/>
      <c r="AS37" s="65"/>
      <c r="AT37" s="45"/>
      <c r="AU37" s="45"/>
      <c r="AV37" s="45"/>
      <c r="AW37" s="45"/>
      <c r="AX37" s="45"/>
      <c r="AY37" s="45"/>
      <c r="AZ37" s="45"/>
    </row>
    <row r="38" spans="1:52" s="126" customFormat="1" ht="24.75" customHeight="1">
      <c r="A38" s="303"/>
      <c r="B38" s="304" t="s">
        <v>350</v>
      </c>
      <c r="C38" s="305"/>
      <c r="D38" s="305"/>
      <c r="E38" s="305"/>
      <c r="F38" s="305"/>
      <c r="G38" s="306"/>
      <c r="H38" s="307"/>
      <c r="I38" s="308"/>
      <c r="J38" s="307"/>
      <c r="K38" s="309"/>
      <c r="L38" s="309"/>
      <c r="M38" s="309"/>
      <c r="N38" s="310"/>
      <c r="O38" s="307"/>
      <c r="P38" s="307"/>
      <c r="Q38" s="307"/>
      <c r="R38" s="307"/>
      <c r="S38" s="307"/>
      <c r="T38" s="307"/>
      <c r="U38" s="307"/>
      <c r="V38" s="310"/>
      <c r="W38" s="310"/>
      <c r="X38" s="310"/>
      <c r="Y38" s="310"/>
      <c r="Z38" s="307"/>
      <c r="AA38" s="307"/>
      <c r="AB38" s="310"/>
      <c r="AC38" s="310"/>
      <c r="AD38" s="310"/>
      <c r="AE38" s="310"/>
      <c r="AF38" s="310"/>
      <c r="AG38" s="310"/>
      <c r="AH38" s="310"/>
      <c r="AI38" s="310"/>
      <c r="AJ38" s="310"/>
      <c r="AK38" s="310"/>
      <c r="AL38" s="310"/>
      <c r="AM38" s="310"/>
      <c r="AN38" s="310"/>
      <c r="AO38" s="310"/>
      <c r="AP38" s="310"/>
      <c r="AQ38" s="310"/>
      <c r="AR38" s="310"/>
      <c r="AS38" s="310"/>
      <c r="AT38" s="125"/>
      <c r="AU38" s="125"/>
      <c r="AV38" s="125"/>
      <c r="AW38" s="125"/>
      <c r="AX38" s="125"/>
      <c r="AY38" s="125"/>
      <c r="AZ38" s="125"/>
    </row>
    <row r="39" spans="1:52" s="134" customFormat="1" ht="73.5" customHeight="1">
      <c r="A39" s="179" t="s">
        <v>351</v>
      </c>
      <c r="B39" s="52" t="s">
        <v>352</v>
      </c>
      <c r="C39" s="82"/>
      <c r="D39" s="81">
        <v>5</v>
      </c>
      <c r="E39" s="66">
        <v>2</v>
      </c>
      <c r="F39" s="53">
        <v>15</v>
      </c>
      <c r="G39" s="58">
        <f t="shared" ref="G39:G40" si="5">F39*E39</f>
        <v>30</v>
      </c>
      <c r="H39" s="82" t="s">
        <v>353</v>
      </c>
      <c r="I39" s="83"/>
      <c r="J39" s="82" t="s">
        <v>354</v>
      </c>
      <c r="K39" s="59" t="s">
        <v>355</v>
      </c>
      <c r="L39" s="59" t="s">
        <v>1459</v>
      </c>
      <c r="M39" s="59"/>
      <c r="N39" s="65"/>
      <c r="O39" s="82" t="s">
        <v>191</v>
      </c>
      <c r="P39" s="82" t="s">
        <v>192</v>
      </c>
      <c r="Q39" s="82" t="s">
        <v>173</v>
      </c>
      <c r="R39" s="82" t="s">
        <v>194</v>
      </c>
      <c r="S39" s="82" t="s">
        <v>195</v>
      </c>
      <c r="T39" s="82" t="s">
        <v>141</v>
      </c>
      <c r="U39" s="82" t="s">
        <v>197</v>
      </c>
      <c r="V39" s="65" t="s">
        <v>70</v>
      </c>
      <c r="W39" s="65" t="s">
        <v>70</v>
      </c>
      <c r="X39" s="65" t="s">
        <v>71</v>
      </c>
      <c r="Y39" s="65" t="s">
        <v>144</v>
      </c>
      <c r="Z39" s="82" t="s">
        <v>356</v>
      </c>
      <c r="AA39" s="82" t="s">
        <v>357</v>
      </c>
      <c r="AB39" s="65"/>
      <c r="AC39" s="65"/>
      <c r="AD39" s="65"/>
      <c r="AE39" s="65" t="s">
        <v>147</v>
      </c>
      <c r="AF39" s="65"/>
      <c r="AG39" s="65"/>
      <c r="AH39" s="65"/>
      <c r="AI39" s="65"/>
      <c r="AJ39" s="65"/>
      <c r="AK39" s="65"/>
      <c r="AL39" s="65"/>
      <c r="AM39" s="65" t="s">
        <v>148</v>
      </c>
      <c r="AN39" s="65"/>
      <c r="AO39" s="65"/>
      <c r="AP39" s="65"/>
      <c r="AQ39" s="65"/>
      <c r="AR39" s="65"/>
      <c r="AS39" s="65"/>
      <c r="AT39" s="45"/>
      <c r="AU39" s="45"/>
      <c r="AV39" s="45"/>
      <c r="AW39" s="45"/>
      <c r="AX39" s="45"/>
      <c r="AY39" s="45"/>
      <c r="AZ39" s="45"/>
    </row>
    <row r="40" spans="1:52" s="165" customFormat="1" ht="259.5" customHeight="1">
      <c r="A40" s="179" t="s">
        <v>358</v>
      </c>
      <c r="B40" s="52" t="s">
        <v>359</v>
      </c>
      <c r="C40" s="82"/>
      <c r="D40" s="81">
        <v>3</v>
      </c>
      <c r="E40" s="66">
        <v>3</v>
      </c>
      <c r="F40" s="53">
        <v>15</v>
      </c>
      <c r="G40" s="58">
        <f t="shared" si="5"/>
        <v>45</v>
      </c>
      <c r="H40" s="82" t="s">
        <v>360</v>
      </c>
      <c r="I40" s="83" t="s">
        <v>361</v>
      </c>
      <c r="J40" s="82" t="s">
        <v>362</v>
      </c>
      <c r="K40" s="59" t="s">
        <v>363</v>
      </c>
      <c r="L40" s="59" t="s">
        <v>189</v>
      </c>
      <c r="M40" s="59" t="s">
        <v>190</v>
      </c>
      <c r="N40" s="65"/>
      <c r="O40" s="82" t="s">
        <v>191</v>
      </c>
      <c r="P40" s="82" t="s">
        <v>192</v>
      </c>
      <c r="Q40" s="82" t="s">
        <v>193</v>
      </c>
      <c r="R40" s="82" t="s">
        <v>194</v>
      </c>
      <c r="S40" s="82" t="s">
        <v>195</v>
      </c>
      <c r="T40" s="82" t="s">
        <v>196</v>
      </c>
      <c r="U40" s="82" t="s">
        <v>197</v>
      </c>
      <c r="V40" s="65" t="s">
        <v>70</v>
      </c>
      <c r="W40" s="65" t="s">
        <v>70</v>
      </c>
      <c r="X40" s="65" t="s">
        <v>71</v>
      </c>
      <c r="Y40" s="65" t="s">
        <v>144</v>
      </c>
      <c r="Z40" s="82" t="s">
        <v>356</v>
      </c>
      <c r="AA40" s="82" t="s">
        <v>340</v>
      </c>
      <c r="AB40" s="65"/>
      <c r="AC40" s="65"/>
      <c r="AD40" s="65"/>
      <c r="AE40" s="65"/>
      <c r="AF40" s="65" t="s">
        <v>200</v>
      </c>
      <c r="AG40" s="65"/>
      <c r="AH40" s="65"/>
      <c r="AI40" s="65"/>
      <c r="AJ40" s="65"/>
      <c r="AK40" s="65"/>
      <c r="AL40" s="65"/>
      <c r="AM40" s="65" t="s">
        <v>148</v>
      </c>
      <c r="AN40" s="65"/>
      <c r="AO40" s="65"/>
      <c r="AP40" s="65"/>
      <c r="AQ40" s="65"/>
      <c r="AR40" s="65"/>
      <c r="AS40" s="65"/>
      <c r="AT40" s="45"/>
      <c r="AU40" s="45"/>
      <c r="AV40" s="45"/>
      <c r="AW40" s="45"/>
      <c r="AX40" s="45"/>
      <c r="AY40" s="45"/>
      <c r="AZ40" s="45"/>
    </row>
    <row r="41" spans="1:52" s="126" customFormat="1" ht="24.75" customHeight="1">
      <c r="A41" s="303"/>
      <c r="B41" s="304" t="s">
        <v>364</v>
      </c>
      <c r="C41" s="305"/>
      <c r="D41" s="305"/>
      <c r="E41" s="305"/>
      <c r="F41" s="305"/>
      <c r="G41" s="306"/>
      <c r="H41" s="307"/>
      <c r="I41" s="308"/>
      <c r="J41" s="307"/>
      <c r="K41" s="309"/>
      <c r="L41" s="309"/>
      <c r="M41" s="309"/>
      <c r="N41" s="310"/>
      <c r="O41" s="307"/>
      <c r="P41" s="307"/>
      <c r="Q41" s="307"/>
      <c r="R41" s="307"/>
      <c r="S41" s="307"/>
      <c r="T41" s="307"/>
      <c r="U41" s="307"/>
      <c r="V41" s="310"/>
      <c r="W41" s="310"/>
      <c r="X41" s="310"/>
      <c r="Y41" s="310"/>
      <c r="Z41" s="307"/>
      <c r="AA41" s="307"/>
      <c r="AB41" s="310"/>
      <c r="AC41" s="310"/>
      <c r="AD41" s="310"/>
      <c r="AE41" s="310"/>
      <c r="AF41" s="310"/>
      <c r="AG41" s="310"/>
      <c r="AH41" s="310"/>
      <c r="AI41" s="310"/>
      <c r="AJ41" s="310"/>
      <c r="AK41" s="310"/>
      <c r="AL41" s="310"/>
      <c r="AM41" s="310"/>
      <c r="AN41" s="310"/>
      <c r="AO41" s="310"/>
      <c r="AP41" s="310"/>
      <c r="AQ41" s="310"/>
      <c r="AR41" s="310"/>
      <c r="AS41" s="310"/>
      <c r="AT41" s="125"/>
      <c r="AU41" s="125"/>
      <c r="AV41" s="125"/>
      <c r="AW41" s="125"/>
      <c r="AX41" s="125"/>
      <c r="AY41" s="125"/>
      <c r="AZ41" s="125"/>
    </row>
    <row r="42" spans="1:52" s="134" customFormat="1" ht="74.25" customHeight="1">
      <c r="A42" s="179" t="s">
        <v>365</v>
      </c>
      <c r="B42" s="52" t="s">
        <v>151</v>
      </c>
      <c r="C42" s="82"/>
      <c r="D42" s="81">
        <v>50</v>
      </c>
      <c r="E42" s="66">
        <v>1</v>
      </c>
      <c r="F42" s="53">
        <f>D42*2</f>
        <v>100</v>
      </c>
      <c r="G42" s="58">
        <f t="shared" ref="G42" si="6">E42*F42</f>
        <v>100</v>
      </c>
      <c r="H42" s="82" t="s">
        <v>366</v>
      </c>
      <c r="I42" s="83"/>
      <c r="J42" s="82" t="s">
        <v>367</v>
      </c>
      <c r="K42" s="59" t="s">
        <v>368</v>
      </c>
      <c r="L42" s="59" t="s">
        <v>1488</v>
      </c>
      <c r="M42" s="59"/>
      <c r="N42" s="65"/>
      <c r="O42" s="82" t="s">
        <v>120</v>
      </c>
      <c r="P42" s="82" t="s">
        <v>138</v>
      </c>
      <c r="Q42" s="82" t="s">
        <v>156</v>
      </c>
      <c r="R42" s="82" t="s">
        <v>123</v>
      </c>
      <c r="S42" s="82" t="s">
        <v>124</v>
      </c>
      <c r="T42" s="82" t="s">
        <v>157</v>
      </c>
      <c r="U42" s="82" t="s">
        <v>142</v>
      </c>
      <c r="V42" s="65" t="s">
        <v>70</v>
      </c>
      <c r="W42" s="65" t="s">
        <v>369</v>
      </c>
      <c r="X42" s="65" t="s">
        <v>71</v>
      </c>
      <c r="Y42" s="65" t="s">
        <v>144</v>
      </c>
      <c r="Z42" s="82" t="s">
        <v>370</v>
      </c>
      <c r="AA42" s="82" t="s">
        <v>228</v>
      </c>
      <c r="AB42" s="65"/>
      <c r="AC42" s="65"/>
      <c r="AD42" s="65"/>
      <c r="AE42" s="65" t="s">
        <v>147</v>
      </c>
      <c r="AF42" s="65"/>
      <c r="AG42" s="65"/>
      <c r="AH42" s="65"/>
      <c r="AI42" s="65"/>
      <c r="AJ42" s="65"/>
      <c r="AK42" s="65"/>
      <c r="AL42" s="65"/>
      <c r="AM42" s="65" t="s">
        <v>148</v>
      </c>
      <c r="AN42" s="65"/>
      <c r="AO42" s="65"/>
      <c r="AP42" s="65"/>
      <c r="AQ42" s="65"/>
      <c r="AR42" s="65"/>
      <c r="AS42" s="65"/>
      <c r="AT42" s="45"/>
      <c r="AU42" s="45"/>
      <c r="AV42" s="45"/>
      <c r="AW42" s="45"/>
      <c r="AX42" s="45"/>
      <c r="AY42" s="45"/>
      <c r="AZ42" s="45"/>
    </row>
    <row r="43" spans="1:52" s="134" customFormat="1" ht="39.75" customHeight="1">
      <c r="A43" s="179" t="s">
        <v>371</v>
      </c>
      <c r="B43" s="52"/>
      <c r="C43" s="82" t="s">
        <v>170</v>
      </c>
      <c r="D43" s="81">
        <v>1</v>
      </c>
      <c r="E43" s="66">
        <v>1</v>
      </c>
      <c r="F43" s="53">
        <v>5</v>
      </c>
      <c r="G43" s="58">
        <f t="shared" ref="G43:G49" si="7">F43*E43</f>
        <v>5</v>
      </c>
      <c r="H43" s="82" t="s">
        <v>171</v>
      </c>
      <c r="I43" s="83"/>
      <c r="J43" s="82"/>
      <c r="K43" s="59"/>
      <c r="L43" s="59" t="s">
        <v>372</v>
      </c>
      <c r="M43" s="59"/>
      <c r="N43" s="65"/>
      <c r="O43" s="82" t="s">
        <v>120</v>
      </c>
      <c r="P43" s="82" t="s">
        <v>138</v>
      </c>
      <c r="Q43" s="82" t="s">
        <v>173</v>
      </c>
      <c r="R43" s="82" t="s">
        <v>174</v>
      </c>
      <c r="S43" s="82" t="s">
        <v>175</v>
      </c>
      <c r="T43" s="82" t="s">
        <v>176</v>
      </c>
      <c r="U43" s="82" t="s">
        <v>177</v>
      </c>
      <c r="V43" s="65" t="s">
        <v>373</v>
      </c>
      <c r="W43" s="65" t="s">
        <v>374</v>
      </c>
      <c r="X43" s="65"/>
      <c r="Y43" s="65"/>
      <c r="Z43" s="82" t="s">
        <v>178</v>
      </c>
      <c r="AA43" s="82" t="s">
        <v>179</v>
      </c>
      <c r="AB43" s="65"/>
      <c r="AC43" s="65"/>
      <c r="AD43" s="65" t="s">
        <v>180</v>
      </c>
      <c r="AE43" s="65"/>
      <c r="AF43" s="65"/>
      <c r="AG43" s="65"/>
      <c r="AH43" s="65"/>
      <c r="AI43" s="65"/>
      <c r="AJ43" s="65"/>
      <c r="AK43" s="65"/>
      <c r="AL43" s="65"/>
      <c r="AM43" s="65"/>
      <c r="AN43" s="65"/>
      <c r="AO43" s="65"/>
      <c r="AP43" s="65"/>
      <c r="AQ43" s="65"/>
      <c r="AR43" s="65"/>
      <c r="AS43" s="65"/>
      <c r="AT43" s="45"/>
      <c r="AU43" s="45"/>
      <c r="AV43" s="45"/>
      <c r="AW43" s="45"/>
      <c r="AX43" s="45"/>
      <c r="AY43" s="45"/>
      <c r="AZ43" s="45"/>
    </row>
    <row r="44" spans="1:52" s="134" customFormat="1" ht="39.75" customHeight="1">
      <c r="A44" s="179" t="s">
        <v>375</v>
      </c>
      <c r="B44" s="52"/>
      <c r="C44" s="82" t="s">
        <v>376</v>
      </c>
      <c r="D44" s="81">
        <v>1</v>
      </c>
      <c r="E44" s="66">
        <v>1</v>
      </c>
      <c r="F44" s="53">
        <v>5</v>
      </c>
      <c r="G44" s="58">
        <f t="shared" si="7"/>
        <v>5</v>
      </c>
      <c r="H44" s="82" t="s">
        <v>171</v>
      </c>
      <c r="I44" s="83"/>
      <c r="J44" s="82"/>
      <c r="K44" s="59"/>
      <c r="L44" s="59" t="s">
        <v>372</v>
      </c>
      <c r="M44" s="59"/>
      <c r="N44" s="65"/>
      <c r="O44" s="82" t="s">
        <v>120</v>
      </c>
      <c r="P44" s="82" t="s">
        <v>138</v>
      </c>
      <c r="Q44" s="82" t="s">
        <v>173</v>
      </c>
      <c r="R44" s="82" t="s">
        <v>174</v>
      </c>
      <c r="S44" s="82" t="s">
        <v>175</v>
      </c>
      <c r="T44" s="82" t="s">
        <v>176</v>
      </c>
      <c r="U44" s="82" t="s">
        <v>177</v>
      </c>
      <c r="V44" s="65" t="s">
        <v>373</v>
      </c>
      <c r="W44" s="65" t="s">
        <v>374</v>
      </c>
      <c r="X44" s="65"/>
      <c r="Y44" s="65"/>
      <c r="Z44" s="82" t="s">
        <v>178</v>
      </c>
      <c r="AA44" s="82" t="s">
        <v>179</v>
      </c>
      <c r="AB44" s="65"/>
      <c r="AC44" s="65"/>
      <c r="AD44" s="65" t="s">
        <v>180</v>
      </c>
      <c r="AE44" s="65"/>
      <c r="AF44" s="65"/>
      <c r="AG44" s="65"/>
      <c r="AH44" s="65"/>
      <c r="AI44" s="65"/>
      <c r="AJ44" s="65"/>
      <c r="AK44" s="65"/>
      <c r="AL44" s="65"/>
      <c r="AM44" s="65"/>
      <c r="AN44" s="65"/>
      <c r="AO44" s="65"/>
      <c r="AP44" s="65"/>
      <c r="AQ44" s="65"/>
      <c r="AR44" s="65"/>
      <c r="AS44" s="65"/>
      <c r="AT44" s="45"/>
      <c r="AU44" s="45"/>
      <c r="AV44" s="45"/>
      <c r="AW44" s="45"/>
      <c r="AX44" s="45"/>
      <c r="AY44" s="45"/>
      <c r="AZ44" s="45"/>
    </row>
    <row r="45" spans="1:52" s="165" customFormat="1" ht="259.5" customHeight="1">
      <c r="A45" s="179" t="s">
        <v>377</v>
      </c>
      <c r="B45" s="52" t="s">
        <v>378</v>
      </c>
      <c r="C45" s="82"/>
      <c r="D45" s="81">
        <v>3</v>
      </c>
      <c r="E45" s="66">
        <v>5</v>
      </c>
      <c r="F45" s="53">
        <v>15</v>
      </c>
      <c r="G45" s="58">
        <f t="shared" si="7"/>
        <v>75</v>
      </c>
      <c r="H45" s="82" t="s">
        <v>379</v>
      </c>
      <c r="I45" s="83" t="s">
        <v>186</v>
      </c>
      <c r="J45" s="82" t="s">
        <v>380</v>
      </c>
      <c r="K45" s="59" t="s">
        <v>381</v>
      </c>
      <c r="L45" s="59" t="s">
        <v>382</v>
      </c>
      <c r="M45" s="59" t="s">
        <v>383</v>
      </c>
      <c r="N45" s="65"/>
      <c r="O45" s="82" t="s">
        <v>191</v>
      </c>
      <c r="P45" s="82" t="s">
        <v>192</v>
      </c>
      <c r="Q45" s="82" t="s">
        <v>193</v>
      </c>
      <c r="R45" s="82" t="s">
        <v>194</v>
      </c>
      <c r="S45" s="82" t="s">
        <v>195</v>
      </c>
      <c r="T45" s="82" t="s">
        <v>196</v>
      </c>
      <c r="U45" s="82" t="s">
        <v>197</v>
      </c>
      <c r="V45" s="65" t="s">
        <v>373</v>
      </c>
      <c r="W45" s="65" t="s">
        <v>384</v>
      </c>
      <c r="X45" s="65" t="s">
        <v>385</v>
      </c>
      <c r="Y45" s="65" t="s">
        <v>144</v>
      </c>
      <c r="Z45" s="82" t="s">
        <v>356</v>
      </c>
      <c r="AA45" s="82" t="s">
        <v>199</v>
      </c>
      <c r="AB45" s="65"/>
      <c r="AC45" s="65"/>
      <c r="AD45" s="65"/>
      <c r="AE45" s="65"/>
      <c r="AF45" s="65" t="s">
        <v>200</v>
      </c>
      <c r="AG45" s="65"/>
      <c r="AH45" s="65"/>
      <c r="AI45" s="65"/>
      <c r="AJ45" s="65"/>
      <c r="AK45" s="65"/>
      <c r="AL45" s="65"/>
      <c r="AM45" s="65" t="s">
        <v>148</v>
      </c>
      <c r="AN45" s="65"/>
      <c r="AO45" s="65"/>
      <c r="AP45" s="65"/>
      <c r="AQ45" s="65"/>
      <c r="AR45" s="65"/>
      <c r="AS45" s="65"/>
      <c r="AT45" s="45"/>
      <c r="AU45" s="45"/>
      <c r="AV45" s="45"/>
      <c r="AW45" s="45"/>
      <c r="AX45" s="45"/>
      <c r="AY45" s="45"/>
      <c r="AZ45" s="45"/>
    </row>
    <row r="46" spans="1:52" s="165" customFormat="1" ht="76.5" customHeight="1">
      <c r="A46" s="179" t="s">
        <v>386</v>
      </c>
      <c r="B46" s="52" t="s">
        <v>387</v>
      </c>
      <c r="C46" s="82"/>
      <c r="D46" s="81">
        <v>2</v>
      </c>
      <c r="E46" s="66">
        <v>1</v>
      </c>
      <c r="F46" s="53">
        <v>9</v>
      </c>
      <c r="G46" s="58">
        <f t="shared" si="7"/>
        <v>9</v>
      </c>
      <c r="H46" s="82" t="s">
        <v>388</v>
      </c>
      <c r="I46" s="83" t="s">
        <v>378</v>
      </c>
      <c r="J46" s="82" t="s">
        <v>389</v>
      </c>
      <c r="K46" s="59" t="s">
        <v>390</v>
      </c>
      <c r="L46" s="59" t="s">
        <v>391</v>
      </c>
      <c r="M46" s="59"/>
      <c r="N46" s="65"/>
      <c r="O46" s="82" t="s">
        <v>191</v>
      </c>
      <c r="P46" s="82" t="s">
        <v>192</v>
      </c>
      <c r="Q46" s="82"/>
      <c r="R46" s="82" t="s">
        <v>194</v>
      </c>
      <c r="S46" s="82" t="s">
        <v>195</v>
      </c>
      <c r="T46" s="82" t="s">
        <v>274</v>
      </c>
      <c r="U46" s="82" t="s">
        <v>197</v>
      </c>
      <c r="V46" s="65" t="s">
        <v>144</v>
      </c>
      <c r="W46" s="65" t="s">
        <v>144</v>
      </c>
      <c r="X46" s="65" t="s">
        <v>250</v>
      </c>
      <c r="Y46" s="65" t="s">
        <v>144</v>
      </c>
      <c r="Z46" s="82" t="s">
        <v>392</v>
      </c>
      <c r="AA46" s="82" t="s">
        <v>393</v>
      </c>
      <c r="AB46" s="65"/>
      <c r="AC46" s="65"/>
      <c r="AD46" s="65"/>
      <c r="AE46" s="65"/>
      <c r="AF46" s="65" t="s">
        <v>200</v>
      </c>
      <c r="AG46" s="65"/>
      <c r="AH46" s="65"/>
      <c r="AI46" s="65"/>
      <c r="AJ46" s="65"/>
      <c r="AK46" s="65"/>
      <c r="AL46" s="65"/>
      <c r="AM46" s="65" t="s">
        <v>148</v>
      </c>
      <c r="AN46" s="65"/>
      <c r="AO46" s="65"/>
      <c r="AP46" s="65"/>
      <c r="AQ46" s="65"/>
      <c r="AR46" s="65"/>
      <c r="AS46" s="65"/>
      <c r="AT46" s="45"/>
      <c r="AU46" s="45"/>
      <c r="AV46" s="45"/>
      <c r="AW46" s="45"/>
      <c r="AX46" s="45"/>
      <c r="AY46" s="45"/>
      <c r="AZ46" s="45"/>
    </row>
    <row r="47" spans="1:52" s="165" customFormat="1" ht="76.5" customHeight="1">
      <c r="A47" s="179" t="s">
        <v>394</v>
      </c>
      <c r="B47" s="52" t="s">
        <v>395</v>
      </c>
      <c r="C47" s="82" t="s">
        <v>287</v>
      </c>
      <c r="D47" s="81">
        <v>3</v>
      </c>
      <c r="E47" s="66">
        <v>1</v>
      </c>
      <c r="F47" s="53">
        <v>18</v>
      </c>
      <c r="G47" s="58">
        <f t="shared" si="7"/>
        <v>18</v>
      </c>
      <c r="H47" s="82" t="s">
        <v>396</v>
      </c>
      <c r="I47" s="83" t="s">
        <v>186</v>
      </c>
      <c r="J47" s="82" t="s">
        <v>397</v>
      </c>
      <c r="K47" s="59" t="s">
        <v>398</v>
      </c>
      <c r="L47" s="59" t="s">
        <v>399</v>
      </c>
      <c r="M47" s="59" t="s">
        <v>400</v>
      </c>
      <c r="N47" s="65"/>
      <c r="O47" s="82" t="s">
        <v>191</v>
      </c>
      <c r="P47" s="82" t="s">
        <v>192</v>
      </c>
      <c r="Q47" s="82" t="s">
        <v>193</v>
      </c>
      <c r="R47" s="82" t="s">
        <v>194</v>
      </c>
      <c r="S47" s="82" t="s">
        <v>195</v>
      </c>
      <c r="T47" s="82" t="s">
        <v>196</v>
      </c>
      <c r="U47" s="82" t="s">
        <v>197</v>
      </c>
      <c r="V47" s="65" t="s">
        <v>70</v>
      </c>
      <c r="W47" s="65" t="s">
        <v>70</v>
      </c>
      <c r="X47" s="65" t="s">
        <v>250</v>
      </c>
      <c r="Y47" s="65" t="s">
        <v>401</v>
      </c>
      <c r="Z47" s="82" t="s">
        <v>402</v>
      </c>
      <c r="AA47" s="82" t="s">
        <v>393</v>
      </c>
      <c r="AB47" s="65"/>
      <c r="AC47" s="65"/>
      <c r="AD47" s="65" t="s">
        <v>180</v>
      </c>
      <c r="AE47" s="65"/>
      <c r="AF47" s="65" t="s">
        <v>200</v>
      </c>
      <c r="AG47" s="65"/>
      <c r="AH47" s="65"/>
      <c r="AI47" s="65"/>
      <c r="AJ47" s="65"/>
      <c r="AK47" s="65"/>
      <c r="AL47" s="65"/>
      <c r="AM47" s="65" t="s">
        <v>148</v>
      </c>
      <c r="AN47" s="65"/>
      <c r="AO47" s="65"/>
      <c r="AP47" s="65"/>
      <c r="AQ47" s="65"/>
      <c r="AR47" s="65"/>
      <c r="AS47" s="65"/>
      <c r="AT47" s="45"/>
      <c r="AU47" s="45"/>
      <c r="AV47" s="45"/>
      <c r="AW47" s="45"/>
      <c r="AX47" s="45"/>
      <c r="AY47" s="45"/>
      <c r="AZ47" s="45"/>
    </row>
    <row r="48" spans="1:52" s="165" customFormat="1" ht="76.5" customHeight="1">
      <c r="A48" s="179" t="s">
        <v>403</v>
      </c>
      <c r="B48" s="52" t="s">
        <v>404</v>
      </c>
      <c r="C48" s="82" t="s">
        <v>405</v>
      </c>
      <c r="D48" s="81">
        <v>7</v>
      </c>
      <c r="E48" s="66">
        <v>1</v>
      </c>
      <c r="F48" s="53">
        <v>15</v>
      </c>
      <c r="G48" s="58">
        <f t="shared" si="7"/>
        <v>15</v>
      </c>
      <c r="H48" s="82" t="s">
        <v>406</v>
      </c>
      <c r="I48" s="83" t="s">
        <v>407</v>
      </c>
      <c r="J48" s="82" t="s">
        <v>408</v>
      </c>
      <c r="K48" s="59" t="s">
        <v>217</v>
      </c>
      <c r="L48" s="59" t="s">
        <v>218</v>
      </c>
      <c r="M48" s="59" t="s">
        <v>219</v>
      </c>
      <c r="N48" s="65" t="s">
        <v>220</v>
      </c>
      <c r="O48" s="82" t="s">
        <v>120</v>
      </c>
      <c r="P48" s="82" t="s">
        <v>192</v>
      </c>
      <c r="Q48" s="82" t="s">
        <v>221</v>
      </c>
      <c r="R48" s="82" t="s">
        <v>222</v>
      </c>
      <c r="S48" s="82" t="s">
        <v>124</v>
      </c>
      <c r="T48" s="82" t="s">
        <v>141</v>
      </c>
      <c r="U48" s="82" t="s">
        <v>223</v>
      </c>
      <c r="V48" s="65" t="s">
        <v>373</v>
      </c>
      <c r="W48" s="65" t="s">
        <v>409</v>
      </c>
      <c r="X48" s="65" t="s">
        <v>250</v>
      </c>
      <c r="Y48" s="65" t="s">
        <v>410</v>
      </c>
      <c r="Z48" s="82" t="s">
        <v>411</v>
      </c>
      <c r="AA48" s="82" t="s">
        <v>393</v>
      </c>
      <c r="AB48" s="65"/>
      <c r="AC48" s="65"/>
      <c r="AD48" s="65" t="s">
        <v>180</v>
      </c>
      <c r="AE48" s="65" t="s">
        <v>147</v>
      </c>
      <c r="AF48" s="65"/>
      <c r="AG48" s="65"/>
      <c r="AH48" s="65"/>
      <c r="AI48" s="65"/>
      <c r="AJ48" s="65"/>
      <c r="AK48" s="65"/>
      <c r="AL48" s="65"/>
      <c r="AM48" s="65" t="s">
        <v>148</v>
      </c>
      <c r="AN48" s="65"/>
      <c r="AO48" s="65"/>
      <c r="AP48" s="65"/>
      <c r="AQ48" s="65"/>
      <c r="AR48" s="65"/>
      <c r="AS48" s="65"/>
      <c r="AT48" s="45"/>
      <c r="AU48" s="45"/>
      <c r="AV48" s="45"/>
      <c r="AW48" s="45"/>
      <c r="AX48" s="45"/>
      <c r="AY48" s="45"/>
      <c r="AZ48" s="45"/>
    </row>
    <row r="49" spans="1:52" s="165" customFormat="1" ht="180" customHeight="1">
      <c r="A49" s="179" t="s">
        <v>412</v>
      </c>
      <c r="B49" s="52" t="s">
        <v>413</v>
      </c>
      <c r="C49" s="82" t="s">
        <v>414</v>
      </c>
      <c r="D49" s="81">
        <v>50</v>
      </c>
      <c r="E49" s="66">
        <v>10</v>
      </c>
      <c r="F49" s="53">
        <f>46</f>
        <v>46</v>
      </c>
      <c r="G49" s="58">
        <f t="shared" si="7"/>
        <v>460</v>
      </c>
      <c r="H49" s="82" t="s">
        <v>415</v>
      </c>
      <c r="I49" s="83" t="s">
        <v>416</v>
      </c>
      <c r="J49" s="82" t="s">
        <v>417</v>
      </c>
      <c r="K49" s="59" t="s">
        <v>418</v>
      </c>
      <c r="L49" s="59" t="s">
        <v>419</v>
      </c>
      <c r="M49" s="59" t="s">
        <v>420</v>
      </c>
      <c r="N49" s="65"/>
      <c r="O49" s="82" t="s">
        <v>120</v>
      </c>
      <c r="P49" s="82" t="s">
        <v>192</v>
      </c>
      <c r="Q49" s="82" t="s">
        <v>122</v>
      </c>
      <c r="R49" s="82" t="s">
        <v>194</v>
      </c>
      <c r="S49" s="82" t="s">
        <v>421</v>
      </c>
      <c r="T49" s="82" t="s">
        <v>422</v>
      </c>
      <c r="U49" s="82" t="s">
        <v>423</v>
      </c>
      <c r="V49" s="65" t="s">
        <v>424</v>
      </c>
      <c r="W49" s="65" t="s">
        <v>409</v>
      </c>
      <c r="X49" s="65" t="s">
        <v>250</v>
      </c>
      <c r="Y49" s="65" t="s">
        <v>144</v>
      </c>
      <c r="Z49" s="82" t="s">
        <v>425</v>
      </c>
      <c r="AA49" s="82" t="s">
        <v>393</v>
      </c>
      <c r="AB49" s="65"/>
      <c r="AC49" s="65"/>
      <c r="AD49" s="65"/>
      <c r="AE49" s="65"/>
      <c r="AF49" s="65" t="s">
        <v>200</v>
      </c>
      <c r="AG49" s="65"/>
      <c r="AH49" s="65"/>
      <c r="AI49" s="65" t="s">
        <v>244</v>
      </c>
      <c r="AJ49" s="65"/>
      <c r="AK49" s="65"/>
      <c r="AL49" s="65"/>
      <c r="AM49" s="65" t="s">
        <v>148</v>
      </c>
      <c r="AN49" s="65"/>
      <c r="AO49" s="65"/>
      <c r="AP49" s="65"/>
      <c r="AQ49" s="65"/>
      <c r="AR49" s="65"/>
      <c r="AS49" s="65"/>
      <c r="AT49" s="45"/>
      <c r="AU49" s="45"/>
      <c r="AV49" s="45"/>
      <c r="AW49" s="45"/>
      <c r="AX49" s="45"/>
      <c r="AY49" s="45"/>
      <c r="AZ49" s="45"/>
    </row>
    <row r="50" spans="1:52" s="165" customFormat="1" ht="140.25" customHeight="1">
      <c r="A50" s="179" t="s">
        <v>426</v>
      </c>
      <c r="B50" s="52" t="s">
        <v>427</v>
      </c>
      <c r="C50" s="82"/>
      <c r="D50" s="81">
        <v>3</v>
      </c>
      <c r="E50" s="66">
        <v>1</v>
      </c>
      <c r="F50" s="53">
        <v>15</v>
      </c>
      <c r="G50" s="58">
        <f>F50*E50</f>
        <v>15</v>
      </c>
      <c r="H50" s="82" t="s">
        <v>428</v>
      </c>
      <c r="I50" s="83" t="s">
        <v>404</v>
      </c>
      <c r="J50" s="82" t="s">
        <v>429</v>
      </c>
      <c r="K50" s="59" t="s">
        <v>430</v>
      </c>
      <c r="L50" s="59" t="s">
        <v>431</v>
      </c>
      <c r="M50" s="59"/>
      <c r="N50" s="65"/>
      <c r="O50" s="82" t="s">
        <v>191</v>
      </c>
      <c r="P50" s="82" t="s">
        <v>239</v>
      </c>
      <c r="Q50" s="82" t="s">
        <v>240</v>
      </c>
      <c r="R50" s="82" t="s">
        <v>194</v>
      </c>
      <c r="S50" s="82" t="s">
        <v>241</v>
      </c>
      <c r="T50" s="82" t="s">
        <v>242</v>
      </c>
      <c r="U50" s="82" t="s">
        <v>197</v>
      </c>
      <c r="V50" s="65" t="s">
        <v>70</v>
      </c>
      <c r="W50" s="65" t="s">
        <v>70</v>
      </c>
      <c r="X50" s="65" t="s">
        <v>250</v>
      </c>
      <c r="Y50" s="65" t="s">
        <v>144</v>
      </c>
      <c r="Z50" s="82" t="s">
        <v>432</v>
      </c>
      <c r="AA50" s="82" t="s">
        <v>393</v>
      </c>
      <c r="AB50" s="65"/>
      <c r="AC50" s="65"/>
      <c r="AD50" s="65"/>
      <c r="AE50" s="65"/>
      <c r="AF50" s="65" t="s">
        <v>200</v>
      </c>
      <c r="AG50" s="65"/>
      <c r="AH50" s="65"/>
      <c r="AI50" s="65"/>
      <c r="AJ50" s="65"/>
      <c r="AK50" s="65"/>
      <c r="AL50" s="65"/>
      <c r="AM50" s="65" t="s">
        <v>148</v>
      </c>
      <c r="AN50" s="65"/>
      <c r="AO50" s="65"/>
      <c r="AP50" s="65"/>
      <c r="AQ50" s="65"/>
      <c r="AR50" s="65"/>
      <c r="AS50" s="65"/>
      <c r="AT50" s="45"/>
      <c r="AU50" s="45"/>
      <c r="AV50" s="45"/>
      <c r="AW50" s="45"/>
      <c r="AX50" s="45"/>
      <c r="AY50" s="45"/>
      <c r="AZ50" s="45"/>
    </row>
    <row r="51" spans="1:52" s="165" customFormat="1" ht="76.5" customHeight="1">
      <c r="A51" s="179" t="s">
        <v>433</v>
      </c>
      <c r="B51" s="52" t="s">
        <v>303</v>
      </c>
      <c r="C51" s="82"/>
      <c r="D51" s="81">
        <v>1</v>
      </c>
      <c r="E51" s="66">
        <v>1</v>
      </c>
      <c r="F51" s="53">
        <v>4</v>
      </c>
      <c r="G51" s="58">
        <f t="shared" ref="G51:G52" si="8">E51*F51</f>
        <v>4</v>
      </c>
      <c r="H51" s="82" t="s">
        <v>171</v>
      </c>
      <c r="I51" s="83" t="s">
        <v>434</v>
      </c>
      <c r="J51" s="82"/>
      <c r="K51" s="59"/>
      <c r="L51" s="59" t="s">
        <v>435</v>
      </c>
      <c r="M51" s="59"/>
      <c r="N51" s="65"/>
      <c r="O51" s="82" t="s">
        <v>120</v>
      </c>
      <c r="P51" s="82" t="s">
        <v>138</v>
      </c>
      <c r="Q51" s="82" t="s">
        <v>173</v>
      </c>
      <c r="R51" s="82" t="s">
        <v>174</v>
      </c>
      <c r="S51" s="82" t="s">
        <v>175</v>
      </c>
      <c r="T51" s="82" t="s">
        <v>176</v>
      </c>
      <c r="U51" s="82" t="s">
        <v>177</v>
      </c>
      <c r="V51" s="65" t="s">
        <v>436</v>
      </c>
      <c r="W51" s="65" t="s">
        <v>374</v>
      </c>
      <c r="X51" s="65" t="s">
        <v>437</v>
      </c>
      <c r="Y51" s="65" t="s">
        <v>144</v>
      </c>
      <c r="Z51" s="82" t="s">
        <v>178</v>
      </c>
      <c r="AA51" s="82" t="s">
        <v>179</v>
      </c>
      <c r="AB51" s="65"/>
      <c r="AC51" s="65"/>
      <c r="AD51" s="65" t="s">
        <v>180</v>
      </c>
      <c r="AE51" s="65"/>
      <c r="AF51" s="65"/>
      <c r="AG51" s="65"/>
      <c r="AH51" s="65"/>
      <c r="AI51" s="65"/>
      <c r="AJ51" s="65"/>
      <c r="AK51" s="65"/>
      <c r="AL51" s="65"/>
      <c r="AM51" s="65"/>
      <c r="AN51" s="65"/>
      <c r="AO51" s="65"/>
      <c r="AP51" s="65"/>
      <c r="AQ51" s="65"/>
      <c r="AR51" s="65"/>
      <c r="AS51" s="65"/>
      <c r="AT51" s="45"/>
      <c r="AU51" s="45"/>
      <c r="AV51" s="45"/>
      <c r="AW51" s="45"/>
      <c r="AX51" s="45"/>
      <c r="AY51" s="45"/>
      <c r="AZ51" s="45"/>
    </row>
    <row r="52" spans="1:52" s="165" customFormat="1" ht="76.5" customHeight="1">
      <c r="A52" s="179" t="s">
        <v>438</v>
      </c>
      <c r="B52" s="52" t="s">
        <v>308</v>
      </c>
      <c r="C52" s="82"/>
      <c r="D52" s="81">
        <v>1</v>
      </c>
      <c r="E52" s="66">
        <v>1</v>
      </c>
      <c r="F52" s="53">
        <v>4</v>
      </c>
      <c r="G52" s="58">
        <f t="shared" si="8"/>
        <v>4</v>
      </c>
      <c r="H52" s="82" t="s">
        <v>171</v>
      </c>
      <c r="I52" s="83" t="s">
        <v>434</v>
      </c>
      <c r="J52" s="82"/>
      <c r="K52" s="59"/>
      <c r="L52" s="59" t="s">
        <v>435</v>
      </c>
      <c r="M52" s="59"/>
      <c r="N52" s="65"/>
      <c r="O52" s="82" t="s">
        <v>120</v>
      </c>
      <c r="P52" s="82" t="s">
        <v>138</v>
      </c>
      <c r="Q52" s="82" t="s">
        <v>173</v>
      </c>
      <c r="R52" s="82" t="s">
        <v>174</v>
      </c>
      <c r="S52" s="82" t="s">
        <v>175</v>
      </c>
      <c r="T52" s="82" t="s">
        <v>176</v>
      </c>
      <c r="U52" s="82" t="s">
        <v>177</v>
      </c>
      <c r="V52" s="65" t="s">
        <v>439</v>
      </c>
      <c r="W52" s="65" t="s">
        <v>440</v>
      </c>
      <c r="X52" s="65" t="s">
        <v>250</v>
      </c>
      <c r="Y52" s="65" t="s">
        <v>144</v>
      </c>
      <c r="Z52" s="82" t="s">
        <v>178</v>
      </c>
      <c r="AA52" s="82" t="s">
        <v>179</v>
      </c>
      <c r="AB52" s="65"/>
      <c r="AC52" s="65"/>
      <c r="AD52" s="65" t="s">
        <v>180</v>
      </c>
      <c r="AE52" s="65"/>
      <c r="AF52" s="65"/>
      <c r="AG52" s="65"/>
      <c r="AH52" s="65"/>
      <c r="AI52" s="65"/>
      <c r="AJ52" s="65"/>
      <c r="AK52" s="65"/>
      <c r="AL52" s="65"/>
      <c r="AM52" s="65"/>
      <c r="AN52" s="65"/>
      <c r="AO52" s="65"/>
      <c r="AP52" s="65"/>
      <c r="AQ52" s="65"/>
      <c r="AR52" s="65"/>
      <c r="AS52" s="65"/>
      <c r="AT52" s="45"/>
      <c r="AU52" s="45"/>
      <c r="AV52" s="45"/>
      <c r="AW52" s="45"/>
      <c r="AX52" s="45"/>
      <c r="AY52" s="45"/>
      <c r="AZ52" s="45"/>
    </row>
    <row r="53" spans="1:52" s="165" customFormat="1" ht="76.5" customHeight="1">
      <c r="A53" s="179" t="s">
        <v>441</v>
      </c>
      <c r="B53" s="52" t="s">
        <v>202</v>
      </c>
      <c r="C53" s="82"/>
      <c r="D53" s="81">
        <v>2</v>
      </c>
      <c r="E53" s="66">
        <v>1</v>
      </c>
      <c r="F53" s="53">
        <v>10</v>
      </c>
      <c r="G53" s="58">
        <f t="shared" ref="G53:G54" si="9">F53*E53</f>
        <v>10</v>
      </c>
      <c r="H53" s="82" t="s">
        <v>203</v>
      </c>
      <c r="I53" s="83" t="s">
        <v>186</v>
      </c>
      <c r="J53" s="82" t="s">
        <v>204</v>
      </c>
      <c r="K53" s="59" t="s">
        <v>205</v>
      </c>
      <c r="L53" s="59" t="s">
        <v>442</v>
      </c>
      <c r="M53" s="59"/>
      <c r="N53" s="65" t="s">
        <v>207</v>
      </c>
      <c r="O53" s="82" t="s">
        <v>191</v>
      </c>
      <c r="P53" s="82" t="s">
        <v>192</v>
      </c>
      <c r="Q53" s="82"/>
      <c r="R53" s="82" t="s">
        <v>208</v>
      </c>
      <c r="S53" s="82" t="s">
        <v>195</v>
      </c>
      <c r="T53" s="82" t="s">
        <v>141</v>
      </c>
      <c r="U53" s="82" t="s">
        <v>197</v>
      </c>
      <c r="V53" s="65" t="s">
        <v>70</v>
      </c>
      <c r="W53" s="65" t="s">
        <v>70</v>
      </c>
      <c r="X53" s="65" t="s">
        <v>250</v>
      </c>
      <c r="Y53" s="65" t="s">
        <v>144</v>
      </c>
      <c r="Z53" s="82" t="s">
        <v>443</v>
      </c>
      <c r="AA53" s="82" t="s">
        <v>393</v>
      </c>
      <c r="AB53" s="65"/>
      <c r="AC53" s="65"/>
      <c r="AD53" s="65"/>
      <c r="AE53" s="65" t="s">
        <v>147</v>
      </c>
      <c r="AF53" s="65"/>
      <c r="AG53" s="65"/>
      <c r="AH53" s="65"/>
      <c r="AI53" s="65"/>
      <c r="AJ53" s="65"/>
      <c r="AK53" s="65"/>
      <c r="AL53" s="65"/>
      <c r="AM53" s="65" t="s">
        <v>148</v>
      </c>
      <c r="AN53" s="65"/>
      <c r="AO53" s="65"/>
      <c r="AP53" s="65"/>
      <c r="AQ53" s="65"/>
      <c r="AR53" s="65"/>
      <c r="AS53" s="65"/>
      <c r="AT53" s="45"/>
      <c r="AU53" s="45"/>
      <c r="AV53" s="45"/>
      <c r="AW53" s="45"/>
      <c r="AX53" s="45"/>
      <c r="AY53" s="45"/>
      <c r="AZ53" s="45"/>
    </row>
    <row r="54" spans="1:52" s="134" customFormat="1" ht="33" customHeight="1">
      <c r="A54" s="179" t="s">
        <v>444</v>
      </c>
      <c r="B54" s="52" t="s">
        <v>318</v>
      </c>
      <c r="C54" s="82"/>
      <c r="D54" s="81"/>
      <c r="E54" s="66">
        <v>1</v>
      </c>
      <c r="F54" s="53">
        <v>6</v>
      </c>
      <c r="G54" s="58">
        <f t="shared" si="9"/>
        <v>6</v>
      </c>
      <c r="H54" s="82" t="s">
        <v>319</v>
      </c>
      <c r="I54" s="83" t="s">
        <v>320</v>
      </c>
      <c r="J54" s="82" t="s">
        <v>445</v>
      </c>
      <c r="K54" s="59"/>
      <c r="L54" s="59" t="s">
        <v>446</v>
      </c>
      <c r="M54" s="59"/>
      <c r="N54" s="65"/>
      <c r="O54" s="82" t="s">
        <v>191</v>
      </c>
      <c r="P54" s="82" t="s">
        <v>192</v>
      </c>
      <c r="Q54" s="82"/>
      <c r="R54" s="82" t="s">
        <v>208</v>
      </c>
      <c r="S54" s="82" t="s">
        <v>195</v>
      </c>
      <c r="T54" s="82" t="s">
        <v>141</v>
      </c>
      <c r="U54" s="82" t="s">
        <v>197</v>
      </c>
      <c r="V54" s="65" t="s">
        <v>70</v>
      </c>
      <c r="W54" s="65" t="s">
        <v>70</v>
      </c>
      <c r="X54" s="65" t="s">
        <v>250</v>
      </c>
      <c r="Y54" s="65" t="s">
        <v>144</v>
      </c>
      <c r="Z54" s="82" t="s">
        <v>322</v>
      </c>
      <c r="AA54" s="82" t="s">
        <v>323</v>
      </c>
      <c r="AB54" s="65"/>
      <c r="AC54" s="65" t="s">
        <v>180</v>
      </c>
      <c r="AD54" s="65"/>
      <c r="AE54" s="65"/>
      <c r="AF54" s="65"/>
      <c r="AG54" s="65"/>
      <c r="AH54" s="65"/>
      <c r="AI54" s="65"/>
      <c r="AJ54" s="65"/>
      <c r="AK54" s="65"/>
      <c r="AL54" s="65"/>
      <c r="AM54" s="65"/>
      <c r="AN54" s="65"/>
      <c r="AO54" s="65"/>
      <c r="AP54" s="65"/>
      <c r="AQ54" s="65"/>
      <c r="AR54" s="65"/>
      <c r="AS54" s="65"/>
      <c r="AT54" s="45"/>
      <c r="AU54" s="45"/>
      <c r="AV54" s="45"/>
      <c r="AW54" s="45"/>
      <c r="AX54" s="45"/>
      <c r="AY54" s="45"/>
      <c r="AZ54" s="45"/>
    </row>
    <row r="55" spans="1:52" s="134" customFormat="1" ht="33" customHeight="1">
      <c r="A55" s="179" t="s">
        <v>447</v>
      </c>
      <c r="B55" s="52" t="s">
        <v>325</v>
      </c>
      <c r="C55" s="82"/>
      <c r="D55" s="81"/>
      <c r="E55" s="66">
        <v>1</v>
      </c>
      <c r="F55" s="53">
        <v>6</v>
      </c>
      <c r="G55" s="58">
        <v>6</v>
      </c>
      <c r="H55" s="82" t="s">
        <v>326</v>
      </c>
      <c r="I55" s="83" t="s">
        <v>344</v>
      </c>
      <c r="J55" s="82" t="s">
        <v>448</v>
      </c>
      <c r="K55" s="59"/>
      <c r="L55" s="59" t="s">
        <v>328</v>
      </c>
      <c r="M55" s="59"/>
      <c r="N55" s="65"/>
      <c r="O55" s="82" t="s">
        <v>191</v>
      </c>
      <c r="P55" s="82" t="s">
        <v>192</v>
      </c>
      <c r="Q55" s="82"/>
      <c r="R55" s="82" t="s">
        <v>208</v>
      </c>
      <c r="S55" s="82" t="s">
        <v>195</v>
      </c>
      <c r="T55" s="82" t="s">
        <v>67</v>
      </c>
      <c r="U55" s="82" t="s">
        <v>197</v>
      </c>
      <c r="V55" s="65" t="s">
        <v>70</v>
      </c>
      <c r="W55" s="65" t="s">
        <v>70</v>
      </c>
      <c r="X55" s="65" t="s">
        <v>250</v>
      </c>
      <c r="Y55" s="65" t="s">
        <v>144</v>
      </c>
      <c r="Z55" s="82" t="s">
        <v>322</v>
      </c>
      <c r="AA55" s="82" t="s">
        <v>323</v>
      </c>
      <c r="AB55" s="65"/>
      <c r="AC55" s="65"/>
      <c r="AD55" s="65" t="s">
        <v>180</v>
      </c>
      <c r="AE55" s="65"/>
      <c r="AF55" s="65"/>
      <c r="AG55" s="65"/>
      <c r="AH55" s="65"/>
      <c r="AI55" s="65"/>
      <c r="AJ55" s="65"/>
      <c r="AK55" s="65"/>
      <c r="AL55" s="65" t="s">
        <v>148</v>
      </c>
      <c r="AM55" s="65"/>
      <c r="AN55" s="65"/>
      <c r="AO55" s="65"/>
      <c r="AP55" s="65"/>
      <c r="AQ55" s="65"/>
      <c r="AR55" s="65"/>
      <c r="AS55" s="65"/>
      <c r="AT55" s="45"/>
      <c r="AU55" s="45"/>
      <c r="AV55" s="45"/>
      <c r="AW55" s="45"/>
      <c r="AX55" s="45"/>
      <c r="AY55" s="45"/>
      <c r="AZ55" s="45"/>
    </row>
    <row r="56" spans="1:52" s="134" customFormat="1" ht="33" customHeight="1">
      <c r="A56" s="179" t="s">
        <v>449</v>
      </c>
      <c r="B56" s="52" t="s">
        <v>330</v>
      </c>
      <c r="C56" s="82"/>
      <c r="D56" s="81"/>
      <c r="E56" s="66">
        <v>1</v>
      </c>
      <c r="F56" s="53">
        <v>6</v>
      </c>
      <c r="G56" s="58">
        <f t="shared" ref="G56:G58" si="10">F56*E56</f>
        <v>6</v>
      </c>
      <c r="H56" s="82" t="s">
        <v>1513</v>
      </c>
      <c r="I56" s="83" t="s">
        <v>450</v>
      </c>
      <c r="J56" s="82" t="s">
        <v>448</v>
      </c>
      <c r="K56" s="59"/>
      <c r="L56" s="59" t="s">
        <v>451</v>
      </c>
      <c r="M56" s="59"/>
      <c r="N56" s="65"/>
      <c r="O56" s="82" t="s">
        <v>333</v>
      </c>
      <c r="P56" s="82" t="s">
        <v>192</v>
      </c>
      <c r="Q56" s="82"/>
      <c r="R56" s="82" t="s">
        <v>208</v>
      </c>
      <c r="S56" s="82" t="s">
        <v>175</v>
      </c>
      <c r="T56" s="82" t="s">
        <v>67</v>
      </c>
      <c r="U56" s="82" t="s">
        <v>334</v>
      </c>
      <c r="V56" s="65" t="s">
        <v>452</v>
      </c>
      <c r="W56" s="65" t="s">
        <v>144</v>
      </c>
      <c r="X56" s="65" t="s">
        <v>250</v>
      </c>
      <c r="Y56" s="65" t="s">
        <v>70</v>
      </c>
      <c r="Z56" s="82" t="s">
        <v>336</v>
      </c>
      <c r="AA56" s="82" t="s">
        <v>323</v>
      </c>
      <c r="AB56" s="65"/>
      <c r="AC56" s="65"/>
      <c r="AD56" s="65" t="s">
        <v>180</v>
      </c>
      <c r="AE56" s="65"/>
      <c r="AF56" s="65"/>
      <c r="AG56" s="65"/>
      <c r="AH56" s="65"/>
      <c r="AI56" s="65"/>
      <c r="AJ56" s="65"/>
      <c r="AK56" s="65"/>
      <c r="AL56" s="65"/>
      <c r="AM56" s="65"/>
      <c r="AN56" s="65"/>
      <c r="AO56" s="65"/>
      <c r="AP56" s="65"/>
      <c r="AQ56" s="65"/>
      <c r="AR56" s="65"/>
      <c r="AS56" s="65"/>
      <c r="AT56" s="45"/>
      <c r="AU56" s="45"/>
      <c r="AV56" s="45"/>
      <c r="AW56" s="45"/>
      <c r="AX56" s="45"/>
      <c r="AY56" s="45"/>
      <c r="AZ56" s="45"/>
    </row>
    <row r="57" spans="1:52" s="134" customFormat="1" ht="33" customHeight="1">
      <c r="A57" s="179" t="s">
        <v>453</v>
      </c>
      <c r="B57" s="52" t="s">
        <v>342</v>
      </c>
      <c r="C57" s="82"/>
      <c r="D57" s="81"/>
      <c r="E57" s="66">
        <v>1</v>
      </c>
      <c r="F57" s="53">
        <v>3</v>
      </c>
      <c r="G57" s="58">
        <f t="shared" si="10"/>
        <v>3</v>
      </c>
      <c r="H57" s="82" t="s">
        <v>343</v>
      </c>
      <c r="I57" s="83" t="s">
        <v>344</v>
      </c>
      <c r="J57" s="82" t="s">
        <v>448</v>
      </c>
      <c r="K57" s="59"/>
      <c r="L57" s="59" t="s">
        <v>454</v>
      </c>
      <c r="M57" s="59"/>
      <c r="N57" s="65"/>
      <c r="O57" s="82" t="s">
        <v>120</v>
      </c>
      <c r="P57" s="82" t="s">
        <v>192</v>
      </c>
      <c r="Q57" s="82"/>
      <c r="R57" s="82" t="s">
        <v>208</v>
      </c>
      <c r="S57" s="82" t="s">
        <v>175</v>
      </c>
      <c r="T57" s="82" t="s">
        <v>345</v>
      </c>
      <c r="U57" s="82" t="s">
        <v>334</v>
      </c>
      <c r="V57" s="65" t="s">
        <v>144</v>
      </c>
      <c r="W57" s="65" t="s">
        <v>144</v>
      </c>
      <c r="X57" s="65" t="s">
        <v>250</v>
      </c>
      <c r="Y57" s="65" t="s">
        <v>144</v>
      </c>
      <c r="Z57" s="82" t="s">
        <v>322</v>
      </c>
      <c r="AA57" s="82" t="s">
        <v>340</v>
      </c>
      <c r="AB57" s="65"/>
      <c r="AC57" s="65"/>
      <c r="AD57" s="65" t="s">
        <v>180</v>
      </c>
      <c r="AE57" s="65"/>
      <c r="AF57" s="65"/>
      <c r="AG57" s="65"/>
      <c r="AH57" s="65"/>
      <c r="AI57" s="65"/>
      <c r="AJ57" s="65"/>
      <c r="AK57" s="65"/>
      <c r="AL57" s="65"/>
      <c r="AM57" s="65"/>
      <c r="AN57" s="65"/>
      <c r="AO57" s="65"/>
      <c r="AP57" s="65"/>
      <c r="AQ57" s="65"/>
      <c r="AR57" s="65"/>
      <c r="AS57" s="65"/>
      <c r="AT57" s="45"/>
      <c r="AU57" s="45"/>
      <c r="AV57" s="45"/>
      <c r="AW57" s="45"/>
      <c r="AX57" s="45"/>
      <c r="AY57" s="45"/>
      <c r="AZ57" s="45"/>
    </row>
    <row r="58" spans="1:52" s="165" customFormat="1" ht="140.25" customHeight="1">
      <c r="A58" s="179" t="s">
        <v>455</v>
      </c>
      <c r="B58" s="52" t="s">
        <v>338</v>
      </c>
      <c r="C58" s="82"/>
      <c r="D58" s="81"/>
      <c r="E58" s="66">
        <v>1</v>
      </c>
      <c r="F58" s="53">
        <v>9</v>
      </c>
      <c r="G58" s="58">
        <f t="shared" si="10"/>
        <v>9</v>
      </c>
      <c r="H58" s="82" t="s">
        <v>339</v>
      </c>
      <c r="I58" s="83" t="s">
        <v>404</v>
      </c>
      <c r="J58" s="82"/>
      <c r="K58" s="59"/>
      <c r="L58" s="59" t="s">
        <v>456</v>
      </c>
      <c r="M58" s="59"/>
      <c r="N58" s="65"/>
      <c r="O58" s="82" t="s">
        <v>191</v>
      </c>
      <c r="P58" s="82" t="s">
        <v>192</v>
      </c>
      <c r="Q58" s="82"/>
      <c r="R58" s="82" t="s">
        <v>194</v>
      </c>
      <c r="S58" s="82" t="s">
        <v>195</v>
      </c>
      <c r="T58" s="82" t="s">
        <v>141</v>
      </c>
      <c r="U58" s="82" t="s">
        <v>197</v>
      </c>
      <c r="V58" s="65" t="s">
        <v>70</v>
      </c>
      <c r="W58" s="65" t="s">
        <v>70</v>
      </c>
      <c r="X58" s="65" t="s">
        <v>250</v>
      </c>
      <c r="Y58" s="65" t="s">
        <v>144</v>
      </c>
      <c r="Z58" s="82" t="s">
        <v>322</v>
      </c>
      <c r="AA58" s="82" t="s">
        <v>340</v>
      </c>
      <c r="AB58" s="65"/>
      <c r="AC58" s="65"/>
      <c r="AD58" s="65" t="s">
        <v>180</v>
      </c>
      <c r="AE58" s="65"/>
      <c r="AF58" s="65"/>
      <c r="AG58" s="65"/>
      <c r="AH58" s="65"/>
      <c r="AI58" s="65"/>
      <c r="AJ58" s="65"/>
      <c r="AK58" s="65"/>
      <c r="AL58" s="65"/>
      <c r="AM58" s="65"/>
      <c r="AN58" s="65"/>
      <c r="AO58" s="65"/>
      <c r="AP58" s="65"/>
      <c r="AQ58" s="65"/>
      <c r="AR58" s="65"/>
      <c r="AS58" s="65"/>
      <c r="AT58" s="45"/>
      <c r="AU58" s="45"/>
      <c r="AV58" s="45"/>
      <c r="AW58" s="45"/>
      <c r="AX58" s="45"/>
      <c r="AY58" s="45"/>
      <c r="AZ58" s="45"/>
    </row>
    <row r="59" spans="1:52" s="182" customFormat="1" ht="140.25" customHeight="1">
      <c r="A59" s="179" t="s">
        <v>1511</v>
      </c>
      <c r="B59" s="52" t="s">
        <v>1512</v>
      </c>
      <c r="C59" s="82"/>
      <c r="D59" s="81"/>
      <c r="E59" s="66">
        <v>1</v>
      </c>
      <c r="F59" s="53">
        <v>3</v>
      </c>
      <c r="G59" s="58">
        <f t="shared" ref="G59" si="11">F59*E59</f>
        <v>3</v>
      </c>
      <c r="H59" s="82" t="s">
        <v>331</v>
      </c>
      <c r="I59" s="83" t="s">
        <v>1515</v>
      </c>
      <c r="J59" s="82"/>
      <c r="K59" s="59"/>
      <c r="L59" s="59"/>
      <c r="M59" s="59"/>
      <c r="N59" s="65"/>
      <c r="O59" s="82" t="s">
        <v>333</v>
      </c>
      <c r="P59" s="82" t="s">
        <v>192</v>
      </c>
      <c r="Q59" s="82"/>
      <c r="R59" s="82" t="s">
        <v>208</v>
      </c>
      <c r="S59" s="82" t="s">
        <v>175</v>
      </c>
      <c r="T59" s="82" t="s">
        <v>67</v>
      </c>
      <c r="U59" s="82" t="s">
        <v>334</v>
      </c>
      <c r="V59" s="65" t="s">
        <v>1514</v>
      </c>
      <c r="W59" s="65" t="s">
        <v>144</v>
      </c>
      <c r="X59" s="65" t="s">
        <v>250</v>
      </c>
      <c r="Y59" s="65" t="s">
        <v>70</v>
      </c>
      <c r="Z59" s="82" t="s">
        <v>336</v>
      </c>
      <c r="AA59" s="82" t="s">
        <v>323</v>
      </c>
      <c r="AB59" s="65"/>
      <c r="AC59" s="65"/>
      <c r="AD59" s="65" t="s">
        <v>180</v>
      </c>
      <c r="AE59" s="65"/>
      <c r="AF59" s="65"/>
      <c r="AG59" s="65"/>
      <c r="AH59" s="65"/>
      <c r="AI59" s="65"/>
      <c r="AJ59" s="65"/>
      <c r="AK59" s="65"/>
      <c r="AL59" s="65"/>
      <c r="AM59" s="65"/>
      <c r="AN59" s="65"/>
      <c r="AO59" s="65"/>
      <c r="AP59" s="65"/>
      <c r="AQ59" s="65"/>
      <c r="AR59" s="65"/>
      <c r="AS59" s="65"/>
      <c r="AT59" s="45"/>
      <c r="AU59" s="45"/>
      <c r="AV59" s="45"/>
      <c r="AW59" s="45"/>
      <c r="AX59" s="45"/>
      <c r="AY59" s="45"/>
      <c r="AZ59" s="45"/>
    </row>
    <row r="60" spans="1:52" s="126" customFormat="1" ht="24.75" customHeight="1">
      <c r="A60" s="303"/>
      <c r="B60" s="304" t="s">
        <v>457</v>
      </c>
      <c r="C60" s="305"/>
      <c r="D60" s="305"/>
      <c r="E60" s="305"/>
      <c r="F60" s="305"/>
      <c r="G60" s="306"/>
      <c r="H60" s="307"/>
      <c r="I60" s="308"/>
      <c r="J60" s="307" t="s">
        <v>458</v>
      </c>
      <c r="K60" s="309"/>
      <c r="L60" s="309"/>
      <c r="M60" s="309"/>
      <c r="N60" s="310"/>
      <c r="O60" s="307"/>
      <c r="P60" s="307"/>
      <c r="Q60" s="307"/>
      <c r="R60" s="307"/>
      <c r="S60" s="307"/>
      <c r="T60" s="307"/>
      <c r="U60" s="307"/>
      <c r="V60" s="310"/>
      <c r="W60" s="310"/>
      <c r="X60" s="310"/>
      <c r="Y60" s="310"/>
      <c r="Z60" s="307"/>
      <c r="AA60" s="307"/>
      <c r="AB60" s="310"/>
      <c r="AC60" s="310"/>
      <c r="AD60" s="310"/>
      <c r="AE60" s="310"/>
      <c r="AF60" s="310"/>
      <c r="AG60" s="310"/>
      <c r="AH60" s="310"/>
      <c r="AI60" s="310"/>
      <c r="AJ60" s="310"/>
      <c r="AK60" s="310"/>
      <c r="AL60" s="310"/>
      <c r="AM60" s="310"/>
      <c r="AN60" s="310"/>
      <c r="AO60" s="310"/>
      <c r="AP60" s="310"/>
      <c r="AQ60" s="310"/>
      <c r="AR60" s="310"/>
      <c r="AS60" s="310"/>
      <c r="AT60" s="125"/>
      <c r="AU60" s="125"/>
      <c r="AV60" s="125"/>
      <c r="AW60" s="125"/>
      <c r="AX60" s="125"/>
      <c r="AY60" s="125"/>
      <c r="AZ60" s="125"/>
    </row>
    <row r="61" spans="1:52" s="165" customFormat="1" ht="87.75" customHeight="1">
      <c r="A61" s="179" t="s">
        <v>459</v>
      </c>
      <c r="B61" s="52" t="s">
        <v>151</v>
      </c>
      <c r="C61" s="82"/>
      <c r="D61" s="81">
        <v>60</v>
      </c>
      <c r="E61" s="66">
        <v>1</v>
      </c>
      <c r="F61" s="53">
        <f>D61*2</f>
        <v>120</v>
      </c>
      <c r="G61" s="58">
        <f t="shared" ref="G61:G71" si="12">F61*E61</f>
        <v>120</v>
      </c>
      <c r="H61" s="82" t="s">
        <v>460</v>
      </c>
      <c r="I61" s="83"/>
      <c r="J61" s="82" t="s">
        <v>461</v>
      </c>
      <c r="K61" s="59" t="s">
        <v>462</v>
      </c>
      <c r="L61" s="59" t="s">
        <v>463</v>
      </c>
      <c r="M61" s="59"/>
      <c r="N61" s="65"/>
      <c r="O61" s="82" t="s">
        <v>120</v>
      </c>
      <c r="P61" s="82" t="s">
        <v>138</v>
      </c>
      <c r="Q61" s="82" t="s">
        <v>156</v>
      </c>
      <c r="R61" s="82" t="s">
        <v>123</v>
      </c>
      <c r="S61" s="82" t="s">
        <v>124</v>
      </c>
      <c r="T61" s="82" t="s">
        <v>157</v>
      </c>
      <c r="U61" s="82" t="s">
        <v>142</v>
      </c>
      <c r="V61" s="65" t="s">
        <v>70</v>
      </c>
      <c r="W61" s="65" t="s">
        <v>70</v>
      </c>
      <c r="X61" s="65" t="s">
        <v>464</v>
      </c>
      <c r="Y61" s="65" t="s">
        <v>465</v>
      </c>
      <c r="Z61" s="82" t="s">
        <v>370</v>
      </c>
      <c r="AA61" s="82" t="s">
        <v>228</v>
      </c>
      <c r="AB61" s="65"/>
      <c r="AC61" s="65"/>
      <c r="AD61" s="65"/>
      <c r="AE61" s="65" t="s">
        <v>147</v>
      </c>
      <c r="AF61" s="65"/>
      <c r="AG61" s="65"/>
      <c r="AH61" s="65"/>
      <c r="AI61" s="65"/>
      <c r="AJ61" s="65"/>
      <c r="AK61" s="65"/>
      <c r="AL61" s="65"/>
      <c r="AM61" s="65" t="s">
        <v>148</v>
      </c>
      <c r="AN61" s="65"/>
      <c r="AO61" s="65"/>
      <c r="AP61" s="65"/>
      <c r="AQ61" s="65"/>
      <c r="AR61" s="65"/>
      <c r="AS61" s="65"/>
      <c r="AT61" s="45"/>
      <c r="AU61" s="45"/>
      <c r="AV61" s="45"/>
      <c r="AW61" s="45"/>
      <c r="AX61" s="45"/>
      <c r="AY61" s="45"/>
      <c r="AZ61" s="45"/>
    </row>
    <row r="62" spans="1:52" s="165" customFormat="1" ht="66" customHeight="1">
      <c r="A62" s="179" t="s">
        <v>466</v>
      </c>
      <c r="B62" s="52"/>
      <c r="C62" s="82" t="s">
        <v>467</v>
      </c>
      <c r="D62" s="81">
        <v>2</v>
      </c>
      <c r="E62" s="66">
        <v>2</v>
      </c>
      <c r="F62" s="53">
        <v>5</v>
      </c>
      <c r="G62" s="58">
        <f t="shared" si="12"/>
        <v>10</v>
      </c>
      <c r="H62" s="82" t="s">
        <v>171</v>
      </c>
      <c r="I62" s="83"/>
      <c r="J62" s="82"/>
      <c r="K62" s="59"/>
      <c r="L62" s="59" t="s">
        <v>468</v>
      </c>
      <c r="M62" s="59"/>
      <c r="N62" s="65"/>
      <c r="O62" s="82" t="s">
        <v>120</v>
      </c>
      <c r="P62" s="82" t="s">
        <v>138</v>
      </c>
      <c r="Q62" s="82" t="s">
        <v>173</v>
      </c>
      <c r="R62" s="82" t="s">
        <v>174</v>
      </c>
      <c r="S62" s="82" t="s">
        <v>175</v>
      </c>
      <c r="T62" s="82" t="s">
        <v>176</v>
      </c>
      <c r="U62" s="82" t="s">
        <v>177</v>
      </c>
      <c r="V62" s="65" t="s">
        <v>469</v>
      </c>
      <c r="W62" s="65" t="s">
        <v>470</v>
      </c>
      <c r="X62" s="65" t="s">
        <v>471</v>
      </c>
      <c r="Y62" s="65" t="s">
        <v>472</v>
      </c>
      <c r="Z62" s="82" t="s">
        <v>178</v>
      </c>
      <c r="AA62" s="82" t="s">
        <v>179</v>
      </c>
      <c r="AB62" s="65"/>
      <c r="AC62" s="65"/>
      <c r="AD62" s="65" t="s">
        <v>180</v>
      </c>
      <c r="AE62" s="65"/>
      <c r="AF62" s="65"/>
      <c r="AG62" s="65"/>
      <c r="AH62" s="65"/>
      <c r="AI62" s="65"/>
      <c r="AJ62" s="65"/>
      <c r="AK62" s="65"/>
      <c r="AL62" s="65"/>
      <c r="AM62" s="65"/>
      <c r="AN62" s="65"/>
      <c r="AO62" s="65"/>
      <c r="AP62" s="65"/>
      <c r="AQ62" s="65"/>
      <c r="AR62" s="65"/>
      <c r="AS62" s="65"/>
      <c r="AT62" s="45"/>
      <c r="AU62" s="45"/>
      <c r="AV62" s="45"/>
      <c r="AW62" s="45"/>
      <c r="AX62" s="45"/>
      <c r="AY62" s="45"/>
      <c r="AZ62" s="45"/>
    </row>
    <row r="63" spans="1:52" s="165" customFormat="1" ht="201" customHeight="1">
      <c r="A63" s="179" t="s">
        <v>473</v>
      </c>
      <c r="B63" s="52" t="s">
        <v>474</v>
      </c>
      <c r="C63" s="82"/>
      <c r="D63" s="81">
        <v>3</v>
      </c>
      <c r="E63" s="66">
        <v>5</v>
      </c>
      <c r="F63" s="53">
        <v>15</v>
      </c>
      <c r="G63" s="58">
        <f t="shared" si="12"/>
        <v>75</v>
      </c>
      <c r="H63" s="82" t="s">
        <v>475</v>
      </c>
      <c r="I63" s="83" t="s">
        <v>186</v>
      </c>
      <c r="J63" s="82" t="s">
        <v>476</v>
      </c>
      <c r="K63" s="59" t="s">
        <v>477</v>
      </c>
      <c r="L63" s="59" t="s">
        <v>478</v>
      </c>
      <c r="M63" s="59"/>
      <c r="N63" s="65"/>
      <c r="O63" s="82" t="s">
        <v>191</v>
      </c>
      <c r="P63" s="82" t="s">
        <v>192</v>
      </c>
      <c r="Q63" s="82" t="s">
        <v>193</v>
      </c>
      <c r="R63" s="82" t="s">
        <v>194</v>
      </c>
      <c r="S63" s="82" t="s">
        <v>195</v>
      </c>
      <c r="T63" s="82" t="s">
        <v>196</v>
      </c>
      <c r="U63" s="82" t="s">
        <v>197</v>
      </c>
      <c r="V63" s="65" t="s">
        <v>70</v>
      </c>
      <c r="W63" s="65" t="s">
        <v>70</v>
      </c>
      <c r="X63" s="65" t="s">
        <v>471</v>
      </c>
      <c r="Y63" s="65" t="s">
        <v>472</v>
      </c>
      <c r="Z63" s="82" t="s">
        <v>198</v>
      </c>
      <c r="AA63" s="82" t="s">
        <v>199</v>
      </c>
      <c r="AB63" s="65"/>
      <c r="AC63" s="65"/>
      <c r="AD63" s="65"/>
      <c r="AE63" s="65"/>
      <c r="AF63" s="65" t="s">
        <v>200</v>
      </c>
      <c r="AG63" s="65"/>
      <c r="AH63" s="65"/>
      <c r="AI63" s="65"/>
      <c r="AJ63" s="65"/>
      <c r="AK63" s="65"/>
      <c r="AL63" s="65"/>
      <c r="AM63" s="65" t="s">
        <v>148</v>
      </c>
      <c r="AN63" s="65"/>
      <c r="AO63" s="65"/>
      <c r="AP63" s="65"/>
      <c r="AQ63" s="65"/>
      <c r="AR63" s="65"/>
      <c r="AS63" s="65"/>
      <c r="AT63" s="45"/>
      <c r="AU63" s="45"/>
      <c r="AV63" s="45"/>
      <c r="AW63" s="45"/>
      <c r="AX63" s="45"/>
      <c r="AY63" s="45"/>
      <c r="AZ63" s="45"/>
    </row>
    <row r="64" spans="1:52" s="165" customFormat="1" ht="215.25" customHeight="1">
      <c r="A64" s="179" t="s">
        <v>479</v>
      </c>
      <c r="B64" s="52" t="s">
        <v>480</v>
      </c>
      <c r="C64" s="82"/>
      <c r="D64" s="81">
        <v>3</v>
      </c>
      <c r="E64" s="66">
        <v>1</v>
      </c>
      <c r="F64" s="53">
        <v>15</v>
      </c>
      <c r="G64" s="58">
        <f t="shared" si="12"/>
        <v>15</v>
      </c>
      <c r="H64" s="82" t="s">
        <v>481</v>
      </c>
      <c r="I64" s="83" t="s">
        <v>186</v>
      </c>
      <c r="J64" s="82" t="s">
        <v>482</v>
      </c>
      <c r="K64" s="59" t="s">
        <v>483</v>
      </c>
      <c r="L64" s="59" t="s">
        <v>484</v>
      </c>
      <c r="M64" s="59"/>
      <c r="N64" s="65"/>
      <c r="O64" s="82" t="s">
        <v>191</v>
      </c>
      <c r="P64" s="82" t="s">
        <v>192</v>
      </c>
      <c r="Q64" s="82" t="s">
        <v>193</v>
      </c>
      <c r="R64" s="82" t="s">
        <v>194</v>
      </c>
      <c r="S64" s="82" t="s">
        <v>195</v>
      </c>
      <c r="T64" s="82" t="s">
        <v>196</v>
      </c>
      <c r="U64" s="82" t="s">
        <v>197</v>
      </c>
      <c r="V64" s="65" t="s">
        <v>70</v>
      </c>
      <c r="W64" s="65" t="s">
        <v>70</v>
      </c>
      <c r="X64" s="65" t="s">
        <v>471</v>
      </c>
      <c r="Y64" s="65" t="s">
        <v>472</v>
      </c>
      <c r="Z64" s="82" t="s">
        <v>198</v>
      </c>
      <c r="AA64" s="82" t="s">
        <v>199</v>
      </c>
      <c r="AB64" s="65"/>
      <c r="AC64" s="65"/>
      <c r="AD64" s="65"/>
      <c r="AE64" s="65"/>
      <c r="AF64" s="65" t="s">
        <v>200</v>
      </c>
      <c r="AG64" s="65"/>
      <c r="AH64" s="65"/>
      <c r="AI64" s="65"/>
      <c r="AJ64" s="65"/>
      <c r="AK64" s="65"/>
      <c r="AL64" s="65"/>
      <c r="AM64" s="65" t="s">
        <v>148</v>
      </c>
      <c r="AN64" s="65"/>
      <c r="AO64" s="65"/>
      <c r="AP64" s="65"/>
      <c r="AQ64" s="65"/>
      <c r="AR64" s="65"/>
      <c r="AS64" s="65"/>
      <c r="AT64" s="45"/>
      <c r="AU64" s="45"/>
      <c r="AV64" s="45"/>
      <c r="AW64" s="45"/>
      <c r="AX64" s="45"/>
      <c r="AY64" s="45"/>
      <c r="AZ64" s="45"/>
    </row>
    <row r="65" spans="1:52" s="165" customFormat="1" ht="140.25" customHeight="1">
      <c r="A65" s="179" t="s">
        <v>485</v>
      </c>
      <c r="B65" s="52" t="s">
        <v>486</v>
      </c>
      <c r="C65" s="82"/>
      <c r="D65" s="81">
        <v>8</v>
      </c>
      <c r="E65" s="66">
        <v>1</v>
      </c>
      <c r="F65" s="53">
        <v>18</v>
      </c>
      <c r="G65" s="58">
        <f t="shared" si="12"/>
        <v>18</v>
      </c>
      <c r="H65" s="82" t="s">
        <v>487</v>
      </c>
      <c r="I65" s="83" t="s">
        <v>488</v>
      </c>
      <c r="J65" s="82" t="s">
        <v>489</v>
      </c>
      <c r="K65" s="59" t="s">
        <v>490</v>
      </c>
      <c r="L65" s="59" t="s">
        <v>491</v>
      </c>
      <c r="M65" s="59"/>
      <c r="N65" s="65"/>
      <c r="O65" s="82" t="s">
        <v>191</v>
      </c>
      <c r="P65" s="82" t="s">
        <v>192</v>
      </c>
      <c r="Q65" s="82" t="s">
        <v>193</v>
      </c>
      <c r="R65" s="82" t="s">
        <v>194</v>
      </c>
      <c r="S65" s="82" t="s">
        <v>195</v>
      </c>
      <c r="T65" s="82" t="s">
        <v>196</v>
      </c>
      <c r="U65" s="82" t="s">
        <v>197</v>
      </c>
      <c r="V65" s="65" t="s">
        <v>70</v>
      </c>
      <c r="W65" s="65" t="s">
        <v>70</v>
      </c>
      <c r="X65" s="65" t="s">
        <v>471</v>
      </c>
      <c r="Y65" s="65" t="s">
        <v>70</v>
      </c>
      <c r="Z65" s="82" t="s">
        <v>198</v>
      </c>
      <c r="AA65" s="82" t="s">
        <v>199</v>
      </c>
      <c r="AB65" s="65"/>
      <c r="AC65" s="65"/>
      <c r="AD65" s="65"/>
      <c r="AE65" s="65"/>
      <c r="AF65" s="65" t="s">
        <v>200</v>
      </c>
      <c r="AG65" s="65"/>
      <c r="AH65" s="65"/>
      <c r="AI65" s="65"/>
      <c r="AJ65" s="65"/>
      <c r="AK65" s="65"/>
      <c r="AL65" s="65"/>
      <c r="AM65" s="65" t="s">
        <v>148</v>
      </c>
      <c r="AN65" s="65"/>
      <c r="AO65" s="65"/>
      <c r="AP65" s="65"/>
      <c r="AQ65" s="65"/>
      <c r="AR65" s="65"/>
      <c r="AS65" s="65"/>
      <c r="AT65" s="45"/>
      <c r="AU65" s="45"/>
      <c r="AV65" s="45"/>
      <c r="AW65" s="45"/>
      <c r="AX65" s="45"/>
      <c r="AY65" s="45"/>
      <c r="AZ65" s="45"/>
    </row>
    <row r="66" spans="1:52" s="165" customFormat="1" ht="209.25" customHeight="1">
      <c r="A66" s="179" t="s">
        <v>492</v>
      </c>
      <c r="B66" s="52" t="s">
        <v>493</v>
      </c>
      <c r="C66" s="82"/>
      <c r="D66" s="81">
        <v>3</v>
      </c>
      <c r="E66" s="66">
        <v>1</v>
      </c>
      <c r="F66" s="53">
        <v>18</v>
      </c>
      <c r="G66" s="58">
        <f t="shared" si="12"/>
        <v>18</v>
      </c>
      <c r="H66" s="82" t="s">
        <v>494</v>
      </c>
      <c r="I66" s="83" t="s">
        <v>488</v>
      </c>
      <c r="J66" s="82" t="s">
        <v>495</v>
      </c>
      <c r="K66" s="59" t="s">
        <v>496</v>
      </c>
      <c r="L66" s="59" t="s">
        <v>497</v>
      </c>
      <c r="M66" s="59"/>
      <c r="N66" s="65"/>
      <c r="O66" s="82" t="s">
        <v>191</v>
      </c>
      <c r="P66" s="82" t="s">
        <v>192</v>
      </c>
      <c r="Q66" s="82" t="s">
        <v>193</v>
      </c>
      <c r="R66" s="82" t="s">
        <v>194</v>
      </c>
      <c r="S66" s="82" t="s">
        <v>195</v>
      </c>
      <c r="T66" s="82" t="s">
        <v>196</v>
      </c>
      <c r="U66" s="82" t="s">
        <v>197</v>
      </c>
      <c r="V66" s="65" t="s">
        <v>70</v>
      </c>
      <c r="W66" s="65" t="s">
        <v>70</v>
      </c>
      <c r="X66" s="65" t="s">
        <v>471</v>
      </c>
      <c r="Y66" s="65" t="s">
        <v>472</v>
      </c>
      <c r="Z66" s="82" t="s">
        <v>198</v>
      </c>
      <c r="AA66" s="82" t="s">
        <v>199</v>
      </c>
      <c r="AB66" s="65"/>
      <c r="AC66" s="65"/>
      <c r="AD66" s="65"/>
      <c r="AE66" s="65"/>
      <c r="AF66" s="65" t="s">
        <v>200</v>
      </c>
      <c r="AG66" s="65"/>
      <c r="AH66" s="65"/>
      <c r="AI66" s="65" t="s">
        <v>244</v>
      </c>
      <c r="AJ66" s="65"/>
      <c r="AK66" s="65"/>
      <c r="AL66" s="65"/>
      <c r="AM66" s="65" t="s">
        <v>148</v>
      </c>
      <c r="AN66" s="65"/>
      <c r="AO66" s="65"/>
      <c r="AP66" s="65"/>
      <c r="AQ66" s="65"/>
      <c r="AR66" s="65"/>
      <c r="AS66" s="65"/>
      <c r="AT66" s="45"/>
      <c r="AU66" s="45"/>
      <c r="AV66" s="45"/>
      <c r="AW66" s="45"/>
      <c r="AX66" s="45"/>
      <c r="AY66" s="45"/>
      <c r="AZ66" s="45"/>
    </row>
    <row r="67" spans="1:52" s="165" customFormat="1" ht="93" customHeight="1">
      <c r="A67" s="179" t="s">
        <v>498</v>
      </c>
      <c r="B67" s="52" t="s">
        <v>499</v>
      </c>
      <c r="C67" s="82" t="s">
        <v>500</v>
      </c>
      <c r="D67" s="81">
        <v>1</v>
      </c>
      <c r="E67" s="66">
        <v>2</v>
      </c>
      <c r="F67" s="53">
        <v>12</v>
      </c>
      <c r="G67" s="58">
        <f t="shared" si="12"/>
        <v>24</v>
      </c>
      <c r="H67" s="82" t="s">
        <v>501</v>
      </c>
      <c r="I67" s="83" t="s">
        <v>502</v>
      </c>
      <c r="J67" s="82" t="s">
        <v>503</v>
      </c>
      <c r="K67" s="59" t="s">
        <v>504</v>
      </c>
      <c r="L67" s="59" t="s">
        <v>505</v>
      </c>
      <c r="M67" s="59"/>
      <c r="N67" s="65"/>
      <c r="O67" s="82" t="s">
        <v>191</v>
      </c>
      <c r="P67" s="82" t="s">
        <v>192</v>
      </c>
      <c r="Q67" s="82" t="s">
        <v>240</v>
      </c>
      <c r="R67" s="82" t="s">
        <v>194</v>
      </c>
      <c r="S67" s="82" t="s">
        <v>195</v>
      </c>
      <c r="T67" s="82" t="s">
        <v>196</v>
      </c>
      <c r="U67" s="82" t="s">
        <v>197</v>
      </c>
      <c r="V67" s="65" t="s">
        <v>70</v>
      </c>
      <c r="W67" s="65" t="s">
        <v>70</v>
      </c>
      <c r="X67" s="65" t="s">
        <v>471</v>
      </c>
      <c r="Y67" s="65" t="s">
        <v>70</v>
      </c>
      <c r="Z67" s="82" t="s">
        <v>506</v>
      </c>
      <c r="AA67" s="82" t="s">
        <v>199</v>
      </c>
      <c r="AB67" s="65"/>
      <c r="AC67" s="65"/>
      <c r="AD67" s="65"/>
      <c r="AE67" s="65"/>
      <c r="AF67" s="65" t="s">
        <v>200</v>
      </c>
      <c r="AG67" s="65"/>
      <c r="AH67" s="65"/>
      <c r="AI67" s="65"/>
      <c r="AJ67" s="65"/>
      <c r="AK67" s="65"/>
      <c r="AL67" s="65"/>
      <c r="AM67" s="65" t="s">
        <v>148</v>
      </c>
      <c r="AN67" s="65"/>
      <c r="AO67" s="65"/>
      <c r="AP67" s="65"/>
      <c r="AQ67" s="65"/>
      <c r="AR67" s="65"/>
      <c r="AS67" s="65"/>
      <c r="AT67" s="45"/>
      <c r="AU67" s="45"/>
      <c r="AV67" s="45"/>
      <c r="AW67" s="45"/>
      <c r="AX67" s="45"/>
      <c r="AY67" s="45"/>
      <c r="AZ67" s="45"/>
    </row>
    <row r="68" spans="1:52" s="165" customFormat="1" ht="93" customHeight="1">
      <c r="A68" s="179" t="s">
        <v>507</v>
      </c>
      <c r="B68" s="52" t="s">
        <v>508</v>
      </c>
      <c r="C68" s="82"/>
      <c r="D68" s="81">
        <v>4</v>
      </c>
      <c r="E68" s="66">
        <v>1</v>
      </c>
      <c r="F68" s="53">
        <v>18</v>
      </c>
      <c r="G68" s="58">
        <f t="shared" si="12"/>
        <v>18</v>
      </c>
      <c r="H68" s="82" t="s">
        <v>509</v>
      </c>
      <c r="I68" s="83" t="s">
        <v>502</v>
      </c>
      <c r="J68" s="82" t="s">
        <v>510</v>
      </c>
      <c r="K68" s="59" t="s">
        <v>511</v>
      </c>
      <c r="L68" s="59" t="s">
        <v>512</v>
      </c>
      <c r="M68" s="59"/>
      <c r="N68" s="65"/>
      <c r="O68" s="82" t="s">
        <v>191</v>
      </c>
      <c r="P68" s="82" t="s">
        <v>192</v>
      </c>
      <c r="Q68" s="82" t="s">
        <v>240</v>
      </c>
      <c r="R68" s="82" t="s">
        <v>194</v>
      </c>
      <c r="S68" s="82" t="s">
        <v>195</v>
      </c>
      <c r="T68" s="82" t="s">
        <v>196</v>
      </c>
      <c r="U68" s="82" t="s">
        <v>197</v>
      </c>
      <c r="V68" s="65" t="s">
        <v>70</v>
      </c>
      <c r="W68" s="65" t="s">
        <v>70</v>
      </c>
      <c r="X68" s="65" t="s">
        <v>471</v>
      </c>
      <c r="Y68" s="65" t="s">
        <v>70</v>
      </c>
      <c r="Z68" s="82" t="s">
        <v>506</v>
      </c>
      <c r="AA68" s="82" t="s">
        <v>199</v>
      </c>
      <c r="AB68" s="65"/>
      <c r="AC68" s="65"/>
      <c r="AD68" s="65"/>
      <c r="AE68" s="65"/>
      <c r="AF68" s="65" t="s">
        <v>200</v>
      </c>
      <c r="AG68" s="65"/>
      <c r="AH68" s="65"/>
      <c r="AI68" s="65"/>
      <c r="AJ68" s="65"/>
      <c r="AK68" s="65"/>
      <c r="AL68" s="65"/>
      <c r="AM68" s="65" t="s">
        <v>148</v>
      </c>
      <c r="AN68" s="65"/>
      <c r="AO68" s="65"/>
      <c r="AP68" s="65"/>
      <c r="AQ68" s="65"/>
      <c r="AR68" s="65"/>
      <c r="AS68" s="65"/>
      <c r="AT68" s="45"/>
      <c r="AU68" s="45"/>
      <c r="AV68" s="45"/>
      <c r="AW68" s="45"/>
      <c r="AX68" s="45"/>
      <c r="AY68" s="45"/>
      <c r="AZ68" s="45"/>
    </row>
    <row r="69" spans="1:52" s="165" customFormat="1" ht="93" customHeight="1">
      <c r="A69" s="179" t="s">
        <v>513</v>
      </c>
      <c r="B69" s="52" t="s">
        <v>514</v>
      </c>
      <c r="C69" s="82"/>
      <c r="D69" s="81">
        <v>1</v>
      </c>
      <c r="E69" s="66">
        <v>1</v>
      </c>
      <c r="F69" s="53">
        <v>15</v>
      </c>
      <c r="G69" s="58">
        <f t="shared" si="12"/>
        <v>15</v>
      </c>
      <c r="H69" s="82" t="s">
        <v>515</v>
      </c>
      <c r="I69" s="83" t="s">
        <v>516</v>
      </c>
      <c r="J69" s="82" t="s">
        <v>517</v>
      </c>
      <c r="K69" s="59" t="s">
        <v>518</v>
      </c>
      <c r="L69" s="59" t="s">
        <v>519</v>
      </c>
      <c r="M69" s="59"/>
      <c r="N69" s="65"/>
      <c r="O69" s="82" t="s">
        <v>191</v>
      </c>
      <c r="P69" s="82" t="s">
        <v>192</v>
      </c>
      <c r="Q69" s="82" t="s">
        <v>240</v>
      </c>
      <c r="R69" s="82" t="s">
        <v>194</v>
      </c>
      <c r="S69" s="82" t="s">
        <v>195</v>
      </c>
      <c r="T69" s="82" t="s">
        <v>196</v>
      </c>
      <c r="U69" s="82" t="s">
        <v>197</v>
      </c>
      <c r="V69" s="65" t="s">
        <v>70</v>
      </c>
      <c r="W69" s="65" t="s">
        <v>70</v>
      </c>
      <c r="X69" s="65" t="s">
        <v>520</v>
      </c>
      <c r="Y69" s="65" t="s">
        <v>472</v>
      </c>
      <c r="Z69" s="82" t="s">
        <v>198</v>
      </c>
      <c r="AA69" s="82" t="s">
        <v>199</v>
      </c>
      <c r="AB69" s="65"/>
      <c r="AC69" s="65"/>
      <c r="AD69" s="65"/>
      <c r="AE69" s="65"/>
      <c r="AF69" s="65" t="s">
        <v>200</v>
      </c>
      <c r="AG69" s="65"/>
      <c r="AH69" s="65"/>
      <c r="AI69" s="65" t="s">
        <v>244</v>
      </c>
      <c r="AJ69" s="65"/>
      <c r="AK69" s="65"/>
      <c r="AL69" s="65"/>
      <c r="AM69" s="65" t="s">
        <v>148</v>
      </c>
      <c r="AN69" s="65"/>
      <c r="AO69" s="65"/>
      <c r="AP69" s="65"/>
      <c r="AQ69" s="65"/>
      <c r="AR69" s="65"/>
      <c r="AS69" s="65"/>
      <c r="AT69" s="45"/>
      <c r="AU69" s="45"/>
      <c r="AV69" s="45"/>
      <c r="AW69" s="45"/>
      <c r="AX69" s="45"/>
      <c r="AY69" s="45"/>
      <c r="AZ69" s="45"/>
    </row>
    <row r="70" spans="1:52" s="165" customFormat="1" ht="93" customHeight="1">
      <c r="A70" s="179" t="s">
        <v>521</v>
      </c>
      <c r="B70" s="52" t="s">
        <v>522</v>
      </c>
      <c r="C70" s="82"/>
      <c r="D70" s="81">
        <v>1</v>
      </c>
      <c r="E70" s="66">
        <v>2</v>
      </c>
      <c r="F70" s="53">
        <v>15</v>
      </c>
      <c r="G70" s="58">
        <f t="shared" si="12"/>
        <v>30</v>
      </c>
      <c r="H70" s="82" t="s">
        <v>523</v>
      </c>
      <c r="I70" s="83" t="s">
        <v>516</v>
      </c>
      <c r="J70" s="82" t="s">
        <v>524</v>
      </c>
      <c r="K70" s="59" t="s">
        <v>525</v>
      </c>
      <c r="L70" s="59" t="s">
        <v>526</v>
      </c>
      <c r="M70" s="59"/>
      <c r="N70" s="65"/>
      <c r="O70" s="82" t="s">
        <v>191</v>
      </c>
      <c r="P70" s="82" t="s">
        <v>192</v>
      </c>
      <c r="Q70" s="82" t="s">
        <v>240</v>
      </c>
      <c r="R70" s="82" t="s">
        <v>194</v>
      </c>
      <c r="S70" s="82" t="s">
        <v>195</v>
      </c>
      <c r="T70" s="82" t="s">
        <v>196</v>
      </c>
      <c r="U70" s="82" t="s">
        <v>197</v>
      </c>
      <c r="V70" s="65" t="s">
        <v>70</v>
      </c>
      <c r="W70" s="65" t="s">
        <v>70</v>
      </c>
      <c r="X70" s="65" t="s">
        <v>471</v>
      </c>
      <c r="Y70" s="65" t="s">
        <v>128</v>
      </c>
      <c r="Z70" s="82" t="s">
        <v>506</v>
      </c>
      <c r="AA70" s="82" t="s">
        <v>199</v>
      </c>
      <c r="AB70" s="65"/>
      <c r="AC70" s="65"/>
      <c r="AD70" s="65"/>
      <c r="AE70" s="65"/>
      <c r="AF70" s="65" t="s">
        <v>200</v>
      </c>
      <c r="AG70" s="65"/>
      <c r="AH70" s="65"/>
      <c r="AI70" s="65" t="s">
        <v>244</v>
      </c>
      <c r="AJ70" s="65"/>
      <c r="AK70" s="65"/>
      <c r="AL70" s="65"/>
      <c r="AM70" s="65" t="s">
        <v>148</v>
      </c>
      <c r="AN70" s="65"/>
      <c r="AO70" s="65"/>
      <c r="AP70" s="65"/>
      <c r="AQ70" s="65"/>
      <c r="AR70" s="65"/>
      <c r="AS70" s="65"/>
      <c r="AT70" s="45"/>
      <c r="AU70" s="45"/>
      <c r="AV70" s="45"/>
      <c r="AW70" s="45"/>
      <c r="AX70" s="45"/>
      <c r="AY70" s="45"/>
      <c r="AZ70" s="45"/>
    </row>
    <row r="71" spans="1:52" s="165" customFormat="1" ht="93" customHeight="1">
      <c r="A71" s="179" t="s">
        <v>527</v>
      </c>
      <c r="B71" s="52" t="s">
        <v>528</v>
      </c>
      <c r="C71" s="82"/>
      <c r="D71" s="81">
        <v>3</v>
      </c>
      <c r="E71" s="66">
        <v>1</v>
      </c>
      <c r="F71" s="53">
        <v>18</v>
      </c>
      <c r="G71" s="58">
        <f t="shared" si="12"/>
        <v>18</v>
      </c>
      <c r="H71" s="82" t="s">
        <v>529</v>
      </c>
      <c r="I71" s="83" t="s">
        <v>516</v>
      </c>
      <c r="J71" s="82" t="s">
        <v>530</v>
      </c>
      <c r="K71" s="59" t="s">
        <v>531</v>
      </c>
      <c r="L71" s="59" t="s">
        <v>532</v>
      </c>
      <c r="M71" s="59"/>
      <c r="N71" s="65"/>
      <c r="O71" s="82" t="s">
        <v>191</v>
      </c>
      <c r="P71" s="82" t="s">
        <v>239</v>
      </c>
      <c r="Q71" s="82" t="s">
        <v>240</v>
      </c>
      <c r="R71" s="82" t="s">
        <v>194</v>
      </c>
      <c r="S71" s="82" t="s">
        <v>241</v>
      </c>
      <c r="T71" s="82" t="s">
        <v>242</v>
      </c>
      <c r="U71" s="82" t="s">
        <v>197</v>
      </c>
      <c r="V71" s="65" t="s">
        <v>70</v>
      </c>
      <c r="W71" s="65" t="s">
        <v>70</v>
      </c>
      <c r="X71" s="65" t="s">
        <v>471</v>
      </c>
      <c r="Y71" s="65" t="s">
        <v>472</v>
      </c>
      <c r="Z71" s="82" t="s">
        <v>506</v>
      </c>
      <c r="AA71" s="82" t="s">
        <v>199</v>
      </c>
      <c r="AB71" s="65"/>
      <c r="AC71" s="65"/>
      <c r="AD71" s="65"/>
      <c r="AE71" s="65"/>
      <c r="AF71" s="65"/>
      <c r="AG71" s="65" t="s">
        <v>200</v>
      </c>
      <c r="AH71" s="65"/>
      <c r="AI71" s="65" t="s">
        <v>244</v>
      </c>
      <c r="AJ71" s="65"/>
      <c r="AK71" s="65"/>
      <c r="AL71" s="65"/>
      <c r="AM71" s="65" t="s">
        <v>148</v>
      </c>
      <c r="AN71" s="65"/>
      <c r="AO71" s="65"/>
      <c r="AP71" s="65"/>
      <c r="AQ71" s="65"/>
      <c r="AR71" s="65"/>
      <c r="AS71" s="65"/>
      <c r="AT71" s="45"/>
      <c r="AU71" s="45"/>
      <c r="AV71" s="45"/>
      <c r="AW71" s="45"/>
      <c r="AX71" s="45"/>
      <c r="AY71" s="45"/>
      <c r="AZ71" s="45"/>
    </row>
    <row r="72" spans="1:52" s="134" customFormat="1" ht="50.25" customHeight="1">
      <c r="A72" s="179" t="s">
        <v>533</v>
      </c>
      <c r="B72" s="52" t="s">
        <v>303</v>
      </c>
      <c r="C72" s="82"/>
      <c r="D72" s="81">
        <v>1</v>
      </c>
      <c r="E72" s="66">
        <v>1</v>
      </c>
      <c r="F72" s="53">
        <v>4</v>
      </c>
      <c r="G72" s="58">
        <f t="shared" ref="G72:G73" si="13">E72*F72</f>
        <v>4</v>
      </c>
      <c r="H72" s="82" t="s">
        <v>171</v>
      </c>
      <c r="I72" s="83" t="s">
        <v>534</v>
      </c>
      <c r="J72" s="82"/>
      <c r="K72" s="59"/>
      <c r="L72" s="59" t="s">
        <v>372</v>
      </c>
      <c r="M72" s="59"/>
      <c r="N72" s="65"/>
      <c r="O72" s="82" t="s">
        <v>120</v>
      </c>
      <c r="P72" s="82" t="s">
        <v>138</v>
      </c>
      <c r="Q72" s="82" t="s">
        <v>173</v>
      </c>
      <c r="R72" s="82" t="s">
        <v>174</v>
      </c>
      <c r="S72" s="82" t="s">
        <v>175</v>
      </c>
      <c r="T72" s="82" t="s">
        <v>176</v>
      </c>
      <c r="U72" s="82" t="s">
        <v>177</v>
      </c>
      <c r="V72" s="65" t="s">
        <v>535</v>
      </c>
      <c r="W72" s="65" t="s">
        <v>536</v>
      </c>
      <c r="X72" s="65" t="s">
        <v>250</v>
      </c>
      <c r="Y72" s="65" t="s">
        <v>144</v>
      </c>
      <c r="Z72" s="82" t="s">
        <v>349</v>
      </c>
      <c r="AA72" s="82" t="s">
        <v>340</v>
      </c>
      <c r="AB72" s="65"/>
      <c r="AC72" s="65"/>
      <c r="AD72" s="65" t="s">
        <v>180</v>
      </c>
      <c r="AE72" s="65"/>
      <c r="AF72" s="65"/>
      <c r="AG72" s="65"/>
      <c r="AH72" s="65"/>
      <c r="AI72" s="65"/>
      <c r="AJ72" s="65"/>
      <c r="AK72" s="65"/>
      <c r="AL72" s="65"/>
      <c r="AM72" s="65"/>
      <c r="AN72" s="65"/>
      <c r="AO72" s="65"/>
      <c r="AP72" s="65"/>
      <c r="AQ72" s="65"/>
      <c r="AR72" s="65"/>
      <c r="AS72" s="65"/>
      <c r="AT72" s="45"/>
      <c r="AU72" s="45"/>
      <c r="AV72" s="45"/>
      <c r="AW72" s="45"/>
      <c r="AX72" s="45"/>
      <c r="AY72" s="45"/>
      <c r="AZ72" s="45"/>
    </row>
    <row r="73" spans="1:52" s="165" customFormat="1" ht="100.5" customHeight="1">
      <c r="A73" s="179" t="s">
        <v>537</v>
      </c>
      <c r="B73" s="52" t="s">
        <v>308</v>
      </c>
      <c r="C73" s="82"/>
      <c r="D73" s="81">
        <v>1</v>
      </c>
      <c r="E73" s="66">
        <v>1</v>
      </c>
      <c r="F73" s="53">
        <v>4</v>
      </c>
      <c r="G73" s="58">
        <f t="shared" si="13"/>
        <v>4</v>
      </c>
      <c r="H73" s="82" t="s">
        <v>171</v>
      </c>
      <c r="I73" s="83" t="s">
        <v>534</v>
      </c>
      <c r="J73" s="82"/>
      <c r="K73" s="59"/>
      <c r="L73" s="59" t="s">
        <v>372</v>
      </c>
      <c r="M73" s="59"/>
      <c r="N73" s="65"/>
      <c r="O73" s="82" t="s">
        <v>120</v>
      </c>
      <c r="P73" s="82" t="s">
        <v>138</v>
      </c>
      <c r="Q73" s="82" t="s">
        <v>173</v>
      </c>
      <c r="R73" s="82" t="s">
        <v>174</v>
      </c>
      <c r="S73" s="82" t="s">
        <v>175</v>
      </c>
      <c r="T73" s="82" t="s">
        <v>176</v>
      </c>
      <c r="U73" s="82" t="s">
        <v>177</v>
      </c>
      <c r="V73" s="65" t="s">
        <v>535</v>
      </c>
      <c r="W73" s="65" t="s">
        <v>536</v>
      </c>
      <c r="X73" s="65" t="s">
        <v>538</v>
      </c>
      <c r="Y73" s="65" t="s">
        <v>144</v>
      </c>
      <c r="Z73" s="82" t="s">
        <v>349</v>
      </c>
      <c r="AA73" s="82" t="s">
        <v>340</v>
      </c>
      <c r="AB73" s="65"/>
      <c r="AC73" s="65"/>
      <c r="AD73" s="65" t="s">
        <v>180</v>
      </c>
      <c r="AE73" s="65"/>
      <c r="AF73" s="65"/>
      <c r="AG73" s="65"/>
      <c r="AH73" s="65"/>
      <c r="AI73" s="65"/>
      <c r="AJ73" s="65"/>
      <c r="AK73" s="65"/>
      <c r="AL73" s="65"/>
      <c r="AM73" s="65"/>
      <c r="AN73" s="65"/>
      <c r="AO73" s="65"/>
      <c r="AP73" s="65"/>
      <c r="AQ73" s="65"/>
      <c r="AR73" s="65"/>
      <c r="AS73" s="65"/>
      <c r="AT73" s="45"/>
      <c r="AU73" s="45"/>
      <c r="AV73" s="45"/>
      <c r="AW73" s="45"/>
      <c r="AX73" s="45"/>
      <c r="AY73" s="45"/>
      <c r="AZ73" s="45"/>
    </row>
    <row r="74" spans="1:52" s="165" customFormat="1" ht="228.75" customHeight="1">
      <c r="A74" s="179" t="s">
        <v>539</v>
      </c>
      <c r="B74" s="52" t="s">
        <v>540</v>
      </c>
      <c r="C74" s="82" t="s">
        <v>541</v>
      </c>
      <c r="D74" s="81">
        <v>12</v>
      </c>
      <c r="E74" s="66">
        <v>1</v>
      </c>
      <c r="F74" s="53">
        <v>50</v>
      </c>
      <c r="G74" s="58">
        <f t="shared" ref="G74:G80" si="14">F74*E74</f>
        <v>50</v>
      </c>
      <c r="H74" s="82" t="s">
        <v>542</v>
      </c>
      <c r="I74" s="83" t="s">
        <v>543</v>
      </c>
      <c r="J74" s="82" t="s">
        <v>544</v>
      </c>
      <c r="K74" s="59" t="s">
        <v>545</v>
      </c>
      <c r="L74" s="59" t="s">
        <v>546</v>
      </c>
      <c r="M74" s="59"/>
      <c r="N74" s="65"/>
      <c r="O74" s="82" t="s">
        <v>191</v>
      </c>
      <c r="P74" s="82" t="s">
        <v>192</v>
      </c>
      <c r="Q74" s="82" t="s">
        <v>240</v>
      </c>
      <c r="R74" s="82" t="s">
        <v>194</v>
      </c>
      <c r="S74" s="82" t="s">
        <v>195</v>
      </c>
      <c r="T74" s="82" t="s">
        <v>196</v>
      </c>
      <c r="U74" s="82" t="s">
        <v>197</v>
      </c>
      <c r="V74" s="65" t="s">
        <v>535</v>
      </c>
      <c r="W74" s="65" t="s">
        <v>536</v>
      </c>
      <c r="X74" s="65" t="s">
        <v>547</v>
      </c>
      <c r="Y74" s="65" t="s">
        <v>144</v>
      </c>
      <c r="Z74" s="82" t="s">
        <v>548</v>
      </c>
      <c r="AA74" s="82" t="s">
        <v>199</v>
      </c>
      <c r="AB74" s="65"/>
      <c r="AC74" s="65"/>
      <c r="AD74" s="65" t="s">
        <v>180</v>
      </c>
      <c r="AE74" s="65"/>
      <c r="AF74" s="65" t="s">
        <v>200</v>
      </c>
      <c r="AG74" s="65"/>
      <c r="AH74" s="65"/>
      <c r="AI74" s="65" t="s">
        <v>244</v>
      </c>
      <c r="AJ74" s="65"/>
      <c r="AK74" s="65"/>
      <c r="AL74" s="65"/>
      <c r="AM74" s="65" t="s">
        <v>148</v>
      </c>
      <c r="AN74" s="65"/>
      <c r="AO74" s="65"/>
      <c r="AP74" s="65"/>
      <c r="AQ74" s="65"/>
      <c r="AR74" s="65"/>
      <c r="AS74" s="65"/>
      <c r="AT74" s="45"/>
      <c r="AU74" s="45"/>
      <c r="AV74" s="45"/>
      <c r="AW74" s="45"/>
      <c r="AX74" s="45"/>
      <c r="AY74" s="45"/>
      <c r="AZ74" s="45"/>
    </row>
    <row r="75" spans="1:52" s="165" customFormat="1" ht="100.5" customHeight="1">
      <c r="A75" s="179" t="s">
        <v>549</v>
      </c>
      <c r="B75" s="52" t="s">
        <v>202</v>
      </c>
      <c r="C75" s="82"/>
      <c r="D75" s="81">
        <v>2</v>
      </c>
      <c r="E75" s="66">
        <v>1</v>
      </c>
      <c r="F75" s="53">
        <v>10</v>
      </c>
      <c r="G75" s="58">
        <f t="shared" si="14"/>
        <v>10</v>
      </c>
      <c r="H75" s="82" t="s">
        <v>203</v>
      </c>
      <c r="I75" s="83" t="s">
        <v>186</v>
      </c>
      <c r="J75" s="82" t="s">
        <v>204</v>
      </c>
      <c r="K75" s="59" t="s">
        <v>205</v>
      </c>
      <c r="L75" s="59" t="s">
        <v>550</v>
      </c>
      <c r="M75" s="59"/>
      <c r="N75" s="65" t="s">
        <v>207</v>
      </c>
      <c r="O75" s="82" t="s">
        <v>191</v>
      </c>
      <c r="P75" s="82" t="s">
        <v>192</v>
      </c>
      <c r="Q75" s="82"/>
      <c r="R75" s="82" t="s">
        <v>208</v>
      </c>
      <c r="S75" s="82" t="s">
        <v>195</v>
      </c>
      <c r="T75" s="82" t="s">
        <v>141</v>
      </c>
      <c r="U75" s="82" t="s">
        <v>197</v>
      </c>
      <c r="V75" s="65" t="s">
        <v>70</v>
      </c>
      <c r="W75" s="65" t="s">
        <v>70</v>
      </c>
      <c r="X75" s="65" t="s">
        <v>538</v>
      </c>
      <c r="Y75" s="65" t="s">
        <v>144</v>
      </c>
      <c r="Z75" s="82" t="s">
        <v>198</v>
      </c>
      <c r="AA75" s="82" t="s">
        <v>199</v>
      </c>
      <c r="AB75" s="65"/>
      <c r="AC75" s="65"/>
      <c r="AD75" s="65"/>
      <c r="AE75" s="65" t="s">
        <v>147</v>
      </c>
      <c r="AF75" s="65"/>
      <c r="AG75" s="65"/>
      <c r="AH75" s="65"/>
      <c r="AI75" s="65"/>
      <c r="AJ75" s="65"/>
      <c r="AK75" s="65"/>
      <c r="AL75" s="65"/>
      <c r="AM75" s="65" t="s">
        <v>148</v>
      </c>
      <c r="AN75" s="65"/>
      <c r="AO75" s="65"/>
      <c r="AP75" s="65"/>
      <c r="AQ75" s="65"/>
      <c r="AR75" s="65"/>
      <c r="AS75" s="65"/>
      <c r="AT75" s="45"/>
      <c r="AU75" s="45"/>
      <c r="AV75" s="45"/>
      <c r="AW75" s="45"/>
      <c r="AX75" s="45"/>
      <c r="AY75" s="45"/>
      <c r="AZ75" s="45"/>
    </row>
    <row r="76" spans="1:52" s="165" customFormat="1" ht="100.5" customHeight="1">
      <c r="A76" s="179" t="s">
        <v>551</v>
      </c>
      <c r="B76" s="52" t="s">
        <v>318</v>
      </c>
      <c r="C76" s="82"/>
      <c r="D76" s="81"/>
      <c r="E76" s="66">
        <v>1</v>
      </c>
      <c r="F76" s="53">
        <v>9</v>
      </c>
      <c r="G76" s="58">
        <f t="shared" si="14"/>
        <v>9</v>
      </c>
      <c r="H76" s="82" t="s">
        <v>319</v>
      </c>
      <c r="I76" s="83" t="s">
        <v>320</v>
      </c>
      <c r="J76" s="82" t="s">
        <v>321</v>
      </c>
      <c r="K76" s="59"/>
      <c r="L76" s="59" t="s">
        <v>552</v>
      </c>
      <c r="M76" s="59"/>
      <c r="N76" s="65"/>
      <c r="O76" s="82" t="s">
        <v>191</v>
      </c>
      <c r="P76" s="82" t="s">
        <v>192</v>
      </c>
      <c r="Q76" s="82"/>
      <c r="R76" s="82" t="s">
        <v>208</v>
      </c>
      <c r="S76" s="82" t="s">
        <v>195</v>
      </c>
      <c r="T76" s="82" t="s">
        <v>141</v>
      </c>
      <c r="U76" s="82" t="s">
        <v>197</v>
      </c>
      <c r="V76" s="65" t="s">
        <v>70</v>
      </c>
      <c r="W76" s="65" t="s">
        <v>70</v>
      </c>
      <c r="X76" s="65" t="s">
        <v>71</v>
      </c>
      <c r="Y76" s="65" t="s">
        <v>144</v>
      </c>
      <c r="Z76" s="82" t="s">
        <v>322</v>
      </c>
      <c r="AA76" s="82" t="s">
        <v>323</v>
      </c>
      <c r="AB76" s="65"/>
      <c r="AC76" s="65" t="s">
        <v>180</v>
      </c>
      <c r="AD76" s="65"/>
      <c r="AE76" s="65"/>
      <c r="AF76" s="65"/>
      <c r="AG76" s="65"/>
      <c r="AH76" s="65"/>
      <c r="AI76" s="65"/>
      <c r="AJ76" s="65"/>
      <c r="AK76" s="65"/>
      <c r="AL76" s="65"/>
      <c r="AM76" s="65"/>
      <c r="AN76" s="65"/>
      <c r="AO76" s="65"/>
      <c r="AP76" s="65"/>
      <c r="AQ76" s="65"/>
      <c r="AR76" s="65"/>
      <c r="AS76" s="65"/>
      <c r="AT76" s="45"/>
      <c r="AU76" s="45"/>
      <c r="AV76" s="45"/>
      <c r="AW76" s="45"/>
      <c r="AX76" s="45"/>
      <c r="AY76" s="45"/>
      <c r="AZ76" s="45"/>
    </row>
    <row r="77" spans="1:52" s="165" customFormat="1" ht="100.5" customHeight="1">
      <c r="A77" s="179" t="s">
        <v>553</v>
      </c>
      <c r="B77" s="52" t="s">
        <v>325</v>
      </c>
      <c r="C77" s="82"/>
      <c r="D77" s="81"/>
      <c r="E77" s="66">
        <v>1</v>
      </c>
      <c r="F77" s="53">
        <v>9</v>
      </c>
      <c r="G77" s="58">
        <f t="shared" si="14"/>
        <v>9</v>
      </c>
      <c r="H77" s="82" t="s">
        <v>326</v>
      </c>
      <c r="I77" s="83" t="s">
        <v>320</v>
      </c>
      <c r="J77" s="82" t="s">
        <v>327</v>
      </c>
      <c r="K77" s="59"/>
      <c r="L77" s="59" t="s">
        <v>328</v>
      </c>
      <c r="M77" s="59"/>
      <c r="N77" s="65"/>
      <c r="O77" s="82" t="s">
        <v>191</v>
      </c>
      <c r="P77" s="82" t="s">
        <v>192</v>
      </c>
      <c r="Q77" s="82"/>
      <c r="R77" s="82" t="s">
        <v>208</v>
      </c>
      <c r="S77" s="82" t="s">
        <v>195</v>
      </c>
      <c r="T77" s="82" t="s">
        <v>67</v>
      </c>
      <c r="U77" s="82" t="s">
        <v>197</v>
      </c>
      <c r="V77" s="65" t="s">
        <v>70</v>
      </c>
      <c r="W77" s="65" t="s">
        <v>70</v>
      </c>
      <c r="X77" s="65" t="s">
        <v>71</v>
      </c>
      <c r="Y77" s="65" t="s">
        <v>144</v>
      </c>
      <c r="Z77" s="82" t="s">
        <v>322</v>
      </c>
      <c r="AA77" s="82" t="s">
        <v>323</v>
      </c>
      <c r="AB77" s="65"/>
      <c r="AC77" s="65"/>
      <c r="AD77" s="65" t="s">
        <v>180</v>
      </c>
      <c r="AE77" s="65"/>
      <c r="AF77" s="65"/>
      <c r="AG77" s="65"/>
      <c r="AH77" s="65"/>
      <c r="AI77" s="65"/>
      <c r="AJ77" s="65"/>
      <c r="AK77" s="65"/>
      <c r="AL77" s="65"/>
      <c r="AM77" s="65"/>
      <c r="AN77" s="65"/>
      <c r="AO77" s="65"/>
      <c r="AP77" s="65"/>
      <c r="AQ77" s="65"/>
      <c r="AR77" s="65"/>
      <c r="AS77" s="65"/>
      <c r="AT77" s="45"/>
      <c r="AU77" s="45"/>
      <c r="AV77" s="45"/>
      <c r="AW77" s="45"/>
      <c r="AX77" s="45"/>
      <c r="AY77" s="45"/>
      <c r="AZ77" s="45"/>
    </row>
    <row r="78" spans="1:52" s="165" customFormat="1" ht="100.5" customHeight="1">
      <c r="A78" s="179" t="s">
        <v>554</v>
      </c>
      <c r="B78" s="52" t="s">
        <v>330</v>
      </c>
      <c r="C78" s="82"/>
      <c r="D78" s="81"/>
      <c r="E78" s="66">
        <v>1</v>
      </c>
      <c r="F78" s="53">
        <v>9</v>
      </c>
      <c r="G78" s="58">
        <f t="shared" si="14"/>
        <v>9</v>
      </c>
      <c r="H78" s="82" t="s">
        <v>331</v>
      </c>
      <c r="I78" s="83" t="s">
        <v>555</v>
      </c>
      <c r="J78" s="82" t="s">
        <v>332</v>
      </c>
      <c r="K78" s="59"/>
      <c r="L78" s="59" t="s">
        <v>556</v>
      </c>
      <c r="M78" s="59"/>
      <c r="N78" s="65"/>
      <c r="O78" s="82" t="s">
        <v>333</v>
      </c>
      <c r="P78" s="82" t="s">
        <v>192</v>
      </c>
      <c r="Q78" s="82"/>
      <c r="R78" s="82" t="s">
        <v>208</v>
      </c>
      <c r="S78" s="82" t="s">
        <v>175</v>
      </c>
      <c r="T78" s="82" t="s">
        <v>67</v>
      </c>
      <c r="U78" s="82" t="s">
        <v>334</v>
      </c>
      <c r="V78" s="65" t="s">
        <v>557</v>
      </c>
      <c r="W78" s="65" t="s">
        <v>558</v>
      </c>
      <c r="X78" s="65" t="s">
        <v>71</v>
      </c>
      <c r="Y78" s="65" t="s">
        <v>144</v>
      </c>
      <c r="Z78" s="82" t="s">
        <v>336</v>
      </c>
      <c r="AA78" s="82" t="s">
        <v>323</v>
      </c>
      <c r="AB78" s="65"/>
      <c r="AC78" s="65"/>
      <c r="AD78" s="65" t="s">
        <v>180</v>
      </c>
      <c r="AE78" s="65"/>
      <c r="AF78" s="65"/>
      <c r="AG78" s="65"/>
      <c r="AH78" s="65"/>
      <c r="AI78" s="65"/>
      <c r="AJ78" s="65"/>
      <c r="AK78" s="65"/>
      <c r="AL78" s="65"/>
      <c r="AM78" s="65"/>
      <c r="AN78" s="65"/>
      <c r="AO78" s="65"/>
      <c r="AP78" s="65"/>
      <c r="AQ78" s="65"/>
      <c r="AR78" s="65"/>
      <c r="AS78" s="65"/>
      <c r="AT78" s="45"/>
      <c r="AU78" s="45"/>
      <c r="AV78" s="45"/>
      <c r="AW78" s="45"/>
      <c r="AX78" s="45"/>
      <c r="AY78" s="45"/>
      <c r="AZ78" s="45"/>
    </row>
    <row r="79" spans="1:52" s="134" customFormat="1" ht="33" customHeight="1">
      <c r="A79" s="179" t="s">
        <v>559</v>
      </c>
      <c r="B79" s="52" t="s">
        <v>338</v>
      </c>
      <c r="C79" s="82"/>
      <c r="D79" s="81"/>
      <c r="E79" s="66">
        <v>1</v>
      </c>
      <c r="F79" s="53">
        <v>8</v>
      </c>
      <c r="G79" s="58">
        <f t="shared" si="14"/>
        <v>8</v>
      </c>
      <c r="H79" s="82" t="s">
        <v>339</v>
      </c>
      <c r="I79" s="83" t="s">
        <v>555</v>
      </c>
      <c r="J79" s="82"/>
      <c r="K79" s="59"/>
      <c r="L79" s="59" t="s">
        <v>560</v>
      </c>
      <c r="M79" s="59"/>
      <c r="N79" s="65"/>
      <c r="O79" s="82" t="s">
        <v>191</v>
      </c>
      <c r="P79" s="82" t="s">
        <v>192</v>
      </c>
      <c r="Q79" s="82"/>
      <c r="R79" s="82" t="s">
        <v>194</v>
      </c>
      <c r="S79" s="82" t="s">
        <v>195</v>
      </c>
      <c r="T79" s="82" t="s">
        <v>141</v>
      </c>
      <c r="U79" s="82" t="s">
        <v>197</v>
      </c>
      <c r="V79" s="65" t="s">
        <v>70</v>
      </c>
      <c r="W79" s="65" t="s">
        <v>70</v>
      </c>
      <c r="X79" s="65" t="s">
        <v>71</v>
      </c>
      <c r="Y79" s="65" t="s">
        <v>144</v>
      </c>
      <c r="Z79" s="82" t="s">
        <v>322</v>
      </c>
      <c r="AA79" s="82" t="s">
        <v>340</v>
      </c>
      <c r="AB79" s="65"/>
      <c r="AC79" s="65"/>
      <c r="AD79" s="65" t="s">
        <v>180</v>
      </c>
      <c r="AE79" s="65"/>
      <c r="AF79" s="65"/>
      <c r="AG79" s="65"/>
      <c r="AH79" s="65"/>
      <c r="AI79" s="65"/>
      <c r="AJ79" s="65"/>
      <c r="AK79" s="65"/>
      <c r="AL79" s="65"/>
      <c r="AM79" s="65"/>
      <c r="AN79" s="65"/>
      <c r="AO79" s="65"/>
      <c r="AP79" s="65"/>
      <c r="AQ79" s="65"/>
      <c r="AR79" s="65"/>
      <c r="AS79" s="65"/>
      <c r="AT79" s="45"/>
      <c r="AU79" s="45"/>
      <c r="AV79" s="45"/>
      <c r="AW79" s="45"/>
      <c r="AX79" s="45"/>
      <c r="AY79" s="45"/>
      <c r="AZ79" s="45"/>
    </row>
    <row r="80" spans="1:52" s="134" customFormat="1" ht="33" customHeight="1">
      <c r="A80" s="179" t="s">
        <v>561</v>
      </c>
      <c r="B80" s="52" t="s">
        <v>342</v>
      </c>
      <c r="C80" s="82"/>
      <c r="D80" s="81"/>
      <c r="E80" s="66">
        <v>1</v>
      </c>
      <c r="F80" s="53">
        <v>3</v>
      </c>
      <c r="G80" s="58">
        <f t="shared" si="14"/>
        <v>3</v>
      </c>
      <c r="H80" s="82" t="s">
        <v>343</v>
      </c>
      <c r="I80" s="83" t="s">
        <v>344</v>
      </c>
      <c r="J80" s="82"/>
      <c r="K80" s="59"/>
      <c r="L80" s="59" t="s">
        <v>562</v>
      </c>
      <c r="M80" s="59"/>
      <c r="N80" s="65"/>
      <c r="O80" s="82" t="s">
        <v>120</v>
      </c>
      <c r="P80" s="82" t="s">
        <v>192</v>
      </c>
      <c r="Q80" s="82"/>
      <c r="R80" s="82" t="s">
        <v>208</v>
      </c>
      <c r="S80" s="82" t="s">
        <v>175</v>
      </c>
      <c r="T80" s="82" t="s">
        <v>345</v>
      </c>
      <c r="U80" s="82" t="s">
        <v>334</v>
      </c>
      <c r="V80" s="65" t="s">
        <v>144</v>
      </c>
      <c r="W80" s="65" t="s">
        <v>144</v>
      </c>
      <c r="X80" s="65" t="s">
        <v>71</v>
      </c>
      <c r="Y80" s="65" t="s">
        <v>144</v>
      </c>
      <c r="Z80" s="82" t="s">
        <v>322</v>
      </c>
      <c r="AA80" s="82" t="s">
        <v>340</v>
      </c>
      <c r="AB80" s="65"/>
      <c r="AC80" s="65"/>
      <c r="AD80" s="65" t="s">
        <v>180</v>
      </c>
      <c r="AE80" s="65"/>
      <c r="AF80" s="65"/>
      <c r="AG80" s="65"/>
      <c r="AH80" s="65"/>
      <c r="AI80" s="65"/>
      <c r="AJ80" s="65"/>
      <c r="AK80" s="65"/>
      <c r="AL80" s="65"/>
      <c r="AM80" s="65"/>
      <c r="AN80" s="65"/>
      <c r="AO80" s="65"/>
      <c r="AP80" s="65"/>
      <c r="AQ80" s="65"/>
      <c r="AR80" s="65"/>
      <c r="AS80" s="65"/>
      <c r="AT80" s="45"/>
      <c r="AU80" s="45"/>
      <c r="AV80" s="45"/>
      <c r="AW80" s="45"/>
      <c r="AX80" s="45"/>
      <c r="AY80" s="45"/>
      <c r="AZ80" s="45"/>
    </row>
    <row r="81" spans="1:52" s="126" customFormat="1" ht="24.75" customHeight="1">
      <c r="A81" s="303"/>
      <c r="B81" s="304" t="s">
        <v>563</v>
      </c>
      <c r="C81" s="305"/>
      <c r="D81" s="305"/>
      <c r="E81" s="305"/>
      <c r="F81" s="305"/>
      <c r="G81" s="306"/>
      <c r="H81" s="307"/>
      <c r="I81" s="308"/>
      <c r="J81" s="307"/>
      <c r="K81" s="309"/>
      <c r="L81" s="309"/>
      <c r="M81" s="309"/>
      <c r="N81" s="310"/>
      <c r="O81" s="307"/>
      <c r="P81" s="307"/>
      <c r="Q81" s="307"/>
      <c r="R81" s="307"/>
      <c r="S81" s="307"/>
      <c r="T81" s="307"/>
      <c r="U81" s="307"/>
      <c r="V81" s="310"/>
      <c r="W81" s="310"/>
      <c r="X81" s="310"/>
      <c r="Y81" s="310"/>
      <c r="Z81" s="307"/>
      <c r="AA81" s="307"/>
      <c r="AB81" s="310"/>
      <c r="AC81" s="310"/>
      <c r="AD81" s="310"/>
      <c r="AE81" s="310"/>
      <c r="AF81" s="310"/>
      <c r="AG81" s="310"/>
      <c r="AH81" s="310"/>
      <c r="AI81" s="310"/>
      <c r="AJ81" s="310"/>
      <c r="AK81" s="310"/>
      <c r="AL81" s="310"/>
      <c r="AM81" s="310"/>
      <c r="AN81" s="310"/>
      <c r="AO81" s="310"/>
      <c r="AP81" s="310"/>
      <c r="AQ81" s="310"/>
      <c r="AR81" s="310"/>
      <c r="AS81" s="310"/>
      <c r="AT81" s="125"/>
      <c r="AU81" s="125"/>
      <c r="AV81" s="125"/>
      <c r="AW81" s="125"/>
      <c r="AX81" s="125"/>
      <c r="AY81" s="125"/>
      <c r="AZ81" s="125"/>
    </row>
    <row r="82" spans="1:52" s="134" customFormat="1" ht="103.5" customHeight="1">
      <c r="A82" s="179" t="s">
        <v>1378</v>
      </c>
      <c r="B82" s="52" t="s">
        <v>564</v>
      </c>
      <c r="C82" s="82" t="s">
        <v>565</v>
      </c>
      <c r="D82" s="81">
        <v>25</v>
      </c>
      <c r="E82" s="66">
        <v>1</v>
      </c>
      <c r="F82" s="53">
        <v>30</v>
      </c>
      <c r="G82" s="58">
        <f t="shared" ref="G82:G83" si="15">F82*E82</f>
        <v>30</v>
      </c>
      <c r="H82" s="82" t="s">
        <v>566</v>
      </c>
      <c r="I82" s="83"/>
      <c r="J82" s="82"/>
      <c r="K82" s="59"/>
      <c r="L82" s="59" t="s">
        <v>567</v>
      </c>
      <c r="M82" s="59"/>
      <c r="N82" s="65"/>
      <c r="O82" s="82" t="s">
        <v>120</v>
      </c>
      <c r="P82" s="82" t="s">
        <v>138</v>
      </c>
      <c r="Q82" s="82" t="s">
        <v>156</v>
      </c>
      <c r="R82" s="82" t="s">
        <v>208</v>
      </c>
      <c r="S82" s="82" t="s">
        <v>124</v>
      </c>
      <c r="T82" s="82" t="s">
        <v>141</v>
      </c>
      <c r="U82" s="82" t="s">
        <v>142</v>
      </c>
      <c r="V82" s="65" t="s">
        <v>144</v>
      </c>
      <c r="W82" s="65" t="s">
        <v>144</v>
      </c>
      <c r="X82" s="65" t="s">
        <v>71</v>
      </c>
      <c r="Y82" s="65" t="s">
        <v>144</v>
      </c>
      <c r="Z82" s="82" t="s">
        <v>568</v>
      </c>
      <c r="AA82" s="82" t="s">
        <v>278</v>
      </c>
      <c r="AB82" s="65"/>
      <c r="AC82" s="65"/>
      <c r="AD82" s="65" t="s">
        <v>180</v>
      </c>
      <c r="AE82" s="65" t="s">
        <v>147</v>
      </c>
      <c r="AF82" s="65"/>
      <c r="AG82" s="65"/>
      <c r="AH82" s="65"/>
      <c r="AI82" s="65"/>
      <c r="AJ82" s="65"/>
      <c r="AK82" s="65"/>
      <c r="AL82" s="65"/>
      <c r="AM82" s="65"/>
      <c r="AN82" s="65"/>
      <c r="AO82" s="65"/>
      <c r="AP82" s="65"/>
      <c r="AQ82" s="65"/>
      <c r="AR82" s="65"/>
      <c r="AS82" s="65"/>
      <c r="AT82" s="45"/>
      <c r="AU82" s="45"/>
      <c r="AV82" s="45"/>
      <c r="AW82" s="45"/>
      <c r="AX82" s="45"/>
      <c r="AY82" s="45"/>
      <c r="AZ82" s="45"/>
    </row>
    <row r="83" spans="1:52" s="134" customFormat="1" ht="98.25" customHeight="1">
      <c r="A83" s="179" t="s">
        <v>1379</v>
      </c>
      <c r="B83" s="52" t="s">
        <v>569</v>
      </c>
      <c r="C83" s="82"/>
      <c r="D83" s="81">
        <v>30</v>
      </c>
      <c r="E83" s="66">
        <v>1</v>
      </c>
      <c r="F83" s="53">
        <v>40</v>
      </c>
      <c r="G83" s="58">
        <f t="shared" si="15"/>
        <v>40</v>
      </c>
      <c r="H83" s="82" t="s">
        <v>570</v>
      </c>
      <c r="I83" s="83"/>
      <c r="J83" s="82" t="s">
        <v>571</v>
      </c>
      <c r="K83" s="59" t="s">
        <v>572</v>
      </c>
      <c r="L83" s="59" t="s">
        <v>1487</v>
      </c>
      <c r="M83" s="59"/>
      <c r="N83" s="65"/>
      <c r="O83" s="82" t="s">
        <v>120</v>
      </c>
      <c r="P83" s="82" t="s">
        <v>138</v>
      </c>
      <c r="Q83" s="82" t="s">
        <v>156</v>
      </c>
      <c r="R83" s="82" t="s">
        <v>208</v>
      </c>
      <c r="S83" s="82" t="s">
        <v>124</v>
      </c>
      <c r="T83" s="82" t="s">
        <v>141</v>
      </c>
      <c r="U83" s="82" t="s">
        <v>142</v>
      </c>
      <c r="V83" s="65" t="s">
        <v>143</v>
      </c>
      <c r="W83" s="65" t="s">
        <v>573</v>
      </c>
      <c r="X83" s="65" t="s">
        <v>574</v>
      </c>
      <c r="Y83" s="65" t="s">
        <v>144</v>
      </c>
      <c r="Z83" s="82" t="s">
        <v>198</v>
      </c>
      <c r="AA83" s="82" t="s">
        <v>199</v>
      </c>
      <c r="AB83" s="65"/>
      <c r="AC83" s="65"/>
      <c r="AD83" s="65"/>
      <c r="AE83" s="65"/>
      <c r="AF83" s="65" t="s">
        <v>200</v>
      </c>
      <c r="AG83" s="65"/>
      <c r="AH83" s="65"/>
      <c r="AI83" s="65"/>
      <c r="AJ83" s="65"/>
      <c r="AK83" s="65"/>
      <c r="AL83" s="65"/>
      <c r="AM83" s="65" t="s">
        <v>148</v>
      </c>
      <c r="AN83" s="65"/>
      <c r="AO83" s="65"/>
      <c r="AP83" s="65"/>
      <c r="AQ83" s="65"/>
      <c r="AR83" s="65"/>
      <c r="AS83" s="65"/>
      <c r="AT83" s="45"/>
      <c r="AU83" s="45"/>
      <c r="AV83" s="45"/>
      <c r="AW83" s="45"/>
      <c r="AX83" s="45"/>
      <c r="AY83" s="45"/>
      <c r="AZ83" s="45"/>
    </row>
    <row r="84" spans="1:52" s="134" customFormat="1" ht="47.25" customHeight="1">
      <c r="A84" s="179" t="s">
        <v>1380</v>
      </c>
      <c r="B84" s="52" t="s">
        <v>1377</v>
      </c>
      <c r="C84" s="82"/>
      <c r="D84" s="81">
        <v>1</v>
      </c>
      <c r="E84" s="66">
        <v>1</v>
      </c>
      <c r="F84" s="53">
        <v>12</v>
      </c>
      <c r="G84" s="58">
        <v>12</v>
      </c>
      <c r="H84" s="82"/>
      <c r="I84" s="83"/>
      <c r="J84" s="59" t="s">
        <v>1504</v>
      </c>
      <c r="K84" s="59" t="s">
        <v>1503</v>
      </c>
      <c r="L84" s="59" t="s">
        <v>1505</v>
      </c>
      <c r="M84" s="59"/>
      <c r="N84" s="65"/>
      <c r="O84" s="82" t="s">
        <v>191</v>
      </c>
      <c r="P84" s="82" t="s">
        <v>192</v>
      </c>
      <c r="Q84" s="82" t="s">
        <v>193</v>
      </c>
      <c r="R84" s="82" t="s">
        <v>208</v>
      </c>
      <c r="S84" s="82" t="s">
        <v>195</v>
      </c>
      <c r="T84" s="82" t="s">
        <v>141</v>
      </c>
      <c r="U84" s="82" t="s">
        <v>197</v>
      </c>
      <c r="V84" s="65" t="s">
        <v>143</v>
      </c>
      <c r="W84" s="65" t="s">
        <v>573</v>
      </c>
      <c r="X84" s="82" t="s">
        <v>71</v>
      </c>
      <c r="Y84" s="82" t="s">
        <v>144</v>
      </c>
      <c r="Z84" s="80" t="s">
        <v>715</v>
      </c>
      <c r="AA84" s="80" t="s">
        <v>168</v>
      </c>
      <c r="AB84" s="59"/>
      <c r="AC84" s="59"/>
      <c r="AD84" s="59"/>
      <c r="AE84" s="59"/>
      <c r="AF84" s="82"/>
      <c r="AG84" s="156"/>
      <c r="AH84" s="157"/>
      <c r="AI84" s="157"/>
      <c r="AJ84" s="156"/>
      <c r="AK84" s="157"/>
      <c r="AL84" s="82"/>
      <c r="AM84" s="82"/>
      <c r="AN84" s="59"/>
      <c r="AO84" s="59"/>
      <c r="AP84" s="59"/>
      <c r="AQ84" s="59"/>
      <c r="AR84" s="59"/>
      <c r="AS84" s="59"/>
      <c r="AT84" s="167"/>
      <c r="AU84" s="45"/>
      <c r="AV84" s="45"/>
      <c r="AW84" s="45"/>
      <c r="AX84" s="45"/>
      <c r="AY84" s="45"/>
      <c r="AZ84" s="45"/>
    </row>
    <row r="85" spans="1:52" ht="24.75" customHeight="1">
      <c r="A85" s="180"/>
      <c r="B85" s="143"/>
      <c r="C85" s="144"/>
      <c r="D85" s="62"/>
      <c r="E85" s="145" t="s">
        <v>575</v>
      </c>
      <c r="F85" s="145"/>
      <c r="G85" s="102">
        <f>SUM(G8:G84)</f>
        <v>2514</v>
      </c>
      <c r="H85" s="103"/>
      <c r="I85" s="146"/>
      <c r="J85" s="147"/>
      <c r="K85" s="169"/>
      <c r="L85" s="169"/>
      <c r="M85" s="169"/>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45"/>
      <c r="AU85" s="45"/>
      <c r="AV85" s="45"/>
      <c r="AW85" s="45"/>
      <c r="AX85" s="45"/>
      <c r="AY85" s="45"/>
      <c r="AZ85" s="45"/>
    </row>
    <row r="86" spans="1:52" ht="15.75" customHeight="1">
      <c r="A86" s="264" t="s">
        <v>576</v>
      </c>
      <c r="B86" s="203"/>
      <c r="C86" s="203"/>
      <c r="D86" s="203"/>
      <c r="E86" s="203"/>
      <c r="F86" s="204"/>
      <c r="G86" s="105">
        <f>G85*0.6</f>
        <v>1508.3999999999999</v>
      </c>
      <c r="H86" s="106"/>
      <c r="I86" s="133"/>
      <c r="J86" s="104"/>
      <c r="K86" s="169"/>
      <c r="L86" s="169"/>
      <c r="M86" s="169"/>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45"/>
      <c r="AU86" s="45"/>
      <c r="AV86" s="45"/>
      <c r="AW86" s="45"/>
      <c r="AX86" s="45"/>
      <c r="AY86" s="45"/>
      <c r="AZ86" s="45"/>
    </row>
    <row r="87" spans="1:52" ht="12.75" customHeight="1">
      <c r="A87" s="264" t="s">
        <v>577</v>
      </c>
      <c r="B87" s="203"/>
      <c r="C87" s="203"/>
      <c r="D87" s="203"/>
      <c r="E87" s="203"/>
      <c r="F87" s="204"/>
      <c r="G87" s="107">
        <f>SUM(G85:G86)</f>
        <v>4022.3999999999996</v>
      </c>
      <c r="H87" s="148"/>
      <c r="I87" s="149"/>
      <c r="J87" s="104"/>
      <c r="K87" s="82"/>
      <c r="L87" s="82"/>
      <c r="M87" s="82"/>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45"/>
      <c r="AU87" s="45"/>
      <c r="AV87" s="45"/>
      <c r="AW87" s="45"/>
      <c r="AX87" s="45"/>
      <c r="AY87" s="45"/>
      <c r="AZ87" s="45"/>
    </row>
    <row r="88" spans="1:52" ht="12.75" customHeight="1">
      <c r="A88" s="178"/>
      <c r="B88" s="47"/>
      <c r="C88" s="47"/>
      <c r="D88" s="47"/>
      <c r="E88" s="47"/>
      <c r="F88" s="47"/>
      <c r="G88" s="47"/>
      <c r="H88" s="47"/>
      <c r="I88" s="48"/>
      <c r="J88" s="47"/>
      <c r="K88" s="48"/>
      <c r="L88" s="48"/>
      <c r="M88" s="48"/>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5"/>
      <c r="AU88" s="45"/>
      <c r="AV88" s="45"/>
      <c r="AW88" s="45"/>
      <c r="AX88" s="45"/>
      <c r="AY88" s="45"/>
      <c r="AZ88" s="45"/>
    </row>
    <row r="89" spans="1:52" ht="12.75" customHeight="1">
      <c r="A89" s="178"/>
      <c r="B89" s="47"/>
      <c r="C89" s="47"/>
      <c r="D89" s="47"/>
      <c r="E89" s="47"/>
      <c r="F89" s="47"/>
      <c r="G89" s="47"/>
      <c r="I89" s="150"/>
      <c r="J89" s="47"/>
      <c r="K89" s="48"/>
      <c r="L89" s="48"/>
      <c r="M89" s="48"/>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5"/>
      <c r="AU89" s="45"/>
      <c r="AV89" s="45"/>
      <c r="AW89" s="45"/>
      <c r="AX89" s="45"/>
      <c r="AY89" s="45"/>
      <c r="AZ89" s="45"/>
    </row>
    <row r="90" spans="1:52" ht="31.5" customHeight="1">
      <c r="A90" s="181"/>
      <c r="B90" s="263" t="s">
        <v>1516</v>
      </c>
      <c r="C90" s="263"/>
      <c r="D90" s="263"/>
      <c r="E90" s="263"/>
      <c r="F90" s="263"/>
      <c r="G90" s="69"/>
      <c r="H90" s="69"/>
      <c r="I90" s="151"/>
      <c r="J90" s="69"/>
      <c r="K90" s="151"/>
      <c r="L90" s="151"/>
      <c r="M90" s="151"/>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0"/>
      <c r="AU90" s="60"/>
      <c r="AV90" s="60"/>
      <c r="AW90" s="60"/>
      <c r="AX90" s="60"/>
      <c r="AY90" s="60"/>
      <c r="AZ90" s="60"/>
    </row>
    <row r="91" spans="1:52" ht="12.75" customHeight="1">
      <c r="A91" s="178"/>
      <c r="B91" s="47"/>
      <c r="C91" s="47"/>
      <c r="D91" s="47"/>
      <c r="E91" s="47"/>
      <c r="F91" s="47"/>
      <c r="G91" s="47"/>
      <c r="H91" s="47"/>
      <c r="I91" s="48"/>
      <c r="J91" s="47"/>
      <c r="K91" s="48"/>
      <c r="L91" s="48"/>
      <c r="M91" s="48"/>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5"/>
      <c r="AU91" s="45"/>
      <c r="AV91" s="45"/>
      <c r="AW91" s="45"/>
      <c r="AX91" s="45"/>
      <c r="AY91" s="45"/>
      <c r="AZ91" s="45"/>
    </row>
    <row r="92" spans="1:52" ht="12.75" customHeight="1">
      <c r="A92" s="178"/>
      <c r="B92" s="47"/>
      <c r="C92" s="47"/>
      <c r="D92" s="47"/>
      <c r="E92" s="47"/>
      <c r="F92" s="47"/>
      <c r="G92" s="47"/>
      <c r="H92" s="47"/>
      <c r="I92" s="48"/>
      <c r="J92" s="47"/>
      <c r="K92" s="48"/>
      <c r="L92" s="48"/>
      <c r="M92" s="48"/>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5"/>
      <c r="AU92" s="45"/>
      <c r="AV92" s="45"/>
      <c r="AW92" s="45"/>
      <c r="AX92" s="45"/>
      <c r="AY92" s="45"/>
      <c r="AZ92" s="45"/>
    </row>
    <row r="93" spans="1:52" ht="12.75" customHeight="1">
      <c r="A93" s="178"/>
      <c r="B93" s="47"/>
      <c r="C93" s="47"/>
      <c r="D93" s="47"/>
      <c r="E93" s="47"/>
      <c r="F93" s="47"/>
      <c r="G93" s="47"/>
      <c r="H93" s="47"/>
      <c r="I93" s="48"/>
      <c r="J93" s="47"/>
      <c r="K93" s="48"/>
      <c r="L93" s="48"/>
      <c r="M93" s="48"/>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5"/>
      <c r="AU93" s="45"/>
      <c r="AV93" s="45"/>
      <c r="AW93" s="45"/>
      <c r="AX93" s="45"/>
      <c r="AY93" s="45"/>
      <c r="AZ93" s="45"/>
    </row>
    <row r="94" spans="1:52" ht="12.75" customHeight="1">
      <c r="A94" s="178"/>
      <c r="B94" s="47"/>
      <c r="C94" s="47"/>
      <c r="D94" s="47"/>
      <c r="E94" s="47"/>
      <c r="F94" s="47"/>
      <c r="G94" s="47"/>
      <c r="H94" s="47"/>
      <c r="I94" s="48"/>
      <c r="J94" s="47"/>
      <c r="K94" s="48"/>
      <c r="L94" s="48"/>
      <c r="M94" s="48"/>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5"/>
      <c r="AU94" s="45"/>
      <c r="AV94" s="45"/>
      <c r="AW94" s="45"/>
      <c r="AX94" s="45"/>
      <c r="AY94" s="45"/>
      <c r="AZ94" s="45"/>
    </row>
    <row r="95" spans="1:52" ht="12.75" customHeight="1">
      <c r="A95" s="178"/>
      <c r="B95" s="47"/>
      <c r="C95" s="47"/>
      <c r="D95" s="47"/>
      <c r="E95" s="47"/>
      <c r="F95" s="47"/>
      <c r="G95" s="47"/>
      <c r="H95" s="47"/>
      <c r="I95" s="48"/>
      <c r="J95" s="47"/>
      <c r="K95" s="48"/>
      <c r="L95" s="48"/>
      <c r="M95" s="48"/>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5"/>
      <c r="AU95" s="45"/>
      <c r="AV95" s="45"/>
      <c r="AW95" s="45"/>
      <c r="AX95" s="45"/>
      <c r="AY95" s="45"/>
      <c r="AZ95" s="45"/>
    </row>
    <row r="96" spans="1:52" ht="12.75" customHeight="1">
      <c r="A96" s="178"/>
      <c r="B96" s="47"/>
      <c r="C96" s="47"/>
      <c r="D96" s="47"/>
      <c r="E96" s="47"/>
      <c r="F96" s="47"/>
      <c r="G96" s="47"/>
      <c r="H96" s="47"/>
      <c r="I96" s="48"/>
      <c r="J96" s="47"/>
      <c r="K96" s="48"/>
      <c r="L96" s="48"/>
      <c r="M96" s="48"/>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5"/>
      <c r="AU96" s="45"/>
      <c r="AV96" s="45"/>
      <c r="AW96" s="45"/>
      <c r="AX96" s="45"/>
      <c r="AY96" s="45"/>
      <c r="AZ96" s="45"/>
    </row>
    <row r="97" spans="1:52" ht="12.75" customHeight="1">
      <c r="A97" s="178"/>
      <c r="B97" s="47"/>
      <c r="C97" s="47"/>
      <c r="D97" s="47"/>
      <c r="E97" s="47"/>
      <c r="F97" s="47"/>
      <c r="G97" s="47"/>
      <c r="H97" s="47"/>
      <c r="I97" s="48"/>
      <c r="J97" s="47"/>
      <c r="K97" s="48"/>
      <c r="L97" s="48"/>
      <c r="M97" s="48"/>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5"/>
      <c r="AU97" s="45"/>
      <c r="AV97" s="45"/>
      <c r="AW97" s="45"/>
      <c r="AX97" s="45"/>
      <c r="AY97" s="45"/>
      <c r="AZ97" s="45"/>
    </row>
    <row r="98" spans="1:52" ht="12.75" customHeight="1">
      <c r="A98" s="178"/>
      <c r="B98" s="47"/>
      <c r="C98" s="47"/>
      <c r="D98" s="47"/>
      <c r="E98" s="47"/>
      <c r="F98" s="47"/>
      <c r="G98" s="47"/>
      <c r="H98" s="47"/>
      <c r="I98" s="48"/>
      <c r="J98" s="47"/>
      <c r="K98" s="48"/>
      <c r="L98" s="48"/>
      <c r="M98" s="48"/>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5"/>
      <c r="AU98" s="45"/>
      <c r="AV98" s="45"/>
      <c r="AW98" s="45"/>
      <c r="AX98" s="45"/>
      <c r="AY98" s="45"/>
      <c r="AZ98" s="45"/>
    </row>
    <row r="99" spans="1:52" ht="12.75" customHeight="1">
      <c r="A99" s="178"/>
      <c r="B99" s="47"/>
      <c r="C99" s="47"/>
      <c r="D99" s="47"/>
      <c r="E99" s="47"/>
      <c r="F99" s="47"/>
      <c r="G99" s="47"/>
      <c r="H99" s="47"/>
      <c r="I99" s="48"/>
      <c r="J99" s="47"/>
      <c r="K99" s="48"/>
      <c r="L99" s="48"/>
      <c r="M99" s="48"/>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5"/>
      <c r="AU99" s="45"/>
      <c r="AV99" s="45"/>
      <c r="AW99" s="45"/>
      <c r="AX99" s="45"/>
      <c r="AY99" s="45"/>
      <c r="AZ99" s="45"/>
    </row>
    <row r="100" spans="1:52" ht="12.75" customHeight="1">
      <c r="A100" s="178"/>
      <c r="B100" s="47"/>
      <c r="C100" s="47"/>
      <c r="D100" s="47"/>
      <c r="E100" s="47"/>
      <c r="F100" s="47"/>
      <c r="G100" s="47"/>
      <c r="H100" s="47"/>
      <c r="I100" s="48"/>
      <c r="J100" s="47"/>
      <c r="K100" s="48"/>
      <c r="L100" s="48"/>
      <c r="M100" s="48"/>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5"/>
      <c r="AU100" s="45"/>
      <c r="AV100" s="45"/>
      <c r="AW100" s="45"/>
      <c r="AX100" s="45"/>
      <c r="AY100" s="45"/>
      <c r="AZ100" s="45"/>
    </row>
    <row r="101" spans="1:52" ht="12.75" customHeight="1">
      <c r="A101" s="178"/>
      <c r="B101" s="47"/>
      <c r="C101" s="47"/>
      <c r="D101" s="47"/>
      <c r="E101" s="47"/>
      <c r="F101" s="47"/>
      <c r="G101" s="47"/>
      <c r="H101" s="47"/>
      <c r="I101" s="48"/>
      <c r="J101" s="47"/>
      <c r="K101" s="48"/>
      <c r="L101" s="48"/>
      <c r="M101" s="48"/>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5"/>
      <c r="AU101" s="45"/>
      <c r="AV101" s="45"/>
      <c r="AW101" s="45"/>
      <c r="AX101" s="45"/>
      <c r="AY101" s="45"/>
      <c r="AZ101" s="45"/>
    </row>
    <row r="102" spans="1:52" ht="12.75" customHeight="1">
      <c r="A102" s="178"/>
      <c r="B102" s="47"/>
      <c r="C102" s="47"/>
      <c r="D102" s="47"/>
      <c r="E102" s="47"/>
      <c r="F102" s="47"/>
      <c r="G102" s="47"/>
      <c r="H102" s="47"/>
      <c r="I102" s="48"/>
      <c r="J102" s="47"/>
      <c r="K102" s="48"/>
      <c r="L102" s="48"/>
      <c r="M102" s="48"/>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5"/>
      <c r="AU102" s="45"/>
      <c r="AV102" s="45"/>
      <c r="AW102" s="45"/>
      <c r="AX102" s="45"/>
      <c r="AY102" s="45"/>
      <c r="AZ102" s="45"/>
    </row>
    <row r="103" spans="1:52" ht="12.75" customHeight="1">
      <c r="A103" s="178"/>
      <c r="B103" s="47"/>
      <c r="C103" s="47"/>
      <c r="D103" s="47"/>
      <c r="E103" s="47"/>
      <c r="F103" s="47"/>
      <c r="G103" s="47"/>
      <c r="H103" s="47"/>
      <c r="I103" s="48"/>
      <c r="J103" s="47"/>
      <c r="K103" s="48"/>
      <c r="L103" s="48"/>
      <c r="M103" s="48"/>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5"/>
      <c r="AU103" s="45"/>
      <c r="AV103" s="45"/>
      <c r="AW103" s="45"/>
      <c r="AX103" s="45"/>
      <c r="AY103" s="45"/>
      <c r="AZ103" s="45"/>
    </row>
    <row r="104" spans="1:52" ht="12.75" customHeight="1">
      <c r="A104" s="178"/>
      <c r="B104" s="47"/>
      <c r="C104" s="47"/>
      <c r="D104" s="47"/>
      <c r="E104" s="47"/>
      <c r="F104" s="47"/>
      <c r="G104" s="47"/>
      <c r="H104" s="47"/>
      <c r="I104" s="48"/>
      <c r="J104" s="47"/>
      <c r="K104" s="48"/>
      <c r="L104" s="48"/>
      <c r="M104" s="48"/>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5"/>
      <c r="AU104" s="45"/>
      <c r="AV104" s="45"/>
      <c r="AW104" s="45"/>
      <c r="AX104" s="45"/>
      <c r="AY104" s="45"/>
      <c r="AZ104" s="45"/>
    </row>
    <row r="105" spans="1:52" ht="12.75" customHeight="1">
      <c r="A105" s="178"/>
      <c r="B105" s="47"/>
      <c r="C105" s="47"/>
      <c r="D105" s="47"/>
      <c r="E105" s="47"/>
      <c r="F105" s="47"/>
      <c r="G105" s="47"/>
      <c r="H105" s="47"/>
      <c r="I105" s="48"/>
      <c r="J105" s="47"/>
      <c r="K105" s="48"/>
      <c r="L105" s="48"/>
      <c r="M105" s="48"/>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5"/>
      <c r="AU105" s="45"/>
      <c r="AV105" s="45"/>
      <c r="AW105" s="45"/>
      <c r="AX105" s="45"/>
      <c r="AY105" s="45"/>
      <c r="AZ105" s="45"/>
    </row>
    <row r="106" spans="1:52" ht="12.75" customHeight="1">
      <c r="A106" s="178"/>
      <c r="B106" s="47"/>
      <c r="C106" s="47"/>
      <c r="D106" s="47"/>
      <c r="E106" s="47"/>
      <c r="F106" s="47"/>
      <c r="G106" s="47"/>
      <c r="H106" s="47"/>
      <c r="I106" s="48"/>
      <c r="J106" s="47"/>
      <c r="K106" s="48"/>
      <c r="L106" s="48"/>
      <c r="M106" s="48"/>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5"/>
      <c r="AU106" s="45"/>
      <c r="AV106" s="45"/>
      <c r="AW106" s="45"/>
      <c r="AX106" s="45"/>
      <c r="AY106" s="45"/>
      <c r="AZ106" s="45"/>
    </row>
    <row r="107" spans="1:52" ht="12.75" customHeight="1">
      <c r="A107" s="178"/>
      <c r="B107" s="47"/>
      <c r="C107" s="47"/>
      <c r="D107" s="47"/>
      <c r="E107" s="47"/>
      <c r="F107" s="47"/>
      <c r="G107" s="47"/>
      <c r="H107" s="47"/>
      <c r="I107" s="48"/>
      <c r="J107" s="47"/>
      <c r="K107" s="48"/>
      <c r="L107" s="48"/>
      <c r="M107" s="48"/>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5"/>
      <c r="AU107" s="45"/>
      <c r="AV107" s="45"/>
      <c r="AW107" s="45"/>
      <c r="AX107" s="45"/>
      <c r="AY107" s="45"/>
      <c r="AZ107" s="45"/>
    </row>
    <row r="108" spans="1:52" ht="12.75" customHeight="1">
      <c r="A108" s="178"/>
      <c r="B108" s="47"/>
      <c r="C108" s="47"/>
      <c r="D108" s="47"/>
      <c r="E108" s="47"/>
      <c r="F108" s="47"/>
      <c r="G108" s="47"/>
      <c r="H108" s="47"/>
      <c r="I108" s="48"/>
      <c r="J108" s="47"/>
      <c r="K108" s="48"/>
      <c r="L108" s="48"/>
      <c r="M108" s="48"/>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5"/>
      <c r="AU108" s="45"/>
      <c r="AV108" s="45"/>
      <c r="AW108" s="45"/>
      <c r="AX108" s="45"/>
      <c r="AY108" s="45"/>
      <c r="AZ108" s="45"/>
    </row>
    <row r="109" spans="1:52" ht="12.75" customHeight="1">
      <c r="A109" s="178"/>
      <c r="B109" s="47"/>
      <c r="C109" s="47"/>
      <c r="D109" s="47"/>
      <c r="E109" s="47"/>
      <c r="F109" s="47"/>
      <c r="G109" s="47"/>
      <c r="H109" s="47"/>
      <c r="I109" s="48"/>
      <c r="J109" s="47"/>
      <c r="K109" s="48"/>
      <c r="L109" s="48"/>
      <c r="M109" s="48"/>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5"/>
      <c r="AU109" s="45"/>
      <c r="AV109" s="45"/>
      <c r="AW109" s="45"/>
      <c r="AX109" s="45"/>
      <c r="AY109" s="45"/>
      <c r="AZ109" s="45"/>
    </row>
    <row r="110" spans="1:52" ht="12.75" customHeight="1">
      <c r="A110" s="178"/>
      <c r="B110" s="47"/>
      <c r="C110" s="47"/>
      <c r="D110" s="47"/>
      <c r="E110" s="47"/>
      <c r="F110" s="47"/>
      <c r="G110" s="47"/>
      <c r="H110" s="47"/>
      <c r="I110" s="48"/>
      <c r="J110" s="47"/>
      <c r="K110" s="48"/>
      <c r="L110" s="48"/>
      <c r="M110" s="48"/>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5"/>
      <c r="AU110" s="45"/>
      <c r="AV110" s="45"/>
      <c r="AW110" s="45"/>
      <c r="AX110" s="45"/>
      <c r="AY110" s="45"/>
      <c r="AZ110" s="45"/>
    </row>
    <row r="111" spans="1:52" ht="12.75" customHeight="1">
      <c r="A111" s="178"/>
      <c r="B111" s="47"/>
      <c r="C111" s="47"/>
      <c r="D111" s="47"/>
      <c r="E111" s="47"/>
      <c r="F111" s="47"/>
      <c r="G111" s="47"/>
      <c r="H111" s="47"/>
      <c r="I111" s="48"/>
      <c r="J111" s="47"/>
      <c r="K111" s="48"/>
      <c r="L111" s="48"/>
      <c r="M111" s="48"/>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5"/>
      <c r="AU111" s="45"/>
      <c r="AV111" s="45"/>
      <c r="AW111" s="45"/>
      <c r="AX111" s="45"/>
      <c r="AY111" s="45"/>
      <c r="AZ111" s="45"/>
    </row>
    <row r="112" spans="1:52" ht="12.75" customHeight="1">
      <c r="A112" s="178"/>
      <c r="B112" s="47"/>
      <c r="C112" s="47"/>
      <c r="D112" s="47"/>
      <c r="E112" s="47"/>
      <c r="F112" s="47"/>
      <c r="G112" s="47"/>
      <c r="H112" s="47"/>
      <c r="I112" s="48"/>
      <c r="J112" s="47"/>
      <c r="K112" s="48"/>
      <c r="L112" s="48"/>
      <c r="M112" s="48"/>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5"/>
      <c r="AU112" s="45"/>
      <c r="AV112" s="45"/>
      <c r="AW112" s="45"/>
      <c r="AX112" s="45"/>
      <c r="AY112" s="45"/>
      <c r="AZ112" s="45"/>
    </row>
    <row r="113" spans="1:52" ht="12.75" customHeight="1">
      <c r="A113" s="178"/>
      <c r="B113" s="47"/>
      <c r="C113" s="47"/>
      <c r="D113" s="47"/>
      <c r="E113" s="47"/>
      <c r="F113" s="47"/>
      <c r="G113" s="47"/>
      <c r="H113" s="47"/>
      <c r="I113" s="48"/>
      <c r="J113" s="47"/>
      <c r="K113" s="48"/>
      <c r="L113" s="48"/>
      <c r="M113" s="48"/>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5"/>
      <c r="AU113" s="45"/>
      <c r="AV113" s="45"/>
      <c r="AW113" s="45"/>
      <c r="AX113" s="45"/>
      <c r="AY113" s="45"/>
      <c r="AZ113" s="45"/>
    </row>
    <row r="114" spans="1:52" ht="12.75" customHeight="1">
      <c r="A114" s="178"/>
      <c r="B114" s="47"/>
      <c r="C114" s="47"/>
      <c r="D114" s="47"/>
      <c r="E114" s="47"/>
      <c r="F114" s="47"/>
      <c r="G114" s="47"/>
      <c r="H114" s="47"/>
      <c r="I114" s="48"/>
      <c r="J114" s="47"/>
      <c r="K114" s="48"/>
      <c r="L114" s="48"/>
      <c r="M114" s="48"/>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5"/>
      <c r="AU114" s="45"/>
      <c r="AV114" s="45"/>
      <c r="AW114" s="45"/>
      <c r="AX114" s="45"/>
      <c r="AY114" s="45"/>
      <c r="AZ114" s="45"/>
    </row>
    <row r="115" spans="1:52" ht="12.75" customHeight="1">
      <c r="A115" s="178"/>
      <c r="B115" s="47"/>
      <c r="C115" s="47"/>
      <c r="D115" s="47"/>
      <c r="E115" s="47"/>
      <c r="F115" s="47"/>
      <c r="G115" s="47"/>
      <c r="H115" s="47"/>
      <c r="I115" s="48"/>
      <c r="J115" s="47"/>
      <c r="K115" s="48"/>
      <c r="L115" s="48"/>
      <c r="M115" s="48"/>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5"/>
      <c r="AU115" s="45"/>
      <c r="AV115" s="45"/>
      <c r="AW115" s="45"/>
      <c r="AX115" s="45"/>
      <c r="AY115" s="45"/>
      <c r="AZ115" s="45"/>
    </row>
    <row r="116" spans="1:52" ht="12.75" customHeight="1">
      <c r="A116" s="178"/>
      <c r="B116" s="47"/>
      <c r="C116" s="47"/>
      <c r="D116" s="47"/>
      <c r="E116" s="47"/>
      <c r="F116" s="47"/>
      <c r="G116" s="47"/>
      <c r="H116" s="47"/>
      <c r="I116" s="48"/>
      <c r="J116" s="47"/>
      <c r="K116" s="48"/>
      <c r="L116" s="48"/>
      <c r="M116" s="48"/>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5"/>
      <c r="AU116" s="45"/>
      <c r="AV116" s="45"/>
      <c r="AW116" s="45"/>
      <c r="AX116" s="45"/>
      <c r="AY116" s="45"/>
      <c r="AZ116" s="45"/>
    </row>
    <row r="117" spans="1:52" ht="12.75" customHeight="1">
      <c r="A117" s="178"/>
      <c r="B117" s="47"/>
      <c r="C117" s="47"/>
      <c r="D117" s="47"/>
      <c r="E117" s="47"/>
      <c r="F117" s="47"/>
      <c r="G117" s="47"/>
      <c r="H117" s="47"/>
      <c r="I117" s="48"/>
      <c r="J117" s="47"/>
      <c r="K117" s="48"/>
      <c r="L117" s="48"/>
      <c r="M117" s="48"/>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5"/>
      <c r="AU117" s="45"/>
      <c r="AV117" s="45"/>
      <c r="AW117" s="45"/>
      <c r="AX117" s="45"/>
      <c r="AY117" s="45"/>
      <c r="AZ117" s="45"/>
    </row>
    <row r="118" spans="1:52" ht="12.75" customHeight="1">
      <c r="A118" s="178"/>
      <c r="B118" s="47"/>
      <c r="C118" s="47"/>
      <c r="D118" s="47"/>
      <c r="E118" s="47"/>
      <c r="F118" s="47"/>
      <c r="G118" s="47"/>
      <c r="H118" s="47"/>
      <c r="I118" s="48"/>
      <c r="J118" s="47"/>
      <c r="K118" s="48"/>
      <c r="L118" s="48"/>
      <c r="M118" s="48"/>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5"/>
      <c r="AU118" s="45"/>
      <c r="AV118" s="45"/>
      <c r="AW118" s="45"/>
      <c r="AX118" s="45"/>
      <c r="AY118" s="45"/>
      <c r="AZ118" s="45"/>
    </row>
    <row r="119" spans="1:52" ht="12.75" customHeight="1">
      <c r="A119" s="178"/>
      <c r="B119" s="47"/>
      <c r="C119" s="47"/>
      <c r="D119" s="47"/>
      <c r="E119" s="47"/>
      <c r="F119" s="47"/>
      <c r="G119" s="47"/>
      <c r="H119" s="47"/>
      <c r="I119" s="48"/>
      <c r="J119" s="47"/>
      <c r="K119" s="48"/>
      <c r="L119" s="48"/>
      <c r="M119" s="48"/>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5"/>
      <c r="AU119" s="45"/>
      <c r="AV119" s="45"/>
      <c r="AW119" s="45"/>
      <c r="AX119" s="45"/>
      <c r="AY119" s="45"/>
      <c r="AZ119" s="45"/>
    </row>
    <row r="120" spans="1:52" ht="12.75" customHeight="1">
      <c r="A120" s="178"/>
      <c r="B120" s="47"/>
      <c r="C120" s="47"/>
      <c r="D120" s="47"/>
      <c r="E120" s="47"/>
      <c r="F120" s="47"/>
      <c r="G120" s="47"/>
      <c r="H120" s="47"/>
      <c r="I120" s="48"/>
      <c r="J120" s="47"/>
      <c r="K120" s="48"/>
      <c r="L120" s="48"/>
      <c r="M120" s="48"/>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5"/>
      <c r="AU120" s="45"/>
      <c r="AV120" s="45"/>
      <c r="AW120" s="45"/>
      <c r="AX120" s="45"/>
      <c r="AY120" s="45"/>
      <c r="AZ120" s="45"/>
    </row>
    <row r="121" spans="1:52" ht="12.75" customHeight="1">
      <c r="A121" s="178"/>
      <c r="B121" s="47"/>
      <c r="C121" s="47"/>
      <c r="D121" s="47"/>
      <c r="E121" s="47"/>
      <c r="F121" s="47"/>
      <c r="G121" s="47"/>
      <c r="H121" s="47"/>
      <c r="I121" s="48"/>
      <c r="J121" s="47"/>
      <c r="K121" s="48"/>
      <c r="L121" s="48"/>
      <c r="M121" s="48"/>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5"/>
      <c r="AU121" s="45"/>
      <c r="AV121" s="45"/>
      <c r="AW121" s="45"/>
      <c r="AX121" s="45"/>
      <c r="AY121" s="45"/>
      <c r="AZ121" s="45"/>
    </row>
    <row r="122" spans="1:52" ht="12.75" customHeight="1">
      <c r="A122" s="178"/>
      <c r="B122" s="47"/>
      <c r="C122" s="47"/>
      <c r="D122" s="47"/>
      <c r="E122" s="47"/>
      <c r="F122" s="47"/>
      <c r="G122" s="47"/>
      <c r="H122" s="47"/>
      <c r="I122" s="48"/>
      <c r="J122" s="47"/>
      <c r="K122" s="48"/>
      <c r="L122" s="48"/>
      <c r="M122" s="48"/>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5"/>
      <c r="AU122" s="45"/>
      <c r="AV122" s="45"/>
      <c r="AW122" s="45"/>
      <c r="AX122" s="45"/>
      <c r="AY122" s="45"/>
      <c r="AZ122" s="45"/>
    </row>
    <row r="123" spans="1:52" ht="12.75" customHeight="1">
      <c r="A123" s="178"/>
      <c r="B123" s="47"/>
      <c r="C123" s="47"/>
      <c r="D123" s="47"/>
      <c r="E123" s="47"/>
      <c r="F123" s="47"/>
      <c r="G123" s="47"/>
      <c r="H123" s="47"/>
      <c r="I123" s="48"/>
      <c r="J123" s="47"/>
      <c r="K123" s="48"/>
      <c r="L123" s="48"/>
      <c r="M123" s="48"/>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5"/>
      <c r="AU123" s="45"/>
      <c r="AV123" s="45"/>
      <c r="AW123" s="45"/>
      <c r="AX123" s="45"/>
      <c r="AY123" s="45"/>
      <c r="AZ123" s="45"/>
    </row>
    <row r="124" spans="1:52" ht="12.75" customHeight="1">
      <c r="A124" s="178"/>
      <c r="B124" s="47"/>
      <c r="C124" s="47"/>
      <c r="D124" s="47"/>
      <c r="E124" s="47"/>
      <c r="F124" s="47"/>
      <c r="G124" s="47"/>
      <c r="H124" s="47"/>
      <c r="I124" s="48"/>
      <c r="J124" s="47"/>
      <c r="K124" s="48"/>
      <c r="L124" s="48"/>
      <c r="M124" s="48"/>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5"/>
      <c r="AU124" s="45"/>
      <c r="AV124" s="45"/>
      <c r="AW124" s="45"/>
      <c r="AX124" s="45"/>
      <c r="AY124" s="45"/>
      <c r="AZ124" s="45"/>
    </row>
    <row r="125" spans="1:52" ht="12.75" customHeight="1">
      <c r="A125" s="178"/>
      <c r="B125" s="47"/>
      <c r="C125" s="47"/>
      <c r="D125" s="47"/>
      <c r="E125" s="47"/>
      <c r="F125" s="47"/>
      <c r="G125" s="47"/>
      <c r="H125" s="47"/>
      <c r="I125" s="48"/>
      <c r="J125" s="47"/>
      <c r="K125" s="48"/>
      <c r="L125" s="48"/>
      <c r="M125" s="48"/>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5"/>
      <c r="AU125" s="45"/>
      <c r="AV125" s="45"/>
      <c r="AW125" s="45"/>
      <c r="AX125" s="45"/>
      <c r="AY125" s="45"/>
      <c r="AZ125" s="45"/>
    </row>
    <row r="126" spans="1:52" ht="12.75" customHeight="1">
      <c r="A126" s="178"/>
      <c r="B126" s="47"/>
      <c r="C126" s="47"/>
      <c r="D126" s="47"/>
      <c r="E126" s="47"/>
      <c r="F126" s="47"/>
      <c r="G126" s="47"/>
      <c r="H126" s="47"/>
      <c r="I126" s="48"/>
      <c r="J126" s="47"/>
      <c r="K126" s="48"/>
      <c r="L126" s="48"/>
      <c r="M126" s="48"/>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5"/>
      <c r="AU126" s="45"/>
      <c r="AV126" s="45"/>
      <c r="AW126" s="45"/>
      <c r="AX126" s="45"/>
      <c r="AY126" s="45"/>
      <c r="AZ126" s="45"/>
    </row>
    <row r="127" spans="1:52" ht="12.75" customHeight="1">
      <c r="A127" s="178"/>
      <c r="B127" s="47"/>
      <c r="C127" s="47"/>
      <c r="D127" s="47"/>
      <c r="E127" s="47"/>
      <c r="F127" s="47"/>
      <c r="G127" s="47"/>
      <c r="H127" s="47"/>
      <c r="I127" s="48"/>
      <c r="J127" s="47"/>
      <c r="K127" s="48"/>
      <c r="L127" s="48"/>
      <c r="M127" s="48"/>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5"/>
      <c r="AU127" s="45"/>
      <c r="AV127" s="45"/>
      <c r="AW127" s="45"/>
      <c r="AX127" s="45"/>
      <c r="AY127" s="45"/>
      <c r="AZ127" s="45"/>
    </row>
    <row r="128" spans="1:52" ht="12.75" customHeight="1">
      <c r="A128" s="178"/>
      <c r="B128" s="47"/>
      <c r="C128" s="47"/>
      <c r="D128" s="47"/>
      <c r="E128" s="47"/>
      <c r="F128" s="47"/>
      <c r="G128" s="47"/>
      <c r="H128" s="47"/>
      <c r="I128" s="48"/>
      <c r="J128" s="47"/>
      <c r="K128" s="48"/>
      <c r="L128" s="48"/>
      <c r="M128" s="48"/>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5"/>
      <c r="AU128" s="45"/>
      <c r="AV128" s="45"/>
      <c r="AW128" s="45"/>
      <c r="AX128" s="45"/>
      <c r="AY128" s="45"/>
      <c r="AZ128" s="45"/>
    </row>
    <row r="129" spans="1:52" ht="12.75" customHeight="1">
      <c r="A129" s="178"/>
      <c r="B129" s="47"/>
      <c r="C129" s="47"/>
      <c r="D129" s="47"/>
      <c r="E129" s="47"/>
      <c r="F129" s="47"/>
      <c r="G129" s="47"/>
      <c r="H129" s="47"/>
      <c r="I129" s="48"/>
      <c r="J129" s="47"/>
      <c r="K129" s="48"/>
      <c r="L129" s="48"/>
      <c r="M129" s="48"/>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5"/>
      <c r="AU129" s="45"/>
      <c r="AV129" s="45"/>
      <c r="AW129" s="45"/>
      <c r="AX129" s="45"/>
      <c r="AY129" s="45"/>
      <c r="AZ129" s="45"/>
    </row>
    <row r="130" spans="1:52" ht="12.75" customHeight="1">
      <c r="A130" s="178"/>
      <c r="B130" s="47"/>
      <c r="C130" s="47"/>
      <c r="D130" s="47"/>
      <c r="E130" s="47"/>
      <c r="F130" s="47"/>
      <c r="G130" s="47"/>
      <c r="H130" s="47"/>
      <c r="I130" s="48"/>
      <c r="J130" s="47"/>
      <c r="K130" s="48"/>
      <c r="L130" s="48"/>
      <c r="M130" s="48"/>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5"/>
      <c r="AU130" s="45"/>
      <c r="AV130" s="45"/>
      <c r="AW130" s="45"/>
      <c r="AX130" s="45"/>
      <c r="AY130" s="45"/>
      <c r="AZ130" s="45"/>
    </row>
    <row r="131" spans="1:52" ht="12.75" customHeight="1">
      <c r="A131" s="178"/>
      <c r="B131" s="47"/>
      <c r="C131" s="47"/>
      <c r="D131" s="47"/>
      <c r="E131" s="47"/>
      <c r="F131" s="47"/>
      <c r="G131" s="47"/>
      <c r="H131" s="47"/>
      <c r="I131" s="48"/>
      <c r="J131" s="47"/>
      <c r="K131" s="48"/>
      <c r="L131" s="48"/>
      <c r="M131" s="48"/>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5"/>
      <c r="AU131" s="45"/>
      <c r="AV131" s="45"/>
      <c r="AW131" s="45"/>
      <c r="AX131" s="45"/>
      <c r="AY131" s="45"/>
      <c r="AZ131" s="45"/>
    </row>
    <row r="132" spans="1:52" ht="12.75" customHeight="1">
      <c r="A132" s="178"/>
      <c r="B132" s="47"/>
      <c r="C132" s="47"/>
      <c r="D132" s="47"/>
      <c r="E132" s="47"/>
      <c r="F132" s="47"/>
      <c r="G132" s="47"/>
      <c r="H132" s="47"/>
      <c r="I132" s="48"/>
      <c r="J132" s="47"/>
      <c r="K132" s="48"/>
      <c r="L132" s="48"/>
      <c r="M132" s="48"/>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5"/>
      <c r="AU132" s="45"/>
      <c r="AV132" s="45"/>
      <c r="AW132" s="45"/>
      <c r="AX132" s="45"/>
      <c r="AY132" s="45"/>
      <c r="AZ132" s="45"/>
    </row>
    <row r="133" spans="1:52" ht="12.75" customHeight="1">
      <c r="A133" s="178"/>
      <c r="B133" s="47"/>
      <c r="C133" s="47"/>
      <c r="D133" s="47"/>
      <c r="E133" s="47"/>
      <c r="F133" s="47"/>
      <c r="G133" s="47"/>
      <c r="H133" s="47"/>
      <c r="I133" s="48"/>
      <c r="J133" s="47"/>
      <c r="K133" s="48"/>
      <c r="L133" s="48"/>
      <c r="M133" s="48"/>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5"/>
      <c r="AU133" s="45"/>
      <c r="AV133" s="45"/>
      <c r="AW133" s="45"/>
      <c r="AX133" s="45"/>
      <c r="AY133" s="45"/>
      <c r="AZ133" s="45"/>
    </row>
    <row r="134" spans="1:52" ht="12.75" customHeight="1">
      <c r="A134" s="178"/>
      <c r="B134" s="47"/>
      <c r="C134" s="47"/>
      <c r="D134" s="47"/>
      <c r="E134" s="47"/>
      <c r="F134" s="47"/>
      <c r="G134" s="47"/>
      <c r="H134" s="47"/>
      <c r="I134" s="48"/>
      <c r="J134" s="47"/>
      <c r="K134" s="48"/>
      <c r="L134" s="48"/>
      <c r="M134" s="48"/>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5"/>
      <c r="AU134" s="45"/>
      <c r="AV134" s="45"/>
      <c r="AW134" s="45"/>
      <c r="AX134" s="45"/>
      <c r="AY134" s="45"/>
      <c r="AZ134" s="45"/>
    </row>
    <row r="135" spans="1:52" ht="12.75" customHeight="1">
      <c r="A135" s="178"/>
      <c r="B135" s="47"/>
      <c r="C135" s="47"/>
      <c r="D135" s="47"/>
      <c r="E135" s="47"/>
      <c r="F135" s="47"/>
      <c r="G135" s="47"/>
      <c r="H135" s="47"/>
      <c r="I135" s="48"/>
      <c r="J135" s="47"/>
      <c r="K135" s="48"/>
      <c r="L135" s="48"/>
      <c r="M135" s="48"/>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5"/>
      <c r="AU135" s="45"/>
      <c r="AV135" s="45"/>
      <c r="AW135" s="45"/>
      <c r="AX135" s="45"/>
      <c r="AY135" s="45"/>
      <c r="AZ135" s="45"/>
    </row>
    <row r="136" spans="1:52" ht="12.75" customHeight="1">
      <c r="A136" s="178"/>
      <c r="B136" s="47"/>
      <c r="C136" s="47"/>
      <c r="D136" s="47"/>
      <c r="E136" s="47"/>
      <c r="F136" s="47"/>
      <c r="G136" s="47"/>
      <c r="H136" s="47"/>
      <c r="I136" s="48"/>
      <c r="J136" s="47"/>
      <c r="K136" s="48"/>
      <c r="L136" s="48"/>
      <c r="M136" s="48"/>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5"/>
      <c r="AU136" s="45"/>
      <c r="AV136" s="45"/>
      <c r="AW136" s="45"/>
      <c r="AX136" s="45"/>
      <c r="AY136" s="45"/>
      <c r="AZ136" s="45"/>
    </row>
    <row r="137" spans="1:52" ht="12.75" customHeight="1">
      <c r="A137" s="178"/>
      <c r="B137" s="47"/>
      <c r="C137" s="47"/>
      <c r="D137" s="47"/>
      <c r="E137" s="47"/>
      <c r="F137" s="47"/>
      <c r="G137" s="47"/>
      <c r="H137" s="47"/>
      <c r="I137" s="48"/>
      <c r="J137" s="47"/>
      <c r="K137" s="48"/>
      <c r="L137" s="48"/>
      <c r="M137" s="48"/>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5"/>
      <c r="AU137" s="45"/>
      <c r="AV137" s="45"/>
      <c r="AW137" s="45"/>
      <c r="AX137" s="45"/>
      <c r="AY137" s="45"/>
      <c r="AZ137" s="45"/>
    </row>
    <row r="138" spans="1:52" ht="12.75" customHeight="1">
      <c r="A138" s="178"/>
      <c r="B138" s="47"/>
      <c r="C138" s="47"/>
      <c r="D138" s="47"/>
      <c r="E138" s="47"/>
      <c r="F138" s="47"/>
      <c r="G138" s="47"/>
      <c r="H138" s="47"/>
      <c r="I138" s="48"/>
      <c r="J138" s="47"/>
      <c r="K138" s="48"/>
      <c r="L138" s="48"/>
      <c r="M138" s="48"/>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5"/>
      <c r="AU138" s="45"/>
      <c r="AV138" s="45"/>
      <c r="AW138" s="45"/>
      <c r="AX138" s="45"/>
      <c r="AY138" s="45"/>
      <c r="AZ138" s="45"/>
    </row>
    <row r="139" spans="1:52" ht="12.75" customHeight="1">
      <c r="A139" s="178"/>
      <c r="B139" s="47"/>
      <c r="C139" s="47"/>
      <c r="D139" s="47"/>
      <c r="E139" s="47"/>
      <c r="F139" s="47"/>
      <c r="G139" s="47"/>
      <c r="H139" s="47"/>
      <c r="I139" s="48"/>
      <c r="J139" s="47"/>
      <c r="K139" s="48"/>
      <c r="L139" s="48"/>
      <c r="M139" s="48"/>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5"/>
      <c r="AU139" s="45"/>
      <c r="AV139" s="45"/>
      <c r="AW139" s="45"/>
      <c r="AX139" s="45"/>
      <c r="AY139" s="45"/>
      <c r="AZ139" s="45"/>
    </row>
    <row r="140" spans="1:52" ht="12.75" customHeight="1">
      <c r="A140" s="178"/>
      <c r="B140" s="47"/>
      <c r="C140" s="47"/>
      <c r="D140" s="47"/>
      <c r="E140" s="47"/>
      <c r="F140" s="47"/>
      <c r="G140" s="47"/>
      <c r="H140" s="47"/>
      <c r="I140" s="48"/>
      <c r="J140" s="47"/>
      <c r="K140" s="48"/>
      <c r="L140" s="48"/>
      <c r="M140" s="48"/>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5"/>
      <c r="AU140" s="45"/>
      <c r="AV140" s="45"/>
      <c r="AW140" s="45"/>
      <c r="AX140" s="45"/>
      <c r="AY140" s="45"/>
      <c r="AZ140" s="45"/>
    </row>
    <row r="141" spans="1:52" ht="12.75" customHeight="1">
      <c r="A141" s="178"/>
      <c r="B141" s="47"/>
      <c r="C141" s="47"/>
      <c r="D141" s="47"/>
      <c r="E141" s="47"/>
      <c r="F141" s="47"/>
      <c r="G141" s="47"/>
      <c r="H141" s="47"/>
      <c r="I141" s="48"/>
      <c r="J141" s="47"/>
      <c r="K141" s="48"/>
      <c r="L141" s="48"/>
      <c r="M141" s="48"/>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5"/>
      <c r="AU141" s="45"/>
      <c r="AV141" s="45"/>
      <c r="AW141" s="45"/>
      <c r="AX141" s="45"/>
      <c r="AY141" s="45"/>
      <c r="AZ141" s="45"/>
    </row>
    <row r="142" spans="1:52" ht="12.75" customHeight="1">
      <c r="A142" s="178"/>
      <c r="B142" s="47"/>
      <c r="C142" s="47"/>
      <c r="D142" s="47"/>
      <c r="E142" s="47"/>
      <c r="F142" s="47"/>
      <c r="G142" s="47"/>
      <c r="H142" s="47"/>
      <c r="I142" s="48"/>
      <c r="J142" s="47"/>
      <c r="K142" s="48"/>
      <c r="L142" s="48"/>
      <c r="M142" s="48"/>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5"/>
      <c r="AU142" s="45"/>
      <c r="AV142" s="45"/>
      <c r="AW142" s="45"/>
      <c r="AX142" s="45"/>
      <c r="AY142" s="45"/>
      <c r="AZ142" s="45"/>
    </row>
    <row r="143" spans="1:52" ht="12.75" customHeight="1">
      <c r="A143" s="178"/>
      <c r="B143" s="47"/>
      <c r="C143" s="47"/>
      <c r="D143" s="47"/>
      <c r="E143" s="47"/>
      <c r="F143" s="47"/>
      <c r="G143" s="47"/>
      <c r="H143" s="47"/>
      <c r="I143" s="48"/>
      <c r="J143" s="47"/>
      <c r="K143" s="48"/>
      <c r="L143" s="48"/>
      <c r="M143" s="48"/>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5"/>
      <c r="AU143" s="45"/>
      <c r="AV143" s="45"/>
      <c r="AW143" s="45"/>
      <c r="AX143" s="45"/>
      <c r="AY143" s="45"/>
      <c r="AZ143" s="45"/>
    </row>
    <row r="144" spans="1:52" ht="12.75" customHeight="1">
      <c r="A144" s="178"/>
      <c r="B144" s="47"/>
      <c r="C144" s="47"/>
      <c r="D144" s="47"/>
      <c r="E144" s="47"/>
      <c r="F144" s="47"/>
      <c r="G144" s="47"/>
      <c r="H144" s="47"/>
      <c r="I144" s="48"/>
      <c r="J144" s="47"/>
      <c r="K144" s="48"/>
      <c r="L144" s="48"/>
      <c r="M144" s="48"/>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5"/>
      <c r="AU144" s="45"/>
      <c r="AV144" s="45"/>
      <c r="AW144" s="45"/>
      <c r="AX144" s="45"/>
      <c r="AY144" s="45"/>
      <c r="AZ144" s="45"/>
    </row>
    <row r="145" spans="1:52" ht="12.75" customHeight="1">
      <c r="A145" s="178"/>
      <c r="B145" s="47"/>
      <c r="C145" s="47"/>
      <c r="D145" s="47"/>
      <c r="E145" s="47"/>
      <c r="F145" s="47"/>
      <c r="G145" s="47"/>
      <c r="H145" s="47"/>
      <c r="I145" s="48"/>
      <c r="J145" s="47"/>
      <c r="K145" s="48"/>
      <c r="L145" s="48"/>
      <c r="M145" s="48"/>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5"/>
      <c r="AU145" s="45"/>
      <c r="AV145" s="45"/>
      <c r="AW145" s="45"/>
      <c r="AX145" s="45"/>
      <c r="AY145" s="45"/>
      <c r="AZ145" s="45"/>
    </row>
    <row r="146" spans="1:52" ht="12.75" customHeight="1">
      <c r="A146" s="178"/>
      <c r="B146" s="47"/>
      <c r="C146" s="47"/>
      <c r="D146" s="47"/>
      <c r="E146" s="47"/>
      <c r="F146" s="47"/>
      <c r="G146" s="47"/>
      <c r="H146" s="47"/>
      <c r="I146" s="48"/>
      <c r="J146" s="47"/>
      <c r="K146" s="48"/>
      <c r="L146" s="48"/>
      <c r="M146" s="48"/>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5"/>
      <c r="AU146" s="45"/>
      <c r="AV146" s="45"/>
      <c r="AW146" s="45"/>
      <c r="AX146" s="45"/>
      <c r="AY146" s="45"/>
      <c r="AZ146" s="45"/>
    </row>
    <row r="147" spans="1:52" ht="12.75" customHeight="1">
      <c r="A147" s="178"/>
      <c r="B147" s="47"/>
      <c r="C147" s="47"/>
      <c r="D147" s="47"/>
      <c r="E147" s="47"/>
      <c r="F147" s="47"/>
      <c r="G147" s="47"/>
      <c r="H147" s="47"/>
      <c r="I147" s="48"/>
      <c r="J147" s="47"/>
      <c r="K147" s="48"/>
      <c r="L147" s="48"/>
      <c r="M147" s="48"/>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5"/>
      <c r="AU147" s="45"/>
      <c r="AV147" s="45"/>
      <c r="AW147" s="45"/>
      <c r="AX147" s="45"/>
      <c r="AY147" s="45"/>
      <c r="AZ147" s="45"/>
    </row>
    <row r="148" spans="1:52" ht="12.75" customHeight="1">
      <c r="A148" s="178"/>
      <c r="B148" s="47"/>
      <c r="C148" s="47"/>
      <c r="D148" s="47"/>
      <c r="E148" s="47"/>
      <c r="F148" s="47"/>
      <c r="G148" s="47"/>
      <c r="H148" s="47"/>
      <c r="I148" s="48"/>
      <c r="J148" s="47"/>
      <c r="K148" s="48"/>
      <c r="L148" s="48"/>
      <c r="M148" s="48"/>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5"/>
      <c r="AU148" s="45"/>
      <c r="AV148" s="45"/>
      <c r="AW148" s="45"/>
      <c r="AX148" s="45"/>
      <c r="AY148" s="45"/>
      <c r="AZ148" s="45"/>
    </row>
    <row r="149" spans="1:52" ht="12.75" customHeight="1">
      <c r="A149" s="178"/>
      <c r="B149" s="47"/>
      <c r="C149" s="47"/>
      <c r="D149" s="47"/>
      <c r="E149" s="47"/>
      <c r="F149" s="47"/>
      <c r="G149" s="47"/>
      <c r="H149" s="47"/>
      <c r="I149" s="48"/>
      <c r="J149" s="47"/>
      <c r="K149" s="48"/>
      <c r="L149" s="48"/>
      <c r="M149" s="48"/>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5"/>
      <c r="AU149" s="45"/>
      <c r="AV149" s="45"/>
      <c r="AW149" s="45"/>
      <c r="AX149" s="45"/>
      <c r="AY149" s="45"/>
      <c r="AZ149" s="45"/>
    </row>
    <row r="150" spans="1:52" ht="12.75" customHeight="1">
      <c r="A150" s="178"/>
      <c r="B150" s="47"/>
      <c r="C150" s="47"/>
      <c r="D150" s="47"/>
      <c r="E150" s="47"/>
      <c r="F150" s="47"/>
      <c r="G150" s="47"/>
      <c r="H150" s="47"/>
      <c r="I150" s="48"/>
      <c r="J150" s="47"/>
      <c r="K150" s="48"/>
      <c r="L150" s="48"/>
      <c r="M150" s="48"/>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5"/>
      <c r="AU150" s="45"/>
      <c r="AV150" s="45"/>
      <c r="AW150" s="45"/>
      <c r="AX150" s="45"/>
      <c r="AY150" s="45"/>
      <c r="AZ150" s="45"/>
    </row>
    <row r="151" spans="1:52" ht="12.75" customHeight="1">
      <c r="A151" s="178"/>
      <c r="B151" s="47"/>
      <c r="C151" s="47"/>
      <c r="D151" s="47"/>
      <c r="E151" s="47"/>
      <c r="F151" s="47"/>
      <c r="G151" s="47"/>
      <c r="H151" s="47"/>
      <c r="I151" s="48"/>
      <c r="J151" s="47"/>
      <c r="K151" s="48"/>
      <c r="L151" s="48"/>
      <c r="M151" s="48"/>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5"/>
      <c r="AU151" s="45"/>
      <c r="AV151" s="45"/>
      <c r="AW151" s="45"/>
      <c r="AX151" s="45"/>
      <c r="AY151" s="45"/>
      <c r="AZ151" s="45"/>
    </row>
    <row r="152" spans="1:52" ht="12.75" customHeight="1">
      <c r="A152" s="178"/>
      <c r="B152" s="47"/>
      <c r="C152" s="47"/>
      <c r="D152" s="47"/>
      <c r="E152" s="47"/>
      <c r="F152" s="47"/>
      <c r="G152" s="47"/>
      <c r="H152" s="47"/>
      <c r="I152" s="48"/>
      <c r="J152" s="47"/>
      <c r="K152" s="48"/>
      <c r="L152" s="48"/>
      <c r="M152" s="48"/>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5"/>
      <c r="AU152" s="45"/>
      <c r="AV152" s="45"/>
      <c r="AW152" s="45"/>
      <c r="AX152" s="45"/>
      <c r="AY152" s="45"/>
      <c r="AZ152" s="45"/>
    </row>
    <row r="153" spans="1:52" ht="12.75" customHeight="1">
      <c r="A153" s="178"/>
      <c r="B153" s="47"/>
      <c r="C153" s="47"/>
      <c r="D153" s="47"/>
      <c r="E153" s="47"/>
      <c r="F153" s="47"/>
      <c r="G153" s="47"/>
      <c r="H153" s="47"/>
      <c r="I153" s="48"/>
      <c r="J153" s="47"/>
      <c r="K153" s="48"/>
      <c r="L153" s="48"/>
      <c r="M153" s="48"/>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5"/>
      <c r="AU153" s="45"/>
      <c r="AV153" s="45"/>
      <c r="AW153" s="45"/>
      <c r="AX153" s="45"/>
      <c r="AY153" s="45"/>
      <c r="AZ153" s="45"/>
    </row>
    <row r="154" spans="1:52" ht="12.75" customHeight="1">
      <c r="A154" s="178"/>
      <c r="B154" s="47"/>
      <c r="C154" s="47"/>
      <c r="D154" s="47"/>
      <c r="E154" s="47"/>
      <c r="F154" s="47"/>
      <c r="G154" s="47"/>
      <c r="H154" s="47"/>
      <c r="I154" s="48"/>
      <c r="J154" s="47"/>
      <c r="K154" s="48"/>
      <c r="L154" s="48"/>
      <c r="M154" s="48"/>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5"/>
      <c r="AU154" s="45"/>
      <c r="AV154" s="45"/>
      <c r="AW154" s="45"/>
      <c r="AX154" s="45"/>
      <c r="AY154" s="45"/>
      <c r="AZ154" s="45"/>
    </row>
    <row r="155" spans="1:52" ht="12.75" customHeight="1">
      <c r="A155" s="178"/>
      <c r="B155" s="47"/>
      <c r="C155" s="47"/>
      <c r="D155" s="47"/>
      <c r="E155" s="47"/>
      <c r="F155" s="47"/>
      <c r="G155" s="47"/>
      <c r="H155" s="47"/>
      <c r="I155" s="48"/>
      <c r="J155" s="47"/>
      <c r="K155" s="48"/>
      <c r="L155" s="48"/>
      <c r="M155" s="48"/>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5"/>
      <c r="AU155" s="45"/>
      <c r="AV155" s="45"/>
      <c r="AW155" s="45"/>
      <c r="AX155" s="45"/>
      <c r="AY155" s="45"/>
      <c r="AZ155" s="45"/>
    </row>
    <row r="156" spans="1:52" ht="12.75" customHeight="1">
      <c r="A156" s="178"/>
      <c r="B156" s="47"/>
      <c r="C156" s="47"/>
      <c r="D156" s="47"/>
      <c r="E156" s="47"/>
      <c r="F156" s="47"/>
      <c r="G156" s="47"/>
      <c r="H156" s="47"/>
      <c r="I156" s="48"/>
      <c r="J156" s="47"/>
      <c r="K156" s="48"/>
      <c r="L156" s="48"/>
      <c r="M156" s="48"/>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5"/>
      <c r="AU156" s="45"/>
      <c r="AV156" s="45"/>
      <c r="AW156" s="45"/>
      <c r="AX156" s="45"/>
      <c r="AY156" s="45"/>
      <c r="AZ156" s="45"/>
    </row>
    <row r="157" spans="1:52" ht="12.75" customHeight="1">
      <c r="A157" s="178"/>
      <c r="B157" s="47"/>
      <c r="C157" s="47"/>
      <c r="D157" s="47"/>
      <c r="E157" s="47"/>
      <c r="F157" s="47"/>
      <c r="G157" s="47"/>
      <c r="H157" s="47"/>
      <c r="I157" s="48"/>
      <c r="J157" s="47"/>
      <c r="K157" s="48"/>
      <c r="L157" s="48"/>
      <c r="M157" s="48"/>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5"/>
      <c r="AU157" s="45"/>
      <c r="AV157" s="45"/>
      <c r="AW157" s="45"/>
      <c r="AX157" s="45"/>
      <c r="AY157" s="45"/>
      <c r="AZ157" s="45"/>
    </row>
    <row r="158" spans="1:52" ht="12.75" customHeight="1">
      <c r="A158" s="178"/>
      <c r="B158" s="47"/>
      <c r="C158" s="47"/>
      <c r="D158" s="47"/>
      <c r="E158" s="47"/>
      <c r="F158" s="47"/>
      <c r="G158" s="47"/>
      <c r="H158" s="47"/>
      <c r="I158" s="48"/>
      <c r="J158" s="47"/>
      <c r="K158" s="48"/>
      <c r="L158" s="48"/>
      <c r="M158" s="48"/>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5"/>
      <c r="AU158" s="45"/>
      <c r="AV158" s="45"/>
      <c r="AW158" s="45"/>
      <c r="AX158" s="45"/>
      <c r="AY158" s="45"/>
      <c r="AZ158" s="45"/>
    </row>
    <row r="159" spans="1:52" ht="12.75" customHeight="1">
      <c r="A159" s="178"/>
      <c r="B159" s="47"/>
      <c r="C159" s="47"/>
      <c r="D159" s="47"/>
      <c r="E159" s="47"/>
      <c r="F159" s="47"/>
      <c r="G159" s="47"/>
      <c r="H159" s="47"/>
      <c r="I159" s="48"/>
      <c r="J159" s="47"/>
      <c r="K159" s="48"/>
      <c r="L159" s="48"/>
      <c r="M159" s="48"/>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5"/>
      <c r="AU159" s="45"/>
      <c r="AV159" s="45"/>
      <c r="AW159" s="45"/>
      <c r="AX159" s="45"/>
      <c r="AY159" s="45"/>
      <c r="AZ159" s="45"/>
    </row>
    <row r="160" spans="1:52" ht="12.75" customHeight="1">
      <c r="A160" s="178"/>
      <c r="B160" s="47"/>
      <c r="C160" s="47"/>
      <c r="D160" s="47"/>
      <c r="E160" s="47"/>
      <c r="F160" s="47"/>
      <c r="G160" s="47"/>
      <c r="H160" s="47"/>
      <c r="I160" s="48"/>
      <c r="J160" s="47"/>
      <c r="K160" s="48"/>
      <c r="L160" s="48"/>
      <c r="M160" s="48"/>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5"/>
      <c r="AU160" s="45"/>
      <c r="AV160" s="45"/>
      <c r="AW160" s="45"/>
      <c r="AX160" s="45"/>
      <c r="AY160" s="45"/>
      <c r="AZ160" s="45"/>
    </row>
    <row r="161" spans="1:52" ht="12.75" customHeight="1">
      <c r="A161" s="178"/>
      <c r="B161" s="47"/>
      <c r="C161" s="47"/>
      <c r="D161" s="47"/>
      <c r="E161" s="47"/>
      <c r="F161" s="47"/>
      <c r="G161" s="47"/>
      <c r="H161" s="47"/>
      <c r="I161" s="48"/>
      <c r="J161" s="47"/>
      <c r="K161" s="48"/>
      <c r="L161" s="48"/>
      <c r="M161" s="48"/>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5"/>
      <c r="AU161" s="45"/>
      <c r="AV161" s="45"/>
      <c r="AW161" s="45"/>
      <c r="AX161" s="45"/>
      <c r="AY161" s="45"/>
      <c r="AZ161" s="45"/>
    </row>
    <row r="162" spans="1:52" ht="12.75" customHeight="1">
      <c r="A162" s="178"/>
      <c r="B162" s="47"/>
      <c r="C162" s="47"/>
      <c r="D162" s="47"/>
      <c r="E162" s="47"/>
      <c r="F162" s="47"/>
      <c r="G162" s="47"/>
      <c r="H162" s="47"/>
      <c r="I162" s="48"/>
      <c r="J162" s="47"/>
      <c r="K162" s="48"/>
      <c r="L162" s="48"/>
      <c r="M162" s="48"/>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5"/>
      <c r="AU162" s="45"/>
      <c r="AV162" s="45"/>
      <c r="AW162" s="45"/>
      <c r="AX162" s="45"/>
      <c r="AY162" s="45"/>
      <c r="AZ162" s="45"/>
    </row>
    <row r="163" spans="1:52" ht="12.75" customHeight="1">
      <c r="A163" s="178"/>
      <c r="B163" s="47"/>
      <c r="C163" s="47"/>
      <c r="D163" s="47"/>
      <c r="E163" s="47"/>
      <c r="F163" s="47"/>
      <c r="G163" s="47"/>
      <c r="H163" s="47"/>
      <c r="I163" s="48"/>
      <c r="J163" s="47"/>
      <c r="K163" s="48"/>
      <c r="L163" s="48"/>
      <c r="M163" s="48"/>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5"/>
      <c r="AU163" s="45"/>
      <c r="AV163" s="45"/>
      <c r="AW163" s="45"/>
      <c r="AX163" s="45"/>
      <c r="AY163" s="45"/>
      <c r="AZ163" s="45"/>
    </row>
    <row r="164" spans="1:52" ht="12.75" customHeight="1">
      <c r="A164" s="178"/>
      <c r="B164" s="47"/>
      <c r="C164" s="47"/>
      <c r="D164" s="47"/>
      <c r="E164" s="47"/>
      <c r="F164" s="47"/>
      <c r="G164" s="47"/>
      <c r="H164" s="47"/>
      <c r="I164" s="48"/>
      <c r="J164" s="47"/>
      <c r="K164" s="48"/>
      <c r="L164" s="48"/>
      <c r="M164" s="48"/>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5"/>
      <c r="AU164" s="45"/>
      <c r="AV164" s="45"/>
      <c r="AW164" s="45"/>
      <c r="AX164" s="45"/>
      <c r="AY164" s="45"/>
      <c r="AZ164" s="45"/>
    </row>
    <row r="165" spans="1:52" ht="12.75" customHeight="1">
      <c r="A165" s="178"/>
      <c r="B165" s="47"/>
      <c r="C165" s="47"/>
      <c r="D165" s="47"/>
      <c r="E165" s="47"/>
      <c r="F165" s="47"/>
      <c r="G165" s="47"/>
      <c r="H165" s="47"/>
      <c r="I165" s="48"/>
      <c r="J165" s="47"/>
      <c r="K165" s="48"/>
      <c r="L165" s="48"/>
      <c r="M165" s="48"/>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5"/>
      <c r="AU165" s="45"/>
      <c r="AV165" s="45"/>
      <c r="AW165" s="45"/>
      <c r="AX165" s="45"/>
      <c r="AY165" s="45"/>
      <c r="AZ165" s="45"/>
    </row>
    <row r="166" spans="1:52" ht="12.75" customHeight="1">
      <c r="A166" s="178"/>
      <c r="B166" s="47"/>
      <c r="C166" s="47"/>
      <c r="D166" s="47"/>
      <c r="E166" s="47"/>
      <c r="F166" s="47"/>
      <c r="G166" s="47"/>
      <c r="H166" s="47"/>
      <c r="I166" s="48"/>
      <c r="J166" s="47"/>
      <c r="K166" s="48"/>
      <c r="L166" s="48"/>
      <c r="M166" s="48"/>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5"/>
      <c r="AU166" s="45"/>
      <c r="AV166" s="45"/>
      <c r="AW166" s="45"/>
      <c r="AX166" s="45"/>
      <c r="AY166" s="45"/>
      <c r="AZ166" s="45"/>
    </row>
    <row r="167" spans="1:52" ht="12.75" customHeight="1">
      <c r="A167" s="178"/>
      <c r="B167" s="47"/>
      <c r="C167" s="47"/>
      <c r="D167" s="47"/>
      <c r="E167" s="47"/>
      <c r="F167" s="47"/>
      <c r="G167" s="47"/>
      <c r="H167" s="47"/>
      <c r="I167" s="48"/>
      <c r="J167" s="47"/>
      <c r="K167" s="48"/>
      <c r="L167" s="48"/>
      <c r="M167" s="48"/>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5"/>
      <c r="AU167" s="45"/>
      <c r="AV167" s="45"/>
      <c r="AW167" s="45"/>
      <c r="AX167" s="45"/>
      <c r="AY167" s="45"/>
      <c r="AZ167" s="45"/>
    </row>
    <row r="168" spans="1:52" ht="12.75" customHeight="1">
      <c r="A168" s="178"/>
      <c r="B168" s="47"/>
      <c r="C168" s="47"/>
      <c r="D168" s="47"/>
      <c r="E168" s="47"/>
      <c r="F168" s="47"/>
      <c r="G168" s="47"/>
      <c r="H168" s="47"/>
      <c r="I168" s="48"/>
      <c r="J168" s="47"/>
      <c r="K168" s="48"/>
      <c r="L168" s="48"/>
      <c r="M168" s="48"/>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5"/>
      <c r="AU168" s="45"/>
      <c r="AV168" s="45"/>
      <c r="AW168" s="45"/>
      <c r="AX168" s="45"/>
      <c r="AY168" s="45"/>
      <c r="AZ168" s="45"/>
    </row>
    <row r="169" spans="1:52" ht="12.75" customHeight="1">
      <c r="A169" s="178"/>
      <c r="B169" s="47"/>
      <c r="C169" s="47"/>
      <c r="D169" s="47"/>
      <c r="E169" s="47"/>
      <c r="F169" s="47"/>
      <c r="G169" s="47"/>
      <c r="H169" s="47"/>
      <c r="I169" s="48"/>
      <c r="J169" s="47"/>
      <c r="K169" s="48"/>
      <c r="L169" s="48"/>
      <c r="M169" s="48"/>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5"/>
      <c r="AU169" s="45"/>
      <c r="AV169" s="45"/>
      <c r="AW169" s="45"/>
      <c r="AX169" s="45"/>
      <c r="AY169" s="45"/>
      <c r="AZ169" s="45"/>
    </row>
    <row r="170" spans="1:52" ht="12.75" customHeight="1">
      <c r="A170" s="178"/>
      <c r="B170" s="47"/>
      <c r="C170" s="47"/>
      <c r="D170" s="47"/>
      <c r="E170" s="47"/>
      <c r="F170" s="47"/>
      <c r="G170" s="47"/>
      <c r="H170" s="47"/>
      <c r="I170" s="48"/>
      <c r="J170" s="47"/>
      <c r="K170" s="48"/>
      <c r="L170" s="48"/>
      <c r="M170" s="48"/>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5"/>
      <c r="AU170" s="45"/>
      <c r="AV170" s="45"/>
      <c r="AW170" s="45"/>
      <c r="AX170" s="45"/>
      <c r="AY170" s="45"/>
      <c r="AZ170" s="45"/>
    </row>
    <row r="171" spans="1:52" ht="12.75" customHeight="1">
      <c r="A171" s="178"/>
      <c r="B171" s="47"/>
      <c r="C171" s="47"/>
      <c r="D171" s="47"/>
      <c r="E171" s="47"/>
      <c r="F171" s="47"/>
      <c r="G171" s="47"/>
      <c r="H171" s="47"/>
      <c r="I171" s="48"/>
      <c r="J171" s="47"/>
      <c r="K171" s="48"/>
      <c r="L171" s="48"/>
      <c r="M171" s="48"/>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5"/>
      <c r="AU171" s="45"/>
      <c r="AV171" s="45"/>
      <c r="AW171" s="45"/>
      <c r="AX171" s="45"/>
      <c r="AY171" s="45"/>
      <c r="AZ171" s="45"/>
    </row>
    <row r="172" spans="1:52" ht="12.75" customHeight="1">
      <c r="A172" s="178"/>
      <c r="B172" s="47"/>
      <c r="C172" s="47"/>
      <c r="D172" s="47"/>
      <c r="E172" s="47"/>
      <c r="F172" s="47"/>
      <c r="G172" s="47"/>
      <c r="H172" s="47"/>
      <c r="I172" s="48"/>
      <c r="J172" s="47"/>
      <c r="K172" s="48"/>
      <c r="L172" s="48"/>
      <c r="M172" s="48"/>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5"/>
      <c r="AU172" s="45"/>
      <c r="AV172" s="45"/>
      <c r="AW172" s="45"/>
      <c r="AX172" s="45"/>
      <c r="AY172" s="45"/>
      <c r="AZ172" s="45"/>
    </row>
    <row r="173" spans="1:52" ht="12.75" customHeight="1">
      <c r="A173" s="178"/>
      <c r="B173" s="47"/>
      <c r="C173" s="47"/>
      <c r="D173" s="47"/>
      <c r="E173" s="47"/>
      <c r="F173" s="47"/>
      <c r="G173" s="47"/>
      <c r="H173" s="47"/>
      <c r="I173" s="48"/>
      <c r="J173" s="47"/>
      <c r="K173" s="48"/>
      <c r="L173" s="48"/>
      <c r="M173" s="48"/>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5"/>
      <c r="AU173" s="45"/>
      <c r="AV173" s="45"/>
      <c r="AW173" s="45"/>
      <c r="AX173" s="45"/>
      <c r="AY173" s="45"/>
      <c r="AZ173" s="45"/>
    </row>
    <row r="174" spans="1:52" ht="12.75" customHeight="1">
      <c r="A174" s="178"/>
      <c r="B174" s="47"/>
      <c r="C174" s="47"/>
      <c r="D174" s="47"/>
      <c r="E174" s="47"/>
      <c r="F174" s="47"/>
      <c r="G174" s="47"/>
      <c r="H174" s="47"/>
      <c r="I174" s="48"/>
      <c r="J174" s="47"/>
      <c r="K174" s="48"/>
      <c r="L174" s="48"/>
      <c r="M174" s="48"/>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5"/>
      <c r="AU174" s="45"/>
      <c r="AV174" s="45"/>
      <c r="AW174" s="45"/>
      <c r="AX174" s="45"/>
      <c r="AY174" s="45"/>
      <c r="AZ174" s="45"/>
    </row>
    <row r="175" spans="1:52" ht="12.75" customHeight="1">
      <c r="A175" s="178"/>
      <c r="B175" s="47"/>
      <c r="C175" s="47"/>
      <c r="D175" s="47"/>
      <c r="E175" s="47"/>
      <c r="F175" s="47"/>
      <c r="G175" s="47"/>
      <c r="H175" s="47"/>
      <c r="I175" s="48"/>
      <c r="J175" s="47"/>
      <c r="K175" s="48"/>
      <c r="L175" s="48"/>
      <c r="M175" s="48"/>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5"/>
      <c r="AU175" s="45"/>
      <c r="AV175" s="45"/>
      <c r="AW175" s="45"/>
      <c r="AX175" s="45"/>
      <c r="AY175" s="45"/>
      <c r="AZ175" s="45"/>
    </row>
    <row r="176" spans="1:52" ht="12.75" customHeight="1">
      <c r="A176" s="178"/>
      <c r="B176" s="47"/>
      <c r="C176" s="47"/>
      <c r="D176" s="47"/>
      <c r="E176" s="47"/>
      <c r="F176" s="47"/>
      <c r="G176" s="47"/>
      <c r="H176" s="47"/>
      <c r="I176" s="48"/>
      <c r="J176" s="47"/>
      <c r="K176" s="48"/>
      <c r="L176" s="48"/>
      <c r="M176" s="48"/>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5"/>
      <c r="AU176" s="45"/>
      <c r="AV176" s="45"/>
      <c r="AW176" s="45"/>
      <c r="AX176" s="45"/>
      <c r="AY176" s="45"/>
      <c r="AZ176" s="45"/>
    </row>
    <row r="177" spans="1:52" ht="12.75" customHeight="1">
      <c r="A177" s="178"/>
      <c r="B177" s="47"/>
      <c r="C177" s="47"/>
      <c r="D177" s="47"/>
      <c r="E177" s="47"/>
      <c r="F177" s="47"/>
      <c r="G177" s="47"/>
      <c r="H177" s="47"/>
      <c r="I177" s="48"/>
      <c r="J177" s="47"/>
      <c r="K177" s="48"/>
      <c r="L177" s="48"/>
      <c r="M177" s="48"/>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5"/>
      <c r="AU177" s="45"/>
      <c r="AV177" s="45"/>
      <c r="AW177" s="45"/>
      <c r="AX177" s="45"/>
      <c r="AY177" s="45"/>
      <c r="AZ177" s="45"/>
    </row>
    <row r="178" spans="1:52" ht="12.75" customHeight="1">
      <c r="A178" s="178"/>
      <c r="B178" s="47"/>
      <c r="C178" s="47"/>
      <c r="D178" s="47"/>
      <c r="E178" s="47"/>
      <c r="F178" s="47"/>
      <c r="G178" s="47"/>
      <c r="H178" s="47"/>
      <c r="I178" s="48"/>
      <c r="J178" s="47"/>
      <c r="K178" s="48"/>
      <c r="L178" s="48"/>
      <c r="M178" s="48"/>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5"/>
      <c r="AU178" s="45"/>
      <c r="AV178" s="45"/>
      <c r="AW178" s="45"/>
      <c r="AX178" s="45"/>
      <c r="AY178" s="45"/>
      <c r="AZ178" s="45"/>
    </row>
    <row r="179" spans="1:52" ht="12.75" customHeight="1">
      <c r="A179" s="178"/>
      <c r="B179" s="47"/>
      <c r="C179" s="47"/>
      <c r="D179" s="47"/>
      <c r="E179" s="47"/>
      <c r="F179" s="47"/>
      <c r="G179" s="47"/>
      <c r="H179" s="47"/>
      <c r="I179" s="48"/>
      <c r="J179" s="47"/>
      <c r="K179" s="48"/>
      <c r="L179" s="48"/>
      <c r="M179" s="48"/>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5"/>
      <c r="AU179" s="45"/>
      <c r="AV179" s="45"/>
      <c r="AW179" s="45"/>
      <c r="AX179" s="45"/>
      <c r="AY179" s="45"/>
      <c r="AZ179" s="45"/>
    </row>
    <row r="180" spans="1:52" ht="12.75" customHeight="1">
      <c r="A180" s="178"/>
      <c r="B180" s="47"/>
      <c r="C180" s="47"/>
      <c r="D180" s="47"/>
      <c r="E180" s="47"/>
      <c r="F180" s="47"/>
      <c r="G180" s="47"/>
      <c r="H180" s="47"/>
      <c r="I180" s="48"/>
      <c r="J180" s="47"/>
      <c r="K180" s="48"/>
      <c r="L180" s="48"/>
      <c r="M180" s="48"/>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5"/>
      <c r="AU180" s="45"/>
      <c r="AV180" s="45"/>
      <c r="AW180" s="45"/>
      <c r="AX180" s="45"/>
      <c r="AY180" s="45"/>
      <c r="AZ180" s="45"/>
    </row>
    <row r="181" spans="1:52" ht="12.75" customHeight="1">
      <c r="A181" s="178"/>
      <c r="B181" s="47"/>
      <c r="C181" s="47"/>
      <c r="D181" s="47"/>
      <c r="E181" s="47"/>
      <c r="F181" s="47"/>
      <c r="G181" s="47"/>
      <c r="H181" s="47"/>
      <c r="I181" s="48"/>
      <c r="J181" s="47"/>
      <c r="K181" s="48"/>
      <c r="L181" s="48"/>
      <c r="M181" s="48"/>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5"/>
      <c r="AU181" s="45"/>
      <c r="AV181" s="45"/>
      <c r="AW181" s="45"/>
      <c r="AX181" s="45"/>
      <c r="AY181" s="45"/>
      <c r="AZ181" s="45"/>
    </row>
    <row r="182" spans="1:52" ht="12.75" customHeight="1">
      <c r="A182" s="178"/>
      <c r="B182" s="47"/>
      <c r="C182" s="47"/>
      <c r="D182" s="47"/>
      <c r="E182" s="47"/>
      <c r="F182" s="47"/>
      <c r="G182" s="47"/>
      <c r="H182" s="47"/>
      <c r="I182" s="48"/>
      <c r="J182" s="47"/>
      <c r="K182" s="48"/>
      <c r="L182" s="48"/>
      <c r="M182" s="48"/>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5"/>
      <c r="AU182" s="45"/>
      <c r="AV182" s="45"/>
      <c r="AW182" s="45"/>
      <c r="AX182" s="45"/>
      <c r="AY182" s="45"/>
      <c r="AZ182" s="45"/>
    </row>
    <row r="183" spans="1:52" ht="12.75" customHeight="1">
      <c r="A183" s="178"/>
      <c r="B183" s="47"/>
      <c r="C183" s="47"/>
      <c r="D183" s="47"/>
      <c r="E183" s="47"/>
      <c r="F183" s="47"/>
      <c r="G183" s="47"/>
      <c r="H183" s="47"/>
      <c r="I183" s="48"/>
      <c r="J183" s="47"/>
      <c r="K183" s="48"/>
      <c r="L183" s="48"/>
      <c r="M183" s="48"/>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5"/>
      <c r="AU183" s="45"/>
      <c r="AV183" s="45"/>
      <c r="AW183" s="45"/>
      <c r="AX183" s="45"/>
      <c r="AY183" s="45"/>
      <c r="AZ183" s="45"/>
    </row>
    <row r="184" spans="1:52" ht="12.75" customHeight="1">
      <c r="A184" s="178"/>
      <c r="B184" s="47"/>
      <c r="C184" s="47"/>
      <c r="D184" s="47"/>
      <c r="E184" s="47"/>
      <c r="F184" s="47"/>
      <c r="G184" s="47"/>
      <c r="H184" s="47"/>
      <c r="I184" s="48"/>
      <c r="J184" s="47"/>
      <c r="K184" s="48"/>
      <c r="L184" s="48"/>
      <c r="M184" s="48"/>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5"/>
      <c r="AU184" s="45"/>
      <c r="AV184" s="45"/>
      <c r="AW184" s="45"/>
      <c r="AX184" s="45"/>
      <c r="AY184" s="45"/>
      <c r="AZ184" s="45"/>
    </row>
    <row r="185" spans="1:52" ht="12.75" customHeight="1">
      <c r="A185" s="178"/>
      <c r="B185" s="47"/>
      <c r="C185" s="47"/>
      <c r="D185" s="47"/>
      <c r="E185" s="47"/>
      <c r="F185" s="47"/>
      <c r="G185" s="47"/>
      <c r="H185" s="47"/>
      <c r="I185" s="48"/>
      <c r="J185" s="47"/>
      <c r="K185" s="48"/>
      <c r="L185" s="48"/>
      <c r="M185" s="48"/>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5"/>
      <c r="AU185" s="45"/>
      <c r="AV185" s="45"/>
      <c r="AW185" s="45"/>
      <c r="AX185" s="45"/>
      <c r="AY185" s="45"/>
      <c r="AZ185" s="45"/>
    </row>
    <row r="186" spans="1:52" ht="12.75" customHeight="1">
      <c r="A186" s="178"/>
      <c r="B186" s="47"/>
      <c r="C186" s="47"/>
      <c r="D186" s="47"/>
      <c r="E186" s="47"/>
      <c r="F186" s="47"/>
      <c r="G186" s="47"/>
      <c r="H186" s="47"/>
      <c r="I186" s="48"/>
      <c r="J186" s="47"/>
      <c r="K186" s="48"/>
      <c r="L186" s="48"/>
      <c r="M186" s="48"/>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5"/>
      <c r="AU186" s="45"/>
      <c r="AV186" s="45"/>
      <c r="AW186" s="45"/>
      <c r="AX186" s="45"/>
      <c r="AY186" s="45"/>
      <c r="AZ186" s="45"/>
    </row>
    <row r="187" spans="1:52" ht="12.75" customHeight="1">
      <c r="A187" s="178"/>
      <c r="B187" s="47"/>
      <c r="C187" s="47"/>
      <c r="D187" s="47"/>
      <c r="E187" s="47"/>
      <c r="F187" s="47"/>
      <c r="G187" s="47"/>
      <c r="H187" s="47"/>
      <c r="I187" s="48"/>
      <c r="J187" s="47"/>
      <c r="K187" s="48"/>
      <c r="L187" s="48"/>
      <c r="M187" s="48"/>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5"/>
      <c r="AU187" s="45"/>
      <c r="AV187" s="45"/>
      <c r="AW187" s="45"/>
      <c r="AX187" s="45"/>
      <c r="AY187" s="45"/>
      <c r="AZ187" s="45"/>
    </row>
    <row r="188" spans="1:52" ht="12.75" customHeight="1">
      <c r="A188" s="178"/>
      <c r="B188" s="47"/>
      <c r="C188" s="47"/>
      <c r="D188" s="47"/>
      <c r="E188" s="47"/>
      <c r="F188" s="47"/>
      <c r="G188" s="47"/>
      <c r="H188" s="47"/>
      <c r="I188" s="48"/>
      <c r="J188" s="47"/>
      <c r="K188" s="48"/>
      <c r="L188" s="48"/>
      <c r="M188" s="48"/>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5"/>
      <c r="AU188" s="45"/>
      <c r="AV188" s="45"/>
      <c r="AW188" s="45"/>
      <c r="AX188" s="45"/>
      <c r="AY188" s="45"/>
      <c r="AZ188" s="45"/>
    </row>
    <row r="189" spans="1:52" ht="12.75" customHeight="1">
      <c r="A189" s="178"/>
      <c r="B189" s="47"/>
      <c r="C189" s="47"/>
      <c r="D189" s="47"/>
      <c r="E189" s="47"/>
      <c r="F189" s="47"/>
      <c r="G189" s="47"/>
      <c r="H189" s="47"/>
      <c r="I189" s="48"/>
      <c r="J189" s="47"/>
      <c r="K189" s="48"/>
      <c r="L189" s="48"/>
      <c r="M189" s="48"/>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5"/>
      <c r="AU189" s="45"/>
      <c r="AV189" s="45"/>
      <c r="AW189" s="45"/>
      <c r="AX189" s="45"/>
      <c r="AY189" s="45"/>
      <c r="AZ189" s="45"/>
    </row>
    <row r="190" spans="1:52" ht="12.75" customHeight="1">
      <c r="A190" s="178"/>
      <c r="B190" s="47"/>
      <c r="C190" s="47"/>
      <c r="D190" s="47"/>
      <c r="E190" s="47"/>
      <c r="F190" s="47"/>
      <c r="G190" s="47"/>
      <c r="H190" s="47"/>
      <c r="I190" s="48"/>
      <c r="J190" s="47"/>
      <c r="K190" s="48"/>
      <c r="L190" s="48"/>
      <c r="M190" s="48"/>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5"/>
      <c r="AU190" s="45"/>
      <c r="AV190" s="45"/>
      <c r="AW190" s="45"/>
      <c r="AX190" s="45"/>
      <c r="AY190" s="45"/>
      <c r="AZ190" s="45"/>
    </row>
    <row r="191" spans="1:52" ht="12.75" customHeight="1">
      <c r="A191" s="178"/>
      <c r="B191" s="47"/>
      <c r="C191" s="47"/>
      <c r="D191" s="47"/>
      <c r="E191" s="47"/>
      <c r="F191" s="47"/>
      <c r="G191" s="47"/>
      <c r="H191" s="47"/>
      <c r="I191" s="48"/>
      <c r="J191" s="47"/>
      <c r="K191" s="48"/>
      <c r="L191" s="48"/>
      <c r="M191" s="48"/>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5"/>
      <c r="AU191" s="45"/>
      <c r="AV191" s="45"/>
      <c r="AW191" s="45"/>
      <c r="AX191" s="45"/>
      <c r="AY191" s="45"/>
      <c r="AZ191" s="45"/>
    </row>
    <row r="192" spans="1:52" ht="12.75" customHeight="1">
      <c r="A192" s="178"/>
      <c r="B192" s="47"/>
      <c r="C192" s="47"/>
      <c r="D192" s="47"/>
      <c r="E192" s="47"/>
      <c r="F192" s="47"/>
      <c r="G192" s="47"/>
      <c r="H192" s="47"/>
      <c r="I192" s="48"/>
      <c r="J192" s="47"/>
      <c r="K192" s="48"/>
      <c r="L192" s="48"/>
      <c r="M192" s="48"/>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5"/>
      <c r="AU192" s="45"/>
      <c r="AV192" s="45"/>
      <c r="AW192" s="45"/>
      <c r="AX192" s="45"/>
      <c r="AY192" s="45"/>
      <c r="AZ192" s="45"/>
    </row>
    <row r="193" spans="1:52" ht="12.75" customHeight="1">
      <c r="A193" s="178"/>
      <c r="B193" s="47"/>
      <c r="C193" s="47"/>
      <c r="D193" s="47"/>
      <c r="E193" s="47"/>
      <c r="F193" s="47"/>
      <c r="G193" s="47"/>
      <c r="H193" s="47"/>
      <c r="I193" s="48"/>
      <c r="J193" s="47"/>
      <c r="K193" s="48"/>
      <c r="L193" s="48"/>
      <c r="M193" s="48"/>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5"/>
      <c r="AU193" s="45"/>
      <c r="AV193" s="45"/>
      <c r="AW193" s="45"/>
      <c r="AX193" s="45"/>
      <c r="AY193" s="45"/>
      <c r="AZ193" s="45"/>
    </row>
    <row r="194" spans="1:52" ht="12.75" customHeight="1">
      <c r="A194" s="178"/>
      <c r="B194" s="47"/>
      <c r="C194" s="47"/>
      <c r="D194" s="47"/>
      <c r="E194" s="47"/>
      <c r="F194" s="47"/>
      <c r="G194" s="47"/>
      <c r="H194" s="47"/>
      <c r="I194" s="48"/>
      <c r="J194" s="47"/>
      <c r="K194" s="48"/>
      <c r="L194" s="48"/>
      <c r="M194" s="48"/>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5"/>
      <c r="AU194" s="45"/>
      <c r="AV194" s="45"/>
      <c r="AW194" s="45"/>
      <c r="AX194" s="45"/>
      <c r="AY194" s="45"/>
      <c r="AZ194" s="45"/>
    </row>
    <row r="195" spans="1:52" ht="12.75" customHeight="1">
      <c r="A195" s="178"/>
      <c r="B195" s="47"/>
      <c r="C195" s="47"/>
      <c r="D195" s="47"/>
      <c r="E195" s="47"/>
      <c r="F195" s="47"/>
      <c r="G195" s="47"/>
      <c r="H195" s="47"/>
      <c r="I195" s="48"/>
      <c r="J195" s="47"/>
      <c r="K195" s="48"/>
      <c r="L195" s="48"/>
      <c r="M195" s="48"/>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5"/>
      <c r="AU195" s="45"/>
      <c r="AV195" s="45"/>
      <c r="AW195" s="45"/>
      <c r="AX195" s="45"/>
      <c r="AY195" s="45"/>
      <c r="AZ195" s="45"/>
    </row>
    <row r="196" spans="1:52" ht="12.75" customHeight="1">
      <c r="A196" s="178"/>
      <c r="B196" s="47"/>
      <c r="C196" s="47"/>
      <c r="D196" s="47"/>
      <c r="E196" s="47"/>
      <c r="F196" s="47"/>
      <c r="G196" s="47"/>
      <c r="H196" s="47"/>
      <c r="I196" s="48"/>
      <c r="J196" s="47"/>
      <c r="K196" s="48"/>
      <c r="L196" s="48"/>
      <c r="M196" s="48"/>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5"/>
      <c r="AU196" s="45"/>
      <c r="AV196" s="45"/>
      <c r="AW196" s="45"/>
      <c r="AX196" s="45"/>
      <c r="AY196" s="45"/>
      <c r="AZ196" s="45"/>
    </row>
    <row r="197" spans="1:52" ht="12.75" customHeight="1">
      <c r="A197" s="178"/>
      <c r="B197" s="47"/>
      <c r="C197" s="47"/>
      <c r="D197" s="47"/>
      <c r="E197" s="47"/>
      <c r="F197" s="47"/>
      <c r="G197" s="47"/>
      <c r="H197" s="47"/>
      <c r="I197" s="48"/>
      <c r="J197" s="47"/>
      <c r="K197" s="48"/>
      <c r="L197" s="48"/>
      <c r="M197" s="48"/>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5"/>
      <c r="AU197" s="45"/>
      <c r="AV197" s="45"/>
      <c r="AW197" s="45"/>
      <c r="AX197" s="45"/>
      <c r="AY197" s="45"/>
      <c r="AZ197" s="45"/>
    </row>
    <row r="198" spans="1:52" ht="12.75" customHeight="1">
      <c r="A198" s="178"/>
      <c r="B198" s="47"/>
      <c r="C198" s="47"/>
      <c r="D198" s="47"/>
      <c r="E198" s="47"/>
      <c r="F198" s="47"/>
      <c r="G198" s="47"/>
      <c r="H198" s="47"/>
      <c r="I198" s="48"/>
      <c r="J198" s="47"/>
      <c r="K198" s="48"/>
      <c r="L198" s="48"/>
      <c r="M198" s="48"/>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5"/>
      <c r="AU198" s="45"/>
      <c r="AV198" s="45"/>
      <c r="AW198" s="45"/>
      <c r="AX198" s="45"/>
      <c r="AY198" s="45"/>
      <c r="AZ198" s="45"/>
    </row>
    <row r="199" spans="1:52" ht="12.75" customHeight="1">
      <c r="A199" s="178"/>
      <c r="B199" s="47"/>
      <c r="C199" s="47"/>
      <c r="D199" s="47"/>
      <c r="E199" s="47"/>
      <c r="F199" s="47"/>
      <c r="G199" s="47"/>
      <c r="H199" s="47"/>
      <c r="I199" s="48"/>
      <c r="J199" s="47"/>
      <c r="K199" s="48"/>
      <c r="L199" s="48"/>
      <c r="M199" s="48"/>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5"/>
      <c r="AU199" s="45"/>
      <c r="AV199" s="45"/>
      <c r="AW199" s="45"/>
      <c r="AX199" s="45"/>
      <c r="AY199" s="45"/>
      <c r="AZ199" s="45"/>
    </row>
    <row r="200" spans="1:52" ht="12.75" customHeight="1">
      <c r="A200" s="178"/>
      <c r="B200" s="47"/>
      <c r="C200" s="47"/>
      <c r="D200" s="47"/>
      <c r="E200" s="47"/>
      <c r="F200" s="47"/>
      <c r="G200" s="47"/>
      <c r="H200" s="47"/>
      <c r="I200" s="48"/>
      <c r="J200" s="47"/>
      <c r="K200" s="48"/>
      <c r="L200" s="48"/>
      <c r="M200" s="48"/>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5"/>
      <c r="AU200" s="45"/>
      <c r="AV200" s="45"/>
      <c r="AW200" s="45"/>
      <c r="AX200" s="45"/>
      <c r="AY200" s="45"/>
      <c r="AZ200" s="45"/>
    </row>
    <row r="201" spans="1:52" ht="12.75" customHeight="1">
      <c r="A201" s="178"/>
      <c r="B201" s="47"/>
      <c r="C201" s="47"/>
      <c r="D201" s="47"/>
      <c r="E201" s="47"/>
      <c r="F201" s="47"/>
      <c r="G201" s="47"/>
      <c r="H201" s="47"/>
      <c r="I201" s="48"/>
      <c r="J201" s="47"/>
      <c r="K201" s="48"/>
      <c r="L201" s="48"/>
      <c r="M201" s="48"/>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5"/>
      <c r="AU201" s="45"/>
      <c r="AV201" s="45"/>
      <c r="AW201" s="45"/>
      <c r="AX201" s="45"/>
      <c r="AY201" s="45"/>
      <c r="AZ201" s="45"/>
    </row>
    <row r="202" spans="1:52" ht="12.75" customHeight="1">
      <c r="A202" s="178"/>
      <c r="B202" s="47"/>
      <c r="C202" s="47"/>
      <c r="D202" s="47"/>
      <c r="E202" s="47"/>
      <c r="F202" s="47"/>
      <c r="G202" s="47"/>
      <c r="H202" s="47"/>
      <c r="I202" s="48"/>
      <c r="J202" s="47"/>
      <c r="K202" s="48"/>
      <c r="L202" s="48"/>
      <c r="M202" s="48"/>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5"/>
      <c r="AU202" s="45"/>
      <c r="AV202" s="45"/>
      <c r="AW202" s="45"/>
      <c r="AX202" s="45"/>
      <c r="AY202" s="45"/>
      <c r="AZ202" s="45"/>
    </row>
    <row r="203" spans="1:52" ht="12.75" customHeight="1">
      <c r="A203" s="178"/>
      <c r="B203" s="47"/>
      <c r="C203" s="47"/>
      <c r="D203" s="47"/>
      <c r="E203" s="47"/>
      <c r="F203" s="47"/>
      <c r="G203" s="47"/>
      <c r="H203" s="47"/>
      <c r="I203" s="48"/>
      <c r="J203" s="47"/>
      <c r="K203" s="48"/>
      <c r="L203" s="48"/>
      <c r="M203" s="48"/>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5"/>
      <c r="AU203" s="45"/>
      <c r="AV203" s="45"/>
      <c r="AW203" s="45"/>
      <c r="AX203" s="45"/>
      <c r="AY203" s="45"/>
      <c r="AZ203" s="45"/>
    </row>
    <row r="204" spans="1:52" ht="12.75" customHeight="1">
      <c r="A204" s="178"/>
      <c r="B204" s="47"/>
      <c r="C204" s="47"/>
      <c r="D204" s="47"/>
      <c r="E204" s="47"/>
      <c r="F204" s="47"/>
      <c r="G204" s="47"/>
      <c r="H204" s="47"/>
      <c r="I204" s="48"/>
      <c r="J204" s="47"/>
      <c r="K204" s="48"/>
      <c r="L204" s="48"/>
      <c r="M204" s="48"/>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5"/>
      <c r="AU204" s="45"/>
      <c r="AV204" s="45"/>
      <c r="AW204" s="45"/>
      <c r="AX204" s="45"/>
      <c r="AY204" s="45"/>
      <c r="AZ204" s="45"/>
    </row>
    <row r="205" spans="1:52" ht="12.75" customHeight="1">
      <c r="A205" s="178"/>
      <c r="B205" s="47"/>
      <c r="C205" s="47"/>
      <c r="D205" s="47"/>
      <c r="E205" s="47"/>
      <c r="F205" s="47"/>
      <c r="G205" s="47"/>
      <c r="H205" s="47"/>
      <c r="I205" s="48"/>
      <c r="J205" s="47"/>
      <c r="K205" s="48"/>
      <c r="L205" s="48"/>
      <c r="M205" s="48"/>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5"/>
      <c r="AU205" s="45"/>
      <c r="AV205" s="45"/>
      <c r="AW205" s="45"/>
      <c r="AX205" s="45"/>
      <c r="AY205" s="45"/>
      <c r="AZ205" s="45"/>
    </row>
    <row r="206" spans="1:52" ht="12.75" customHeight="1">
      <c r="A206" s="178"/>
      <c r="B206" s="47"/>
      <c r="C206" s="47"/>
      <c r="D206" s="47"/>
      <c r="E206" s="47"/>
      <c r="F206" s="47"/>
      <c r="G206" s="47"/>
      <c r="H206" s="47"/>
      <c r="I206" s="48"/>
      <c r="J206" s="47"/>
      <c r="K206" s="48"/>
      <c r="L206" s="48"/>
      <c r="M206" s="48"/>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5"/>
      <c r="AU206" s="45"/>
      <c r="AV206" s="45"/>
      <c r="AW206" s="45"/>
      <c r="AX206" s="45"/>
      <c r="AY206" s="45"/>
      <c r="AZ206" s="45"/>
    </row>
    <row r="207" spans="1:52" ht="12.75" customHeight="1">
      <c r="A207" s="178"/>
      <c r="B207" s="47"/>
      <c r="C207" s="47"/>
      <c r="D207" s="47"/>
      <c r="E207" s="47"/>
      <c r="F207" s="47"/>
      <c r="G207" s="47"/>
      <c r="H207" s="47"/>
      <c r="I207" s="48"/>
      <c r="J207" s="47"/>
      <c r="K207" s="48"/>
      <c r="L207" s="48"/>
      <c r="M207" s="48"/>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5"/>
      <c r="AU207" s="45"/>
      <c r="AV207" s="45"/>
      <c r="AW207" s="45"/>
      <c r="AX207" s="45"/>
      <c r="AY207" s="45"/>
      <c r="AZ207" s="45"/>
    </row>
    <row r="208" spans="1:52" ht="12.75" customHeight="1">
      <c r="A208" s="178"/>
      <c r="B208" s="47"/>
      <c r="C208" s="47"/>
      <c r="D208" s="47"/>
      <c r="E208" s="47"/>
      <c r="F208" s="47"/>
      <c r="G208" s="47"/>
      <c r="H208" s="47"/>
      <c r="I208" s="48"/>
      <c r="J208" s="47"/>
      <c r="K208" s="48"/>
      <c r="L208" s="48"/>
      <c r="M208" s="48"/>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5"/>
      <c r="AU208" s="45"/>
      <c r="AV208" s="45"/>
      <c r="AW208" s="45"/>
      <c r="AX208" s="45"/>
      <c r="AY208" s="45"/>
      <c r="AZ208" s="45"/>
    </row>
    <row r="209" spans="1:52" ht="12.75" customHeight="1">
      <c r="A209" s="178"/>
      <c r="B209" s="47"/>
      <c r="C209" s="47"/>
      <c r="D209" s="47"/>
      <c r="E209" s="47"/>
      <c r="F209" s="47"/>
      <c r="G209" s="47"/>
      <c r="H209" s="47"/>
      <c r="I209" s="48"/>
      <c r="J209" s="47"/>
      <c r="K209" s="48"/>
      <c r="L209" s="48"/>
      <c r="M209" s="48"/>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5"/>
      <c r="AU209" s="45"/>
      <c r="AV209" s="45"/>
      <c r="AW209" s="45"/>
      <c r="AX209" s="45"/>
      <c r="AY209" s="45"/>
      <c r="AZ209" s="45"/>
    </row>
    <row r="210" spans="1:52" ht="12.75" customHeight="1">
      <c r="A210" s="178"/>
      <c r="B210" s="47"/>
      <c r="C210" s="47"/>
      <c r="D210" s="47"/>
      <c r="E210" s="47"/>
      <c r="F210" s="47"/>
      <c r="G210" s="47"/>
      <c r="H210" s="47"/>
      <c r="I210" s="48"/>
      <c r="J210" s="47"/>
      <c r="K210" s="48"/>
      <c r="L210" s="48"/>
      <c r="M210" s="48"/>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5"/>
      <c r="AU210" s="45"/>
      <c r="AV210" s="45"/>
      <c r="AW210" s="45"/>
      <c r="AX210" s="45"/>
      <c r="AY210" s="45"/>
      <c r="AZ210" s="45"/>
    </row>
    <row r="211" spans="1:52" ht="12.75" customHeight="1">
      <c r="A211" s="178"/>
      <c r="B211" s="47"/>
      <c r="C211" s="47"/>
      <c r="D211" s="47"/>
      <c r="E211" s="47"/>
      <c r="F211" s="47"/>
      <c r="G211" s="47"/>
      <c r="H211" s="47"/>
      <c r="I211" s="48"/>
      <c r="J211" s="47"/>
      <c r="K211" s="48"/>
      <c r="L211" s="48"/>
      <c r="M211" s="48"/>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5"/>
      <c r="AU211" s="45"/>
      <c r="AV211" s="45"/>
      <c r="AW211" s="45"/>
      <c r="AX211" s="45"/>
      <c r="AY211" s="45"/>
      <c r="AZ211" s="45"/>
    </row>
    <row r="212" spans="1:52" ht="12.75" customHeight="1">
      <c r="A212" s="178"/>
      <c r="B212" s="47"/>
      <c r="C212" s="47"/>
      <c r="D212" s="47"/>
      <c r="E212" s="47"/>
      <c r="F212" s="47"/>
      <c r="G212" s="47"/>
      <c r="H212" s="47"/>
      <c r="I212" s="48"/>
      <c r="J212" s="47"/>
      <c r="K212" s="48"/>
      <c r="L212" s="48"/>
      <c r="M212" s="48"/>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5"/>
      <c r="AU212" s="45"/>
      <c r="AV212" s="45"/>
      <c r="AW212" s="45"/>
      <c r="AX212" s="45"/>
      <c r="AY212" s="45"/>
      <c r="AZ212" s="45"/>
    </row>
    <row r="213" spans="1:52" ht="12.75" customHeight="1">
      <c r="A213" s="178"/>
      <c r="B213" s="47"/>
      <c r="C213" s="47"/>
      <c r="D213" s="47"/>
      <c r="E213" s="47"/>
      <c r="F213" s="47"/>
      <c r="G213" s="47"/>
      <c r="H213" s="47"/>
      <c r="I213" s="48"/>
      <c r="J213" s="47"/>
      <c r="K213" s="48"/>
      <c r="L213" s="48"/>
      <c r="M213" s="48"/>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5"/>
      <c r="AU213" s="45"/>
      <c r="AV213" s="45"/>
      <c r="AW213" s="45"/>
      <c r="AX213" s="45"/>
      <c r="AY213" s="45"/>
      <c r="AZ213" s="45"/>
    </row>
    <row r="214" spans="1:52" ht="12.75" customHeight="1">
      <c r="A214" s="178"/>
      <c r="B214" s="47"/>
      <c r="C214" s="47"/>
      <c r="D214" s="47"/>
      <c r="E214" s="47"/>
      <c r="F214" s="47"/>
      <c r="G214" s="47"/>
      <c r="H214" s="47"/>
      <c r="I214" s="48"/>
      <c r="J214" s="47"/>
      <c r="K214" s="48"/>
      <c r="L214" s="48"/>
      <c r="M214" s="48"/>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5"/>
      <c r="AU214" s="45"/>
      <c r="AV214" s="45"/>
      <c r="AW214" s="45"/>
      <c r="AX214" s="45"/>
      <c r="AY214" s="45"/>
      <c r="AZ214" s="45"/>
    </row>
    <row r="215" spans="1:52" ht="12.75" customHeight="1">
      <c r="A215" s="178"/>
      <c r="B215" s="47"/>
      <c r="C215" s="47"/>
      <c r="D215" s="47"/>
      <c r="E215" s="47"/>
      <c r="F215" s="47"/>
      <c r="G215" s="47"/>
      <c r="H215" s="47"/>
      <c r="I215" s="48"/>
      <c r="J215" s="47"/>
      <c r="K215" s="48"/>
      <c r="L215" s="48"/>
      <c r="M215" s="48"/>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5"/>
      <c r="AU215" s="45"/>
      <c r="AV215" s="45"/>
      <c r="AW215" s="45"/>
      <c r="AX215" s="45"/>
      <c r="AY215" s="45"/>
      <c r="AZ215" s="45"/>
    </row>
    <row r="216" spans="1:52" ht="12.75" customHeight="1">
      <c r="A216" s="178"/>
      <c r="B216" s="47"/>
      <c r="C216" s="47"/>
      <c r="D216" s="47"/>
      <c r="E216" s="47"/>
      <c r="F216" s="47"/>
      <c r="G216" s="47"/>
      <c r="H216" s="47"/>
      <c r="I216" s="48"/>
      <c r="J216" s="47"/>
      <c r="K216" s="48"/>
      <c r="L216" s="48"/>
      <c r="M216" s="48"/>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5"/>
      <c r="AU216" s="45"/>
      <c r="AV216" s="45"/>
      <c r="AW216" s="45"/>
      <c r="AX216" s="45"/>
      <c r="AY216" s="45"/>
      <c r="AZ216" s="45"/>
    </row>
    <row r="217" spans="1:52" ht="12.75" customHeight="1">
      <c r="A217" s="178"/>
      <c r="B217" s="47"/>
      <c r="C217" s="47"/>
      <c r="D217" s="47"/>
      <c r="E217" s="47"/>
      <c r="F217" s="47"/>
      <c r="G217" s="47"/>
      <c r="H217" s="47"/>
      <c r="I217" s="48"/>
      <c r="J217" s="47"/>
      <c r="K217" s="48"/>
      <c r="L217" s="48"/>
      <c r="M217" s="48"/>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5"/>
      <c r="AU217" s="45"/>
      <c r="AV217" s="45"/>
      <c r="AW217" s="45"/>
      <c r="AX217" s="45"/>
      <c r="AY217" s="45"/>
      <c r="AZ217" s="45"/>
    </row>
    <row r="218" spans="1:52" ht="12.75" customHeight="1">
      <c r="A218" s="178"/>
      <c r="B218" s="47"/>
      <c r="C218" s="47"/>
      <c r="D218" s="47"/>
      <c r="E218" s="47"/>
      <c r="F218" s="47"/>
      <c r="G218" s="47"/>
      <c r="H218" s="47"/>
      <c r="I218" s="48"/>
      <c r="J218" s="47"/>
      <c r="K218" s="48"/>
      <c r="L218" s="48"/>
      <c r="M218" s="48"/>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5"/>
      <c r="AU218" s="45"/>
      <c r="AV218" s="45"/>
      <c r="AW218" s="45"/>
      <c r="AX218" s="45"/>
      <c r="AY218" s="45"/>
      <c r="AZ218" s="45"/>
    </row>
    <row r="219" spans="1:52" ht="12.75" customHeight="1">
      <c r="A219" s="178"/>
      <c r="B219" s="47"/>
      <c r="C219" s="47"/>
      <c r="D219" s="47"/>
      <c r="E219" s="47"/>
      <c r="F219" s="47"/>
      <c r="G219" s="47"/>
      <c r="H219" s="47"/>
      <c r="I219" s="48"/>
      <c r="J219" s="47"/>
      <c r="K219" s="48"/>
      <c r="L219" s="48"/>
      <c r="M219" s="48"/>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5"/>
      <c r="AU219" s="45"/>
      <c r="AV219" s="45"/>
      <c r="AW219" s="45"/>
      <c r="AX219" s="45"/>
      <c r="AY219" s="45"/>
      <c r="AZ219" s="45"/>
    </row>
    <row r="220" spans="1:52" ht="12.75" customHeight="1">
      <c r="A220" s="178"/>
      <c r="B220" s="47"/>
      <c r="C220" s="47"/>
      <c r="D220" s="47"/>
      <c r="E220" s="47"/>
      <c r="F220" s="47"/>
      <c r="G220" s="47"/>
      <c r="H220" s="47"/>
      <c r="I220" s="48"/>
      <c r="J220" s="47"/>
      <c r="K220" s="48"/>
      <c r="L220" s="48"/>
      <c r="M220" s="48"/>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5"/>
      <c r="AU220" s="45"/>
      <c r="AV220" s="45"/>
      <c r="AW220" s="45"/>
      <c r="AX220" s="45"/>
      <c r="AY220" s="45"/>
      <c r="AZ220" s="45"/>
    </row>
    <row r="221" spans="1:52" ht="12.75" customHeight="1">
      <c r="A221" s="178"/>
      <c r="B221" s="47"/>
      <c r="C221" s="47"/>
      <c r="D221" s="47"/>
      <c r="E221" s="47"/>
      <c r="F221" s="47"/>
      <c r="G221" s="47"/>
      <c r="H221" s="47"/>
      <c r="I221" s="48"/>
      <c r="J221" s="47"/>
      <c r="K221" s="48"/>
      <c r="L221" s="48"/>
      <c r="M221" s="48"/>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5"/>
      <c r="AU221" s="45"/>
      <c r="AV221" s="45"/>
      <c r="AW221" s="45"/>
      <c r="AX221" s="45"/>
      <c r="AY221" s="45"/>
      <c r="AZ221" s="45"/>
    </row>
    <row r="222" spans="1:52" ht="12.75" customHeight="1">
      <c r="A222" s="178"/>
      <c r="B222" s="47"/>
      <c r="C222" s="47"/>
      <c r="D222" s="47"/>
      <c r="E222" s="47"/>
      <c r="F222" s="47"/>
      <c r="G222" s="47"/>
      <c r="H222" s="47"/>
      <c r="I222" s="48"/>
      <c r="J222" s="47"/>
      <c r="K222" s="48"/>
      <c r="L222" s="48"/>
      <c r="M222" s="48"/>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5"/>
      <c r="AU222" s="45"/>
      <c r="AV222" s="45"/>
      <c r="AW222" s="45"/>
      <c r="AX222" s="45"/>
      <c r="AY222" s="45"/>
      <c r="AZ222" s="45"/>
    </row>
    <row r="223" spans="1:52" ht="12.75" customHeight="1">
      <c r="A223" s="178"/>
      <c r="B223" s="47"/>
      <c r="C223" s="47"/>
      <c r="D223" s="47"/>
      <c r="E223" s="47"/>
      <c r="F223" s="47"/>
      <c r="G223" s="47"/>
      <c r="H223" s="47"/>
      <c r="I223" s="48"/>
      <c r="J223" s="47"/>
      <c r="K223" s="48"/>
      <c r="L223" s="48"/>
      <c r="M223" s="48"/>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5"/>
      <c r="AU223" s="45"/>
      <c r="AV223" s="45"/>
      <c r="AW223" s="45"/>
      <c r="AX223" s="45"/>
      <c r="AY223" s="45"/>
      <c r="AZ223" s="45"/>
    </row>
    <row r="224" spans="1:52" ht="12.75" customHeight="1">
      <c r="A224" s="178"/>
      <c r="B224" s="47"/>
      <c r="C224" s="47"/>
      <c r="D224" s="47"/>
      <c r="E224" s="47"/>
      <c r="F224" s="47"/>
      <c r="G224" s="47"/>
      <c r="H224" s="47"/>
      <c r="I224" s="48"/>
      <c r="J224" s="47"/>
      <c r="K224" s="48"/>
      <c r="L224" s="48"/>
      <c r="M224" s="48"/>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5"/>
      <c r="AU224" s="45"/>
      <c r="AV224" s="45"/>
      <c r="AW224" s="45"/>
      <c r="AX224" s="45"/>
      <c r="AY224" s="45"/>
      <c r="AZ224" s="45"/>
    </row>
    <row r="225" spans="1:52" ht="12.75" customHeight="1">
      <c r="A225" s="178"/>
      <c r="B225" s="47"/>
      <c r="C225" s="47"/>
      <c r="D225" s="47"/>
      <c r="E225" s="47"/>
      <c r="F225" s="47"/>
      <c r="G225" s="47"/>
      <c r="H225" s="47"/>
      <c r="I225" s="48"/>
      <c r="J225" s="47"/>
      <c r="K225" s="48"/>
      <c r="L225" s="48"/>
      <c r="M225" s="48"/>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5"/>
      <c r="AU225" s="45"/>
      <c r="AV225" s="45"/>
      <c r="AW225" s="45"/>
      <c r="AX225" s="45"/>
      <c r="AY225" s="45"/>
      <c r="AZ225" s="45"/>
    </row>
    <row r="226" spans="1:52" ht="12.75" customHeight="1">
      <c r="A226" s="178"/>
      <c r="B226" s="47"/>
      <c r="C226" s="47"/>
      <c r="D226" s="47"/>
      <c r="E226" s="47"/>
      <c r="F226" s="47"/>
      <c r="G226" s="47"/>
      <c r="H226" s="47"/>
      <c r="I226" s="48"/>
      <c r="J226" s="47"/>
      <c r="K226" s="48"/>
      <c r="L226" s="48"/>
      <c r="M226" s="48"/>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5"/>
      <c r="AU226" s="45"/>
      <c r="AV226" s="45"/>
      <c r="AW226" s="45"/>
      <c r="AX226" s="45"/>
      <c r="AY226" s="45"/>
      <c r="AZ226" s="45"/>
    </row>
    <row r="227" spans="1:52" ht="12.75" customHeight="1">
      <c r="A227" s="178"/>
      <c r="B227" s="47"/>
      <c r="C227" s="47"/>
      <c r="D227" s="47"/>
      <c r="E227" s="47"/>
      <c r="F227" s="47"/>
      <c r="G227" s="47"/>
      <c r="H227" s="47"/>
      <c r="I227" s="48"/>
      <c r="J227" s="47"/>
      <c r="K227" s="48"/>
      <c r="L227" s="48"/>
      <c r="M227" s="48"/>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5"/>
      <c r="AU227" s="45"/>
      <c r="AV227" s="45"/>
      <c r="AW227" s="45"/>
      <c r="AX227" s="45"/>
      <c r="AY227" s="45"/>
      <c r="AZ227" s="45"/>
    </row>
    <row r="228" spans="1:52" ht="12.75" customHeight="1">
      <c r="A228" s="178"/>
      <c r="B228" s="47"/>
      <c r="C228" s="47"/>
      <c r="D228" s="47"/>
      <c r="E228" s="47"/>
      <c r="F228" s="47"/>
      <c r="G228" s="47"/>
      <c r="H228" s="47"/>
      <c r="I228" s="48"/>
      <c r="J228" s="47"/>
      <c r="K228" s="48"/>
      <c r="L228" s="48"/>
      <c r="M228" s="48"/>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5"/>
      <c r="AU228" s="45"/>
      <c r="AV228" s="45"/>
      <c r="AW228" s="45"/>
      <c r="AX228" s="45"/>
      <c r="AY228" s="45"/>
      <c r="AZ228" s="45"/>
    </row>
    <row r="229" spans="1:52" ht="12.75" customHeight="1">
      <c r="A229" s="178"/>
      <c r="B229" s="47"/>
      <c r="C229" s="47"/>
      <c r="D229" s="47"/>
      <c r="E229" s="47"/>
      <c r="F229" s="47"/>
      <c r="G229" s="47"/>
      <c r="H229" s="47"/>
      <c r="I229" s="48"/>
      <c r="J229" s="47"/>
      <c r="K229" s="48"/>
      <c r="L229" s="48"/>
      <c r="M229" s="48"/>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5"/>
      <c r="AU229" s="45"/>
      <c r="AV229" s="45"/>
      <c r="AW229" s="45"/>
      <c r="AX229" s="45"/>
      <c r="AY229" s="45"/>
      <c r="AZ229" s="45"/>
    </row>
    <row r="230" spans="1:52" ht="12.75" customHeight="1">
      <c r="A230" s="178"/>
      <c r="B230" s="47"/>
      <c r="C230" s="47"/>
      <c r="D230" s="47"/>
      <c r="E230" s="47"/>
      <c r="F230" s="47"/>
      <c r="G230" s="47"/>
      <c r="H230" s="47"/>
      <c r="I230" s="48"/>
      <c r="J230" s="47"/>
      <c r="K230" s="48"/>
      <c r="L230" s="48"/>
      <c r="M230" s="48"/>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5"/>
      <c r="AU230" s="45"/>
      <c r="AV230" s="45"/>
      <c r="AW230" s="45"/>
      <c r="AX230" s="45"/>
      <c r="AY230" s="45"/>
      <c r="AZ230" s="45"/>
    </row>
    <row r="231" spans="1:52" ht="12.75" customHeight="1">
      <c r="A231" s="178"/>
      <c r="B231" s="47"/>
      <c r="C231" s="47"/>
      <c r="D231" s="47"/>
      <c r="E231" s="47"/>
      <c r="F231" s="47"/>
      <c r="G231" s="47"/>
      <c r="H231" s="47"/>
      <c r="I231" s="48"/>
      <c r="J231" s="47"/>
      <c r="K231" s="48"/>
      <c r="L231" s="48"/>
      <c r="M231" s="48"/>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5"/>
      <c r="AU231" s="45"/>
      <c r="AV231" s="45"/>
      <c r="AW231" s="45"/>
      <c r="AX231" s="45"/>
      <c r="AY231" s="45"/>
      <c r="AZ231" s="45"/>
    </row>
    <row r="232" spans="1:52" ht="12.75" customHeight="1">
      <c r="A232" s="178"/>
      <c r="B232" s="47"/>
      <c r="C232" s="47"/>
      <c r="D232" s="47"/>
      <c r="E232" s="47"/>
      <c r="F232" s="47"/>
      <c r="G232" s="47"/>
      <c r="H232" s="47"/>
      <c r="I232" s="48"/>
      <c r="J232" s="47"/>
      <c r="K232" s="48"/>
      <c r="L232" s="48"/>
      <c r="M232" s="48"/>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5"/>
      <c r="AU232" s="45"/>
      <c r="AV232" s="45"/>
      <c r="AW232" s="45"/>
      <c r="AX232" s="45"/>
      <c r="AY232" s="45"/>
      <c r="AZ232" s="45"/>
    </row>
    <row r="233" spans="1:52" ht="12.75" customHeight="1">
      <c r="A233" s="178"/>
      <c r="B233" s="47"/>
      <c r="C233" s="47"/>
      <c r="D233" s="47"/>
      <c r="E233" s="47"/>
      <c r="F233" s="47"/>
      <c r="G233" s="47"/>
      <c r="H233" s="47"/>
      <c r="I233" s="48"/>
      <c r="J233" s="47"/>
      <c r="K233" s="48"/>
      <c r="L233" s="48"/>
      <c r="M233" s="48"/>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5"/>
      <c r="AU233" s="45"/>
      <c r="AV233" s="45"/>
      <c r="AW233" s="45"/>
      <c r="AX233" s="45"/>
      <c r="AY233" s="45"/>
      <c r="AZ233" s="45"/>
    </row>
    <row r="234" spans="1:52" ht="12.75" customHeight="1">
      <c r="A234" s="178"/>
      <c r="B234" s="47"/>
      <c r="C234" s="47"/>
      <c r="D234" s="47"/>
      <c r="E234" s="47"/>
      <c r="F234" s="47"/>
      <c r="G234" s="47"/>
      <c r="H234" s="47"/>
      <c r="I234" s="48"/>
      <c r="J234" s="47"/>
      <c r="K234" s="48"/>
      <c r="L234" s="48"/>
      <c r="M234" s="48"/>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5"/>
      <c r="AU234" s="45"/>
      <c r="AV234" s="45"/>
      <c r="AW234" s="45"/>
      <c r="AX234" s="45"/>
      <c r="AY234" s="45"/>
      <c r="AZ234" s="45"/>
    </row>
    <row r="235" spans="1:52" ht="12.75" customHeight="1">
      <c r="A235" s="178"/>
      <c r="B235" s="47"/>
      <c r="C235" s="47"/>
      <c r="D235" s="47"/>
      <c r="E235" s="47"/>
      <c r="F235" s="47"/>
      <c r="G235" s="47"/>
      <c r="H235" s="47"/>
      <c r="I235" s="48"/>
      <c r="J235" s="47"/>
      <c r="K235" s="48"/>
      <c r="L235" s="48"/>
      <c r="M235" s="48"/>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5"/>
      <c r="AU235" s="45"/>
      <c r="AV235" s="45"/>
      <c r="AW235" s="45"/>
      <c r="AX235" s="45"/>
      <c r="AY235" s="45"/>
      <c r="AZ235" s="45"/>
    </row>
    <row r="236" spans="1:52" ht="12.75" customHeight="1">
      <c r="A236" s="178"/>
      <c r="B236" s="47"/>
      <c r="C236" s="47"/>
      <c r="D236" s="47"/>
      <c r="E236" s="47"/>
      <c r="F236" s="47"/>
      <c r="G236" s="47"/>
      <c r="H236" s="47"/>
      <c r="I236" s="48"/>
      <c r="J236" s="47"/>
      <c r="K236" s="48"/>
      <c r="L236" s="48"/>
      <c r="M236" s="48"/>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5"/>
      <c r="AU236" s="45"/>
      <c r="AV236" s="45"/>
      <c r="AW236" s="45"/>
      <c r="AX236" s="45"/>
      <c r="AY236" s="45"/>
      <c r="AZ236" s="45"/>
    </row>
    <row r="237" spans="1:52" ht="12.75" customHeight="1">
      <c r="A237" s="178"/>
      <c r="B237" s="47"/>
      <c r="C237" s="47"/>
      <c r="D237" s="47"/>
      <c r="E237" s="47"/>
      <c r="F237" s="47"/>
      <c r="G237" s="47"/>
      <c r="H237" s="47"/>
      <c r="I237" s="48"/>
      <c r="J237" s="47"/>
      <c r="K237" s="48"/>
      <c r="L237" s="48"/>
      <c r="M237" s="48"/>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5"/>
      <c r="AU237" s="45"/>
      <c r="AV237" s="45"/>
      <c r="AW237" s="45"/>
      <c r="AX237" s="45"/>
      <c r="AY237" s="45"/>
      <c r="AZ237" s="45"/>
    </row>
    <row r="238" spans="1:52" ht="12.75" customHeight="1">
      <c r="A238" s="178"/>
      <c r="B238" s="47"/>
      <c r="C238" s="47"/>
      <c r="D238" s="47"/>
      <c r="E238" s="47"/>
      <c r="F238" s="47"/>
      <c r="G238" s="47"/>
      <c r="H238" s="47"/>
      <c r="I238" s="48"/>
      <c r="J238" s="47"/>
      <c r="K238" s="48"/>
      <c r="L238" s="48"/>
      <c r="M238" s="48"/>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5"/>
      <c r="AU238" s="45"/>
      <c r="AV238" s="45"/>
      <c r="AW238" s="45"/>
      <c r="AX238" s="45"/>
      <c r="AY238" s="45"/>
      <c r="AZ238" s="45"/>
    </row>
    <row r="239" spans="1:52" ht="12.75" customHeight="1">
      <c r="A239" s="178"/>
      <c r="B239" s="47"/>
      <c r="C239" s="47"/>
      <c r="D239" s="47"/>
      <c r="E239" s="47"/>
      <c r="F239" s="47"/>
      <c r="G239" s="47"/>
      <c r="H239" s="47"/>
      <c r="I239" s="48"/>
      <c r="J239" s="47"/>
      <c r="K239" s="48"/>
      <c r="L239" s="48"/>
      <c r="M239" s="48"/>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5"/>
      <c r="AU239" s="45"/>
      <c r="AV239" s="45"/>
      <c r="AW239" s="45"/>
      <c r="AX239" s="45"/>
      <c r="AY239" s="45"/>
      <c r="AZ239" s="45"/>
    </row>
    <row r="240" spans="1:52" ht="12.75" customHeight="1">
      <c r="A240" s="178"/>
      <c r="B240" s="47"/>
      <c r="C240" s="47"/>
      <c r="D240" s="47"/>
      <c r="E240" s="47"/>
      <c r="F240" s="47"/>
      <c r="G240" s="47"/>
      <c r="H240" s="47"/>
      <c r="I240" s="48"/>
      <c r="J240" s="47"/>
      <c r="K240" s="48"/>
      <c r="L240" s="48"/>
      <c r="M240" s="48"/>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5"/>
      <c r="AU240" s="45"/>
      <c r="AV240" s="45"/>
      <c r="AW240" s="45"/>
      <c r="AX240" s="45"/>
      <c r="AY240" s="45"/>
      <c r="AZ240" s="45"/>
    </row>
    <row r="241" spans="1:52" ht="12.75" customHeight="1">
      <c r="A241" s="178"/>
      <c r="B241" s="47"/>
      <c r="C241" s="47"/>
      <c r="D241" s="47"/>
      <c r="E241" s="47"/>
      <c r="F241" s="47"/>
      <c r="G241" s="47"/>
      <c r="H241" s="47"/>
      <c r="I241" s="48"/>
      <c r="J241" s="47"/>
      <c r="K241" s="48"/>
      <c r="L241" s="48"/>
      <c r="M241" s="48"/>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5"/>
      <c r="AU241" s="45"/>
      <c r="AV241" s="45"/>
      <c r="AW241" s="45"/>
      <c r="AX241" s="45"/>
      <c r="AY241" s="45"/>
      <c r="AZ241" s="45"/>
    </row>
    <row r="242" spans="1:52" ht="12.75" customHeight="1">
      <c r="A242" s="178"/>
      <c r="B242" s="47"/>
      <c r="C242" s="47"/>
      <c r="D242" s="47"/>
      <c r="E242" s="47"/>
      <c r="F242" s="47"/>
      <c r="G242" s="47"/>
      <c r="H242" s="47"/>
      <c r="I242" s="48"/>
      <c r="J242" s="47"/>
      <c r="K242" s="48"/>
      <c r="L242" s="48"/>
      <c r="M242" s="48"/>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5"/>
      <c r="AU242" s="45"/>
      <c r="AV242" s="45"/>
      <c r="AW242" s="45"/>
      <c r="AX242" s="45"/>
      <c r="AY242" s="45"/>
      <c r="AZ242" s="45"/>
    </row>
    <row r="243" spans="1:52" ht="12.75" customHeight="1">
      <c r="A243" s="178"/>
      <c r="B243" s="47"/>
      <c r="C243" s="47"/>
      <c r="D243" s="47"/>
      <c r="E243" s="47"/>
      <c r="F243" s="47"/>
      <c r="G243" s="47"/>
      <c r="H243" s="47"/>
      <c r="I243" s="48"/>
      <c r="J243" s="47"/>
      <c r="K243" s="48"/>
      <c r="L243" s="48"/>
      <c r="M243" s="48"/>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5"/>
      <c r="AU243" s="45"/>
      <c r="AV243" s="45"/>
      <c r="AW243" s="45"/>
      <c r="AX243" s="45"/>
      <c r="AY243" s="45"/>
      <c r="AZ243" s="45"/>
    </row>
    <row r="244" spans="1:52" ht="12.75" customHeight="1">
      <c r="A244" s="178"/>
      <c r="B244" s="47"/>
      <c r="C244" s="47"/>
      <c r="D244" s="47"/>
      <c r="E244" s="47"/>
      <c r="F244" s="47"/>
      <c r="G244" s="47"/>
      <c r="H244" s="47"/>
      <c r="I244" s="48"/>
      <c r="J244" s="47"/>
      <c r="K244" s="48"/>
      <c r="L244" s="48"/>
      <c r="M244" s="48"/>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5"/>
      <c r="AU244" s="45"/>
      <c r="AV244" s="45"/>
      <c r="AW244" s="45"/>
      <c r="AX244" s="45"/>
      <c r="AY244" s="45"/>
      <c r="AZ244" s="45"/>
    </row>
    <row r="245" spans="1:52" ht="12.75" customHeight="1">
      <c r="A245" s="178"/>
      <c r="B245" s="47"/>
      <c r="C245" s="47"/>
      <c r="D245" s="47"/>
      <c r="E245" s="47"/>
      <c r="F245" s="47"/>
      <c r="G245" s="47"/>
      <c r="H245" s="47"/>
      <c r="I245" s="48"/>
      <c r="J245" s="47"/>
      <c r="K245" s="48"/>
      <c r="L245" s="48"/>
      <c r="M245" s="48"/>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5"/>
      <c r="AU245" s="45"/>
      <c r="AV245" s="45"/>
      <c r="AW245" s="45"/>
      <c r="AX245" s="45"/>
      <c r="AY245" s="45"/>
      <c r="AZ245" s="45"/>
    </row>
    <row r="246" spans="1:52" ht="12.75" customHeight="1">
      <c r="A246" s="178"/>
      <c r="B246" s="47"/>
      <c r="C246" s="47"/>
      <c r="D246" s="47"/>
      <c r="E246" s="47"/>
      <c r="F246" s="47"/>
      <c r="G246" s="47"/>
      <c r="H246" s="47"/>
      <c r="I246" s="48"/>
      <c r="J246" s="47"/>
      <c r="K246" s="48"/>
      <c r="L246" s="48"/>
      <c r="M246" s="48"/>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5"/>
      <c r="AU246" s="45"/>
      <c r="AV246" s="45"/>
      <c r="AW246" s="45"/>
      <c r="AX246" s="45"/>
      <c r="AY246" s="45"/>
      <c r="AZ246" s="45"/>
    </row>
    <row r="247" spans="1:52" ht="12.75" customHeight="1">
      <c r="A247" s="178"/>
      <c r="B247" s="47"/>
      <c r="C247" s="47"/>
      <c r="D247" s="47"/>
      <c r="E247" s="47"/>
      <c r="F247" s="47"/>
      <c r="G247" s="47"/>
      <c r="H247" s="47"/>
      <c r="I247" s="48"/>
      <c r="J247" s="47"/>
      <c r="K247" s="48"/>
      <c r="L247" s="48"/>
      <c r="M247" s="48"/>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5"/>
      <c r="AU247" s="45"/>
      <c r="AV247" s="45"/>
      <c r="AW247" s="45"/>
      <c r="AX247" s="45"/>
      <c r="AY247" s="45"/>
      <c r="AZ247" s="45"/>
    </row>
    <row r="248" spans="1:52" ht="12.75" customHeight="1">
      <c r="A248" s="178"/>
      <c r="B248" s="47"/>
      <c r="C248" s="47"/>
      <c r="D248" s="47"/>
      <c r="E248" s="47"/>
      <c r="F248" s="47"/>
      <c r="G248" s="47"/>
      <c r="H248" s="47"/>
      <c r="I248" s="48"/>
      <c r="J248" s="47"/>
      <c r="K248" s="48"/>
      <c r="L248" s="48"/>
      <c r="M248" s="48"/>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5"/>
      <c r="AU248" s="45"/>
      <c r="AV248" s="45"/>
      <c r="AW248" s="45"/>
      <c r="AX248" s="45"/>
      <c r="AY248" s="45"/>
      <c r="AZ248" s="45"/>
    </row>
    <row r="249" spans="1:52" ht="12.75" customHeight="1">
      <c r="A249" s="178"/>
      <c r="B249" s="47"/>
      <c r="C249" s="47"/>
      <c r="D249" s="47"/>
      <c r="E249" s="47"/>
      <c r="F249" s="47"/>
      <c r="G249" s="47"/>
      <c r="H249" s="47"/>
      <c r="I249" s="48"/>
      <c r="J249" s="47"/>
      <c r="K249" s="48"/>
      <c r="L249" s="48"/>
      <c r="M249" s="48"/>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5"/>
      <c r="AU249" s="45"/>
      <c r="AV249" s="45"/>
      <c r="AW249" s="45"/>
      <c r="AX249" s="45"/>
      <c r="AY249" s="45"/>
      <c r="AZ249" s="45"/>
    </row>
    <row r="250" spans="1:52" ht="12.75" customHeight="1">
      <c r="A250" s="178"/>
      <c r="B250" s="47"/>
      <c r="C250" s="47"/>
      <c r="D250" s="47"/>
      <c r="E250" s="47"/>
      <c r="F250" s="47"/>
      <c r="G250" s="47"/>
      <c r="H250" s="47"/>
      <c r="I250" s="48"/>
      <c r="J250" s="47"/>
      <c r="K250" s="48"/>
      <c r="L250" s="48"/>
      <c r="M250" s="48"/>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5"/>
      <c r="AU250" s="45"/>
      <c r="AV250" s="45"/>
      <c r="AW250" s="45"/>
      <c r="AX250" s="45"/>
      <c r="AY250" s="45"/>
      <c r="AZ250" s="45"/>
    </row>
    <row r="251" spans="1:52" ht="12.75" customHeight="1">
      <c r="A251" s="178"/>
      <c r="B251" s="47"/>
      <c r="C251" s="47"/>
      <c r="D251" s="47"/>
      <c r="E251" s="47"/>
      <c r="F251" s="47"/>
      <c r="G251" s="47"/>
      <c r="H251" s="47"/>
      <c r="I251" s="48"/>
      <c r="J251" s="47"/>
      <c r="K251" s="48"/>
      <c r="L251" s="48"/>
      <c r="M251" s="48"/>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5"/>
      <c r="AU251" s="45"/>
      <c r="AV251" s="45"/>
      <c r="AW251" s="45"/>
      <c r="AX251" s="45"/>
      <c r="AY251" s="45"/>
      <c r="AZ251" s="45"/>
    </row>
    <row r="252" spans="1:52" ht="12.75" customHeight="1">
      <c r="A252" s="178"/>
      <c r="B252" s="47"/>
      <c r="C252" s="47"/>
      <c r="D252" s="47"/>
      <c r="E252" s="47"/>
      <c r="F252" s="47"/>
      <c r="G252" s="47"/>
      <c r="H252" s="47"/>
      <c r="I252" s="48"/>
      <c r="J252" s="47"/>
      <c r="K252" s="48"/>
      <c r="L252" s="48"/>
      <c r="M252" s="48"/>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5"/>
      <c r="AU252" s="45"/>
      <c r="AV252" s="45"/>
      <c r="AW252" s="45"/>
      <c r="AX252" s="45"/>
      <c r="AY252" s="45"/>
      <c r="AZ252" s="45"/>
    </row>
    <row r="253" spans="1:52" ht="12.75" customHeight="1">
      <c r="A253" s="178"/>
      <c r="B253" s="47"/>
      <c r="C253" s="47"/>
      <c r="D253" s="47"/>
      <c r="E253" s="47"/>
      <c r="F253" s="47"/>
      <c r="G253" s="47"/>
      <c r="H253" s="47"/>
      <c r="I253" s="48"/>
      <c r="J253" s="47"/>
      <c r="K253" s="48"/>
      <c r="L253" s="48"/>
      <c r="M253" s="48"/>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5"/>
      <c r="AU253" s="45"/>
      <c r="AV253" s="45"/>
      <c r="AW253" s="45"/>
      <c r="AX253" s="45"/>
      <c r="AY253" s="45"/>
      <c r="AZ253" s="45"/>
    </row>
    <row r="254" spans="1:52" ht="12.75" customHeight="1">
      <c r="A254" s="178"/>
      <c r="B254" s="47"/>
      <c r="C254" s="47"/>
      <c r="D254" s="47"/>
      <c r="E254" s="47"/>
      <c r="F254" s="47"/>
      <c r="G254" s="47"/>
      <c r="H254" s="47"/>
      <c r="I254" s="48"/>
      <c r="J254" s="47"/>
      <c r="K254" s="48"/>
      <c r="L254" s="48"/>
      <c r="M254" s="48"/>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5"/>
      <c r="AU254" s="45"/>
      <c r="AV254" s="45"/>
      <c r="AW254" s="45"/>
      <c r="AX254" s="45"/>
      <c r="AY254" s="45"/>
      <c r="AZ254" s="45"/>
    </row>
    <row r="255" spans="1:52" ht="12.75" customHeight="1">
      <c r="A255" s="178"/>
      <c r="B255" s="47"/>
      <c r="C255" s="47"/>
      <c r="D255" s="47"/>
      <c r="E255" s="47"/>
      <c r="F255" s="47"/>
      <c r="G255" s="47"/>
      <c r="H255" s="47"/>
      <c r="I255" s="48"/>
      <c r="J255" s="47"/>
      <c r="K255" s="48"/>
      <c r="L255" s="48"/>
      <c r="M255" s="48"/>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5"/>
      <c r="AU255" s="45"/>
      <c r="AV255" s="45"/>
      <c r="AW255" s="45"/>
      <c r="AX255" s="45"/>
      <c r="AY255" s="45"/>
      <c r="AZ255" s="45"/>
    </row>
    <row r="256" spans="1:52" ht="12.75" customHeight="1">
      <c r="A256" s="178"/>
      <c r="B256" s="47"/>
      <c r="C256" s="47"/>
      <c r="D256" s="47"/>
      <c r="E256" s="47"/>
      <c r="F256" s="47"/>
      <c r="G256" s="47"/>
      <c r="H256" s="47"/>
      <c r="I256" s="48"/>
      <c r="J256" s="47"/>
      <c r="K256" s="48"/>
      <c r="L256" s="48"/>
      <c r="M256" s="48"/>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5"/>
      <c r="AU256" s="45"/>
      <c r="AV256" s="45"/>
      <c r="AW256" s="45"/>
      <c r="AX256" s="45"/>
      <c r="AY256" s="45"/>
      <c r="AZ256" s="45"/>
    </row>
    <row r="257" spans="1:52" ht="12.75" customHeight="1">
      <c r="A257" s="178"/>
      <c r="B257" s="47"/>
      <c r="C257" s="47"/>
      <c r="D257" s="47"/>
      <c r="E257" s="47"/>
      <c r="F257" s="47"/>
      <c r="G257" s="47"/>
      <c r="H257" s="47"/>
      <c r="I257" s="48"/>
      <c r="J257" s="47"/>
      <c r="K257" s="48"/>
      <c r="L257" s="48"/>
      <c r="M257" s="48"/>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5"/>
      <c r="AU257" s="45"/>
      <c r="AV257" s="45"/>
      <c r="AW257" s="45"/>
      <c r="AX257" s="45"/>
      <c r="AY257" s="45"/>
      <c r="AZ257" s="45"/>
    </row>
    <row r="258" spans="1:52" ht="12.75" customHeight="1">
      <c r="A258" s="178"/>
      <c r="B258" s="47"/>
      <c r="C258" s="47"/>
      <c r="D258" s="47"/>
      <c r="E258" s="47"/>
      <c r="F258" s="47"/>
      <c r="G258" s="47"/>
      <c r="H258" s="47"/>
      <c r="I258" s="48"/>
      <c r="J258" s="47"/>
      <c r="K258" s="48"/>
      <c r="L258" s="48"/>
      <c r="M258" s="48"/>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5"/>
      <c r="AU258" s="45"/>
      <c r="AV258" s="45"/>
      <c r="AW258" s="45"/>
      <c r="AX258" s="45"/>
      <c r="AY258" s="45"/>
      <c r="AZ258" s="45"/>
    </row>
    <row r="259" spans="1:52" ht="12.75" customHeight="1">
      <c r="A259" s="178"/>
      <c r="B259" s="47"/>
      <c r="C259" s="47"/>
      <c r="D259" s="47"/>
      <c r="E259" s="47"/>
      <c r="F259" s="47"/>
      <c r="G259" s="47"/>
      <c r="H259" s="47"/>
      <c r="I259" s="48"/>
      <c r="J259" s="47"/>
      <c r="K259" s="48"/>
      <c r="L259" s="48"/>
      <c r="M259" s="48"/>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5"/>
      <c r="AU259" s="45"/>
      <c r="AV259" s="45"/>
      <c r="AW259" s="45"/>
      <c r="AX259" s="45"/>
      <c r="AY259" s="45"/>
      <c r="AZ259" s="45"/>
    </row>
    <row r="260" spans="1:52" ht="12.75" customHeight="1">
      <c r="A260" s="178"/>
      <c r="B260" s="47"/>
      <c r="C260" s="47"/>
      <c r="D260" s="47"/>
      <c r="E260" s="47"/>
      <c r="F260" s="47"/>
      <c r="G260" s="47"/>
      <c r="H260" s="47"/>
      <c r="I260" s="48"/>
      <c r="J260" s="47"/>
      <c r="K260" s="48"/>
      <c r="L260" s="48"/>
      <c r="M260" s="48"/>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5"/>
      <c r="AU260" s="45"/>
      <c r="AV260" s="45"/>
      <c r="AW260" s="45"/>
      <c r="AX260" s="45"/>
      <c r="AY260" s="45"/>
      <c r="AZ260" s="45"/>
    </row>
    <row r="261" spans="1:52" ht="12.75" customHeight="1">
      <c r="A261" s="178"/>
      <c r="B261" s="47"/>
      <c r="C261" s="47"/>
      <c r="D261" s="47"/>
      <c r="E261" s="47"/>
      <c r="F261" s="47"/>
      <c r="G261" s="47"/>
      <c r="H261" s="47"/>
      <c r="I261" s="48"/>
      <c r="J261" s="47"/>
      <c r="K261" s="48"/>
      <c r="L261" s="48"/>
      <c r="M261" s="48"/>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5"/>
      <c r="AU261" s="45"/>
      <c r="AV261" s="45"/>
      <c r="AW261" s="45"/>
      <c r="AX261" s="45"/>
      <c r="AY261" s="45"/>
      <c r="AZ261" s="45"/>
    </row>
    <row r="262" spans="1:52" ht="12.75" customHeight="1">
      <c r="A262" s="178"/>
      <c r="B262" s="47"/>
      <c r="C262" s="47"/>
      <c r="D262" s="47"/>
      <c r="E262" s="47"/>
      <c r="F262" s="47"/>
      <c r="G262" s="47"/>
      <c r="H262" s="47"/>
      <c r="I262" s="48"/>
      <c r="J262" s="47"/>
      <c r="K262" s="48"/>
      <c r="L262" s="48"/>
      <c r="M262" s="48"/>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5"/>
      <c r="AU262" s="45"/>
      <c r="AV262" s="45"/>
      <c r="AW262" s="45"/>
      <c r="AX262" s="45"/>
      <c r="AY262" s="45"/>
      <c r="AZ262" s="45"/>
    </row>
    <row r="263" spans="1:52" ht="12.75" customHeight="1">
      <c r="A263" s="178"/>
      <c r="B263" s="47"/>
      <c r="C263" s="47"/>
      <c r="D263" s="47"/>
      <c r="E263" s="47"/>
      <c r="F263" s="47"/>
      <c r="G263" s="47"/>
      <c r="H263" s="47"/>
      <c r="I263" s="48"/>
      <c r="J263" s="47"/>
      <c r="K263" s="48"/>
      <c r="L263" s="48"/>
      <c r="M263" s="48"/>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5"/>
      <c r="AU263" s="45"/>
      <c r="AV263" s="45"/>
      <c r="AW263" s="45"/>
      <c r="AX263" s="45"/>
      <c r="AY263" s="45"/>
      <c r="AZ263" s="45"/>
    </row>
    <row r="264" spans="1:52" ht="12.75" customHeight="1">
      <c r="A264" s="178"/>
      <c r="B264" s="47"/>
      <c r="C264" s="47"/>
      <c r="D264" s="47"/>
      <c r="E264" s="47"/>
      <c r="F264" s="47"/>
      <c r="G264" s="47"/>
      <c r="H264" s="47"/>
      <c r="I264" s="48"/>
      <c r="J264" s="47"/>
      <c r="K264" s="48"/>
      <c r="L264" s="48"/>
      <c r="M264" s="48"/>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5"/>
      <c r="AU264" s="45"/>
      <c r="AV264" s="45"/>
      <c r="AW264" s="45"/>
      <c r="AX264" s="45"/>
      <c r="AY264" s="45"/>
      <c r="AZ264" s="45"/>
    </row>
    <row r="265" spans="1:52" ht="12.75" customHeight="1">
      <c r="A265" s="178"/>
      <c r="B265" s="47"/>
      <c r="C265" s="47"/>
      <c r="D265" s="47"/>
      <c r="E265" s="47"/>
      <c r="F265" s="47"/>
      <c r="G265" s="47"/>
      <c r="H265" s="47"/>
      <c r="I265" s="48"/>
      <c r="J265" s="47"/>
      <c r="K265" s="48"/>
      <c r="L265" s="48"/>
      <c r="M265" s="48"/>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5"/>
      <c r="AU265" s="45"/>
      <c r="AV265" s="45"/>
      <c r="AW265" s="45"/>
      <c r="AX265" s="45"/>
      <c r="AY265" s="45"/>
      <c r="AZ265" s="45"/>
    </row>
    <row r="266" spans="1:52" ht="12.75" customHeight="1">
      <c r="A266" s="178"/>
      <c r="B266" s="47"/>
      <c r="C266" s="47"/>
      <c r="D266" s="47"/>
      <c r="E266" s="47"/>
      <c r="F266" s="47"/>
      <c r="G266" s="47"/>
      <c r="H266" s="47"/>
      <c r="I266" s="48"/>
      <c r="J266" s="47"/>
      <c r="K266" s="48"/>
      <c r="L266" s="48"/>
      <c r="M266" s="48"/>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5"/>
      <c r="AU266" s="45"/>
      <c r="AV266" s="45"/>
      <c r="AW266" s="45"/>
      <c r="AX266" s="45"/>
      <c r="AY266" s="45"/>
      <c r="AZ266" s="45"/>
    </row>
    <row r="267" spans="1:52" ht="12.75" customHeight="1">
      <c r="A267" s="178"/>
      <c r="B267" s="47"/>
      <c r="C267" s="47"/>
      <c r="D267" s="47"/>
      <c r="E267" s="47"/>
      <c r="F267" s="47"/>
      <c r="G267" s="47"/>
      <c r="H267" s="47"/>
      <c r="I267" s="48"/>
      <c r="J267" s="47"/>
      <c r="K267" s="48"/>
      <c r="L267" s="48"/>
      <c r="M267" s="48"/>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5"/>
      <c r="AU267" s="45"/>
      <c r="AV267" s="45"/>
      <c r="AW267" s="45"/>
      <c r="AX267" s="45"/>
      <c r="AY267" s="45"/>
      <c r="AZ267" s="45"/>
    </row>
    <row r="268" spans="1:52" ht="12.75" customHeight="1">
      <c r="A268" s="178"/>
      <c r="B268" s="47"/>
      <c r="C268" s="47"/>
      <c r="D268" s="47"/>
      <c r="E268" s="47"/>
      <c r="F268" s="47"/>
      <c r="G268" s="47"/>
      <c r="H268" s="47"/>
      <c r="I268" s="48"/>
      <c r="J268" s="47"/>
      <c r="K268" s="48"/>
      <c r="L268" s="48"/>
      <c r="M268" s="48"/>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5"/>
      <c r="AU268" s="45"/>
      <c r="AV268" s="45"/>
      <c r="AW268" s="45"/>
      <c r="AX268" s="45"/>
      <c r="AY268" s="45"/>
      <c r="AZ268" s="45"/>
    </row>
    <row r="269" spans="1:52" ht="12.75" customHeight="1">
      <c r="A269" s="178"/>
      <c r="B269" s="47"/>
      <c r="C269" s="47"/>
      <c r="D269" s="47"/>
      <c r="E269" s="47"/>
      <c r="F269" s="47"/>
      <c r="G269" s="47"/>
      <c r="H269" s="47"/>
      <c r="I269" s="48"/>
      <c r="J269" s="47"/>
      <c r="K269" s="48"/>
      <c r="L269" s="48"/>
      <c r="M269" s="48"/>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5"/>
      <c r="AU269" s="45"/>
      <c r="AV269" s="45"/>
      <c r="AW269" s="45"/>
      <c r="AX269" s="45"/>
      <c r="AY269" s="45"/>
      <c r="AZ269" s="45"/>
    </row>
    <row r="270" spans="1:52" ht="12.75" customHeight="1">
      <c r="A270" s="178"/>
      <c r="B270" s="47"/>
      <c r="C270" s="47"/>
      <c r="D270" s="47"/>
      <c r="E270" s="47"/>
      <c r="F270" s="47"/>
      <c r="G270" s="47"/>
      <c r="H270" s="47"/>
      <c r="I270" s="48"/>
      <c r="J270" s="47"/>
      <c r="K270" s="48"/>
      <c r="L270" s="48"/>
      <c r="M270" s="48"/>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5"/>
      <c r="AU270" s="45"/>
      <c r="AV270" s="45"/>
      <c r="AW270" s="45"/>
      <c r="AX270" s="45"/>
      <c r="AY270" s="45"/>
      <c r="AZ270" s="45"/>
    </row>
    <row r="271" spans="1:52" ht="12.75" customHeight="1">
      <c r="A271" s="178"/>
      <c r="B271" s="47"/>
      <c r="C271" s="47"/>
      <c r="D271" s="47"/>
      <c r="E271" s="47"/>
      <c r="F271" s="47"/>
      <c r="G271" s="47"/>
      <c r="H271" s="47"/>
      <c r="I271" s="48"/>
      <c r="J271" s="47"/>
      <c r="K271" s="48"/>
      <c r="L271" s="48"/>
      <c r="M271" s="48"/>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5"/>
      <c r="AU271" s="45"/>
      <c r="AV271" s="45"/>
      <c r="AW271" s="45"/>
      <c r="AX271" s="45"/>
      <c r="AY271" s="45"/>
      <c r="AZ271" s="45"/>
    </row>
    <row r="272" spans="1:52" ht="12.75" customHeight="1">
      <c r="A272" s="178"/>
      <c r="B272" s="47"/>
      <c r="C272" s="47"/>
      <c r="D272" s="47"/>
      <c r="E272" s="47"/>
      <c r="F272" s="47"/>
      <c r="G272" s="47"/>
      <c r="H272" s="47"/>
      <c r="I272" s="48"/>
      <c r="J272" s="47"/>
      <c r="K272" s="48"/>
      <c r="L272" s="48"/>
      <c r="M272" s="48"/>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5"/>
      <c r="AU272" s="45"/>
      <c r="AV272" s="45"/>
      <c r="AW272" s="45"/>
      <c r="AX272" s="45"/>
      <c r="AY272" s="45"/>
      <c r="AZ272" s="45"/>
    </row>
    <row r="273" spans="1:52" ht="12.75" customHeight="1">
      <c r="A273" s="178"/>
      <c r="B273" s="47"/>
      <c r="C273" s="47"/>
      <c r="D273" s="47"/>
      <c r="E273" s="47"/>
      <c r="F273" s="47"/>
      <c r="G273" s="47"/>
      <c r="H273" s="47"/>
      <c r="I273" s="48"/>
      <c r="J273" s="47"/>
      <c r="K273" s="48"/>
      <c r="L273" s="48"/>
      <c r="M273" s="48"/>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5"/>
      <c r="AU273" s="45"/>
      <c r="AV273" s="45"/>
      <c r="AW273" s="45"/>
      <c r="AX273" s="45"/>
      <c r="AY273" s="45"/>
      <c r="AZ273" s="45"/>
    </row>
    <row r="274" spans="1:52" ht="12.75" customHeight="1">
      <c r="A274" s="178"/>
      <c r="B274" s="47"/>
      <c r="C274" s="47"/>
      <c r="D274" s="47"/>
      <c r="E274" s="47"/>
      <c r="F274" s="47"/>
      <c r="G274" s="47"/>
      <c r="H274" s="47"/>
      <c r="I274" s="48"/>
      <c r="J274" s="47"/>
      <c r="K274" s="48"/>
      <c r="L274" s="48"/>
      <c r="M274" s="48"/>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5"/>
      <c r="AU274" s="45"/>
      <c r="AV274" s="45"/>
      <c r="AW274" s="45"/>
      <c r="AX274" s="45"/>
      <c r="AY274" s="45"/>
      <c r="AZ274" s="45"/>
    </row>
    <row r="275" spans="1:52" ht="12.75" customHeight="1">
      <c r="A275" s="178"/>
      <c r="B275" s="47"/>
      <c r="C275" s="47"/>
      <c r="D275" s="47"/>
      <c r="E275" s="47"/>
      <c r="F275" s="47"/>
      <c r="G275" s="47"/>
      <c r="H275" s="47"/>
      <c r="I275" s="48"/>
      <c r="J275" s="47"/>
      <c r="K275" s="48"/>
      <c r="L275" s="48"/>
      <c r="M275" s="48"/>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5"/>
      <c r="AU275" s="45"/>
      <c r="AV275" s="45"/>
      <c r="AW275" s="45"/>
      <c r="AX275" s="45"/>
      <c r="AY275" s="45"/>
      <c r="AZ275" s="45"/>
    </row>
    <row r="276" spans="1:52" ht="12.75" customHeight="1">
      <c r="A276" s="178"/>
      <c r="B276" s="47"/>
      <c r="C276" s="47"/>
      <c r="D276" s="47"/>
      <c r="E276" s="47"/>
      <c r="F276" s="47"/>
      <c r="G276" s="47"/>
      <c r="H276" s="47"/>
      <c r="I276" s="48"/>
      <c r="J276" s="47"/>
      <c r="K276" s="48"/>
      <c r="L276" s="48"/>
      <c r="M276" s="48"/>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5"/>
      <c r="AU276" s="45"/>
      <c r="AV276" s="45"/>
      <c r="AW276" s="45"/>
      <c r="AX276" s="45"/>
      <c r="AY276" s="45"/>
      <c r="AZ276" s="45"/>
    </row>
    <row r="277" spans="1:52" ht="12.75" customHeight="1">
      <c r="A277" s="178"/>
      <c r="B277" s="47"/>
      <c r="C277" s="47"/>
      <c r="D277" s="47"/>
      <c r="E277" s="47"/>
      <c r="F277" s="47"/>
      <c r="G277" s="47"/>
      <c r="H277" s="47"/>
      <c r="I277" s="48"/>
      <c r="J277" s="47"/>
      <c r="K277" s="48"/>
      <c r="L277" s="48"/>
      <c r="M277" s="48"/>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5"/>
      <c r="AU277" s="45"/>
      <c r="AV277" s="45"/>
      <c r="AW277" s="45"/>
      <c r="AX277" s="45"/>
      <c r="AY277" s="45"/>
      <c r="AZ277" s="45"/>
    </row>
    <row r="278" spans="1:52" ht="12.75" customHeight="1">
      <c r="A278" s="178"/>
      <c r="B278" s="47"/>
      <c r="C278" s="47"/>
      <c r="D278" s="47"/>
      <c r="E278" s="47"/>
      <c r="F278" s="47"/>
      <c r="G278" s="47"/>
      <c r="H278" s="47"/>
      <c r="I278" s="48"/>
      <c r="J278" s="47"/>
      <c r="K278" s="48"/>
      <c r="L278" s="48"/>
      <c r="M278" s="48"/>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5"/>
      <c r="AU278" s="45"/>
      <c r="AV278" s="45"/>
      <c r="AW278" s="45"/>
      <c r="AX278" s="45"/>
      <c r="AY278" s="45"/>
      <c r="AZ278" s="45"/>
    </row>
    <row r="279" spans="1:52" ht="12.75" customHeight="1">
      <c r="A279" s="178"/>
      <c r="B279" s="47"/>
      <c r="C279" s="47"/>
      <c r="D279" s="47"/>
      <c r="E279" s="47"/>
      <c r="F279" s="47"/>
      <c r="G279" s="47"/>
      <c r="H279" s="47"/>
      <c r="I279" s="48"/>
      <c r="J279" s="47"/>
      <c r="K279" s="48"/>
      <c r="L279" s="48"/>
      <c r="M279" s="48"/>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5"/>
      <c r="AU279" s="45"/>
      <c r="AV279" s="45"/>
      <c r="AW279" s="45"/>
      <c r="AX279" s="45"/>
      <c r="AY279" s="45"/>
      <c r="AZ279" s="45"/>
    </row>
    <row r="280" spans="1:52" ht="12.75" customHeight="1">
      <c r="A280" s="178"/>
      <c r="B280" s="47"/>
      <c r="C280" s="47"/>
      <c r="D280" s="47"/>
      <c r="E280" s="47"/>
      <c r="F280" s="47"/>
      <c r="G280" s="47"/>
      <c r="H280" s="47"/>
      <c r="I280" s="48"/>
      <c r="J280" s="47"/>
      <c r="K280" s="48"/>
      <c r="L280" s="48"/>
      <c r="M280" s="48"/>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5"/>
      <c r="AU280" s="45"/>
      <c r="AV280" s="45"/>
      <c r="AW280" s="45"/>
      <c r="AX280" s="45"/>
      <c r="AY280" s="45"/>
      <c r="AZ280" s="45"/>
    </row>
    <row r="281" spans="1:52" ht="12.75" customHeight="1">
      <c r="A281" s="178"/>
      <c r="B281" s="47"/>
      <c r="C281" s="47"/>
      <c r="D281" s="47"/>
      <c r="E281" s="47"/>
      <c r="F281" s="47"/>
      <c r="G281" s="47"/>
      <c r="H281" s="47"/>
      <c r="I281" s="48"/>
      <c r="J281" s="47"/>
      <c r="K281" s="48"/>
      <c r="L281" s="48"/>
      <c r="M281" s="48"/>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5"/>
      <c r="AU281" s="45"/>
      <c r="AV281" s="45"/>
      <c r="AW281" s="45"/>
      <c r="AX281" s="45"/>
      <c r="AY281" s="45"/>
      <c r="AZ281" s="45"/>
    </row>
    <row r="282" spans="1:52" ht="12.75" customHeight="1">
      <c r="A282" s="178"/>
      <c r="B282" s="47"/>
      <c r="C282" s="47"/>
      <c r="D282" s="47"/>
      <c r="E282" s="47"/>
      <c r="F282" s="47"/>
      <c r="G282" s="47"/>
      <c r="H282" s="47"/>
      <c r="I282" s="48"/>
      <c r="J282" s="47"/>
      <c r="K282" s="48"/>
      <c r="L282" s="48"/>
      <c r="M282" s="48"/>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5"/>
      <c r="AU282" s="45"/>
      <c r="AV282" s="45"/>
      <c r="AW282" s="45"/>
      <c r="AX282" s="45"/>
      <c r="AY282" s="45"/>
      <c r="AZ282" s="45"/>
    </row>
    <row r="283" spans="1:52" ht="12.75" customHeight="1">
      <c r="A283" s="178"/>
      <c r="B283" s="47"/>
      <c r="C283" s="47"/>
      <c r="D283" s="47"/>
      <c r="E283" s="47"/>
      <c r="F283" s="47"/>
      <c r="G283" s="47"/>
      <c r="H283" s="47"/>
      <c r="I283" s="48"/>
      <c r="J283" s="47"/>
      <c r="K283" s="48"/>
      <c r="L283" s="48"/>
      <c r="M283" s="48"/>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5"/>
      <c r="AU283" s="45"/>
      <c r="AV283" s="45"/>
      <c r="AW283" s="45"/>
      <c r="AX283" s="45"/>
      <c r="AY283" s="45"/>
      <c r="AZ283" s="45"/>
    </row>
    <row r="284" spans="1:52" ht="12.75" customHeight="1">
      <c r="A284" s="178"/>
      <c r="B284" s="47"/>
      <c r="C284" s="47"/>
      <c r="D284" s="47"/>
      <c r="E284" s="47"/>
      <c r="F284" s="47"/>
      <c r="G284" s="47"/>
      <c r="H284" s="47"/>
      <c r="I284" s="48"/>
      <c r="J284" s="47"/>
      <c r="K284" s="48"/>
      <c r="L284" s="48"/>
      <c r="M284" s="48"/>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5"/>
      <c r="AU284" s="45"/>
      <c r="AV284" s="45"/>
      <c r="AW284" s="45"/>
      <c r="AX284" s="45"/>
      <c r="AY284" s="45"/>
      <c r="AZ284" s="45"/>
    </row>
    <row r="285" spans="1:52" ht="12.75" customHeight="1">
      <c r="A285" s="178"/>
      <c r="B285" s="47"/>
      <c r="C285" s="47"/>
      <c r="D285" s="47"/>
      <c r="E285" s="47"/>
      <c r="F285" s="47"/>
      <c r="G285" s="47"/>
      <c r="H285" s="47"/>
      <c r="I285" s="48"/>
      <c r="J285" s="47"/>
      <c r="K285" s="48"/>
      <c r="L285" s="48"/>
      <c r="M285" s="48"/>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5"/>
      <c r="AU285" s="45"/>
      <c r="AV285" s="45"/>
      <c r="AW285" s="45"/>
      <c r="AX285" s="45"/>
      <c r="AY285" s="45"/>
      <c r="AZ285" s="45"/>
    </row>
    <row r="286" spans="1:52" ht="12.75" customHeight="1">
      <c r="A286" s="178"/>
      <c r="B286" s="47"/>
      <c r="C286" s="47"/>
      <c r="D286" s="47"/>
      <c r="E286" s="47"/>
      <c r="F286" s="47"/>
      <c r="G286" s="47"/>
      <c r="H286" s="47"/>
      <c r="I286" s="48"/>
      <c r="J286" s="47"/>
      <c r="K286" s="48"/>
      <c r="L286" s="48"/>
      <c r="M286" s="48"/>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5"/>
      <c r="AU286" s="45"/>
      <c r="AV286" s="45"/>
      <c r="AW286" s="45"/>
      <c r="AX286" s="45"/>
      <c r="AY286" s="45"/>
      <c r="AZ286" s="45"/>
    </row>
    <row r="287" spans="1:52" ht="12.75" customHeight="1">
      <c r="A287" s="178"/>
      <c r="B287" s="47"/>
      <c r="C287" s="47"/>
      <c r="D287" s="47"/>
      <c r="E287" s="47"/>
      <c r="F287" s="47"/>
      <c r="G287" s="47"/>
      <c r="H287" s="47"/>
      <c r="I287" s="48"/>
      <c r="J287" s="47"/>
      <c r="K287" s="48"/>
      <c r="L287" s="48"/>
      <c r="M287" s="48"/>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5"/>
      <c r="AU287" s="45"/>
      <c r="AV287" s="45"/>
      <c r="AW287" s="45"/>
      <c r="AX287" s="45"/>
      <c r="AY287" s="45"/>
      <c r="AZ287" s="45"/>
    </row>
    <row r="288" spans="1:52" ht="12.75" customHeight="1">
      <c r="A288" s="178"/>
      <c r="B288" s="47"/>
      <c r="C288" s="47"/>
      <c r="D288" s="47"/>
      <c r="E288" s="47"/>
      <c r="F288" s="47"/>
      <c r="G288" s="47"/>
      <c r="H288" s="47"/>
      <c r="I288" s="48"/>
      <c r="J288" s="47"/>
      <c r="K288" s="48"/>
      <c r="L288" s="48"/>
      <c r="M288" s="48"/>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5"/>
      <c r="AU288" s="45"/>
      <c r="AV288" s="45"/>
      <c r="AW288" s="45"/>
      <c r="AX288" s="45"/>
      <c r="AY288" s="45"/>
      <c r="AZ288" s="45"/>
    </row>
    <row r="289" spans="1:52" ht="12.75" customHeight="1">
      <c r="A289" s="178"/>
      <c r="B289" s="47"/>
      <c r="C289" s="47"/>
      <c r="D289" s="47"/>
      <c r="E289" s="47"/>
      <c r="F289" s="47"/>
      <c r="G289" s="47"/>
      <c r="H289" s="47"/>
      <c r="I289" s="48"/>
      <c r="J289" s="47"/>
      <c r="K289" s="48"/>
      <c r="L289" s="48"/>
      <c r="M289" s="48"/>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5"/>
      <c r="AU289" s="45"/>
      <c r="AV289" s="45"/>
      <c r="AW289" s="45"/>
      <c r="AX289" s="45"/>
      <c r="AY289" s="45"/>
      <c r="AZ289" s="45"/>
    </row>
    <row r="290" spans="1:52" ht="12.75" customHeight="1">
      <c r="A290" s="178"/>
      <c r="B290" s="47"/>
      <c r="C290" s="47"/>
      <c r="D290" s="47"/>
      <c r="E290" s="47"/>
      <c r="F290" s="47"/>
      <c r="G290" s="47"/>
      <c r="H290" s="47"/>
      <c r="I290" s="48"/>
      <c r="J290" s="47"/>
      <c r="K290" s="48"/>
      <c r="L290" s="48"/>
      <c r="M290" s="48"/>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5"/>
      <c r="AU290" s="45"/>
      <c r="AV290" s="45"/>
      <c r="AW290" s="45"/>
      <c r="AX290" s="45"/>
      <c r="AY290" s="45"/>
      <c r="AZ290" s="45"/>
    </row>
    <row r="291" spans="1:52" ht="12.75" customHeight="1">
      <c r="A291" s="178"/>
      <c r="B291" s="47"/>
      <c r="C291" s="47"/>
      <c r="D291" s="47"/>
      <c r="E291" s="47"/>
      <c r="F291" s="47"/>
      <c r="G291" s="47"/>
      <c r="H291" s="47"/>
      <c r="I291" s="48"/>
      <c r="J291" s="47"/>
      <c r="K291" s="48"/>
      <c r="L291" s="48"/>
      <c r="M291" s="48"/>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5"/>
      <c r="AU291" s="45"/>
      <c r="AV291" s="45"/>
      <c r="AW291" s="45"/>
      <c r="AX291" s="45"/>
      <c r="AY291" s="45"/>
      <c r="AZ291" s="45"/>
    </row>
    <row r="292" spans="1:52" ht="12.75" customHeight="1">
      <c r="A292" s="178"/>
      <c r="B292" s="47"/>
      <c r="C292" s="47"/>
      <c r="D292" s="47"/>
      <c r="E292" s="47"/>
      <c r="F292" s="47"/>
      <c r="G292" s="47"/>
      <c r="H292" s="47"/>
      <c r="I292" s="48"/>
      <c r="J292" s="47"/>
      <c r="K292" s="48"/>
      <c r="L292" s="48"/>
      <c r="M292" s="48"/>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5"/>
      <c r="AU292" s="45"/>
      <c r="AV292" s="45"/>
      <c r="AW292" s="45"/>
      <c r="AX292" s="45"/>
      <c r="AY292" s="45"/>
      <c r="AZ292" s="45"/>
    </row>
    <row r="293" spans="1:52" ht="12.75" customHeight="1">
      <c r="A293" s="178"/>
      <c r="B293" s="47"/>
      <c r="C293" s="47"/>
      <c r="D293" s="47"/>
      <c r="E293" s="47"/>
      <c r="F293" s="47"/>
      <c r="G293" s="47"/>
      <c r="H293" s="47"/>
      <c r="I293" s="48"/>
      <c r="J293" s="47"/>
      <c r="K293" s="48"/>
      <c r="L293" s="48"/>
      <c r="M293" s="48"/>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5"/>
      <c r="AU293" s="45"/>
      <c r="AV293" s="45"/>
      <c r="AW293" s="45"/>
      <c r="AX293" s="45"/>
      <c r="AY293" s="45"/>
      <c r="AZ293" s="45"/>
    </row>
    <row r="294" spans="1:52" ht="12.75" customHeight="1">
      <c r="A294" s="178"/>
      <c r="B294" s="47"/>
      <c r="C294" s="47"/>
      <c r="D294" s="47"/>
      <c r="E294" s="47"/>
      <c r="F294" s="47"/>
      <c r="G294" s="47"/>
      <c r="H294" s="47"/>
      <c r="I294" s="48"/>
      <c r="J294" s="47"/>
      <c r="K294" s="48"/>
      <c r="L294" s="48"/>
      <c r="M294" s="48"/>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5"/>
      <c r="AU294" s="45"/>
      <c r="AV294" s="45"/>
      <c r="AW294" s="45"/>
      <c r="AX294" s="45"/>
      <c r="AY294" s="45"/>
      <c r="AZ294" s="45"/>
    </row>
    <row r="295" spans="1:52" ht="12.75" customHeight="1">
      <c r="A295" s="178"/>
      <c r="B295" s="47"/>
      <c r="C295" s="47"/>
      <c r="D295" s="47"/>
      <c r="E295" s="47"/>
      <c r="F295" s="47"/>
      <c r="G295" s="47"/>
      <c r="H295" s="47"/>
      <c r="I295" s="48"/>
      <c r="J295" s="47"/>
      <c r="K295" s="48"/>
      <c r="L295" s="48"/>
      <c r="M295" s="48"/>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5"/>
      <c r="AU295" s="45"/>
      <c r="AV295" s="45"/>
      <c r="AW295" s="45"/>
      <c r="AX295" s="45"/>
      <c r="AY295" s="45"/>
      <c r="AZ295" s="45"/>
    </row>
    <row r="296" spans="1:52" ht="12.75" customHeight="1">
      <c r="A296" s="178"/>
      <c r="B296" s="47"/>
      <c r="C296" s="47"/>
      <c r="D296" s="47"/>
      <c r="E296" s="47"/>
      <c r="F296" s="47"/>
      <c r="G296" s="47"/>
      <c r="H296" s="47"/>
      <c r="I296" s="48"/>
      <c r="J296" s="47"/>
      <c r="K296" s="48"/>
      <c r="L296" s="48"/>
      <c r="M296" s="48"/>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5"/>
      <c r="AU296" s="45"/>
      <c r="AV296" s="45"/>
      <c r="AW296" s="45"/>
      <c r="AX296" s="45"/>
      <c r="AY296" s="45"/>
      <c r="AZ296" s="45"/>
    </row>
    <row r="297" spans="1:52" ht="12.75" customHeight="1">
      <c r="A297" s="178"/>
      <c r="B297" s="47"/>
      <c r="C297" s="47"/>
      <c r="D297" s="47"/>
      <c r="E297" s="47"/>
      <c r="F297" s="47"/>
      <c r="G297" s="47"/>
      <c r="H297" s="47"/>
      <c r="I297" s="48"/>
      <c r="J297" s="47"/>
      <c r="K297" s="48"/>
      <c r="L297" s="48"/>
      <c r="M297" s="48"/>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5"/>
      <c r="AU297" s="45"/>
      <c r="AV297" s="45"/>
      <c r="AW297" s="45"/>
      <c r="AX297" s="45"/>
      <c r="AY297" s="45"/>
      <c r="AZ297" s="45"/>
    </row>
    <row r="298" spans="1:52" ht="12.75" customHeight="1">
      <c r="A298" s="178"/>
      <c r="B298" s="47"/>
      <c r="C298" s="47"/>
      <c r="D298" s="47"/>
      <c r="E298" s="47"/>
      <c r="F298" s="47"/>
      <c r="G298" s="47"/>
      <c r="H298" s="47"/>
      <c r="I298" s="48"/>
      <c r="J298" s="47"/>
      <c r="K298" s="48"/>
      <c r="L298" s="48"/>
      <c r="M298" s="48"/>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5"/>
      <c r="AU298" s="45"/>
      <c r="AV298" s="45"/>
      <c r="AW298" s="45"/>
      <c r="AX298" s="45"/>
      <c r="AY298" s="45"/>
      <c r="AZ298" s="45"/>
    </row>
    <row r="299" spans="1:52" ht="12.75" customHeight="1">
      <c r="A299" s="178"/>
      <c r="B299" s="47"/>
      <c r="C299" s="47"/>
      <c r="D299" s="47"/>
      <c r="E299" s="47"/>
      <c r="F299" s="47"/>
      <c r="G299" s="47"/>
      <c r="H299" s="47"/>
      <c r="I299" s="48"/>
      <c r="J299" s="47"/>
      <c r="K299" s="48"/>
      <c r="L299" s="48"/>
      <c r="M299" s="48"/>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5"/>
      <c r="AU299" s="45"/>
      <c r="AV299" s="45"/>
      <c r="AW299" s="45"/>
      <c r="AX299" s="45"/>
      <c r="AY299" s="45"/>
      <c r="AZ299" s="45"/>
    </row>
    <row r="300" spans="1:52" ht="12.75" customHeight="1">
      <c r="A300" s="178"/>
      <c r="B300" s="47"/>
      <c r="C300" s="47"/>
      <c r="D300" s="47"/>
      <c r="E300" s="47"/>
      <c r="F300" s="47"/>
      <c r="G300" s="47"/>
      <c r="H300" s="47"/>
      <c r="I300" s="48"/>
      <c r="J300" s="47"/>
      <c r="K300" s="48"/>
      <c r="L300" s="48"/>
      <c r="M300" s="48"/>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5"/>
      <c r="AU300" s="45"/>
      <c r="AV300" s="45"/>
      <c r="AW300" s="45"/>
      <c r="AX300" s="45"/>
      <c r="AY300" s="45"/>
      <c r="AZ300" s="45"/>
    </row>
    <row r="301" spans="1:52" ht="12.75" customHeight="1">
      <c r="A301" s="178"/>
      <c r="B301" s="47"/>
      <c r="C301" s="47"/>
      <c r="D301" s="47"/>
      <c r="E301" s="47"/>
      <c r="F301" s="47"/>
      <c r="G301" s="47"/>
      <c r="H301" s="47"/>
      <c r="I301" s="48"/>
      <c r="J301" s="47"/>
      <c r="K301" s="48"/>
      <c r="L301" s="48"/>
      <c r="M301" s="48"/>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5"/>
      <c r="AU301" s="45"/>
      <c r="AV301" s="45"/>
      <c r="AW301" s="45"/>
      <c r="AX301" s="45"/>
      <c r="AY301" s="45"/>
      <c r="AZ301" s="45"/>
    </row>
    <row r="302" spans="1:52" ht="12.75" customHeight="1">
      <c r="A302" s="178"/>
      <c r="B302" s="47"/>
      <c r="C302" s="47"/>
      <c r="D302" s="47"/>
      <c r="E302" s="47"/>
      <c r="F302" s="47"/>
      <c r="G302" s="47"/>
      <c r="H302" s="47"/>
      <c r="I302" s="48"/>
      <c r="J302" s="47"/>
      <c r="K302" s="48"/>
      <c r="L302" s="48"/>
      <c r="M302" s="48"/>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5"/>
      <c r="AU302" s="45"/>
      <c r="AV302" s="45"/>
      <c r="AW302" s="45"/>
      <c r="AX302" s="45"/>
      <c r="AY302" s="45"/>
      <c r="AZ302" s="45"/>
    </row>
    <row r="303" spans="1:52" ht="12.75" customHeight="1">
      <c r="A303" s="178"/>
      <c r="B303" s="47"/>
      <c r="C303" s="47"/>
      <c r="D303" s="47"/>
      <c r="E303" s="47"/>
      <c r="F303" s="47"/>
      <c r="G303" s="47"/>
      <c r="H303" s="47"/>
      <c r="I303" s="48"/>
      <c r="J303" s="47"/>
      <c r="K303" s="48"/>
      <c r="L303" s="48"/>
      <c r="M303" s="48"/>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5"/>
      <c r="AU303" s="45"/>
      <c r="AV303" s="45"/>
      <c r="AW303" s="45"/>
      <c r="AX303" s="45"/>
      <c r="AY303" s="45"/>
      <c r="AZ303" s="45"/>
    </row>
    <row r="304" spans="1:52" ht="12.75" customHeight="1">
      <c r="A304" s="178"/>
      <c r="B304" s="47"/>
      <c r="C304" s="47"/>
      <c r="D304" s="47"/>
      <c r="E304" s="47"/>
      <c r="F304" s="47"/>
      <c r="G304" s="47"/>
      <c r="H304" s="47"/>
      <c r="I304" s="48"/>
      <c r="J304" s="47"/>
      <c r="K304" s="48"/>
      <c r="L304" s="48"/>
      <c r="M304" s="48"/>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5"/>
      <c r="AU304" s="45"/>
      <c r="AV304" s="45"/>
      <c r="AW304" s="45"/>
      <c r="AX304" s="45"/>
      <c r="AY304" s="45"/>
      <c r="AZ304" s="45"/>
    </row>
    <row r="305" spans="1:52" ht="12.75" customHeight="1">
      <c r="A305" s="178"/>
      <c r="B305" s="47"/>
      <c r="C305" s="47"/>
      <c r="D305" s="47"/>
      <c r="E305" s="47"/>
      <c r="F305" s="47"/>
      <c r="G305" s="47"/>
      <c r="H305" s="47"/>
      <c r="I305" s="48"/>
      <c r="J305" s="47"/>
      <c r="K305" s="48"/>
      <c r="L305" s="48"/>
      <c r="M305" s="48"/>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5"/>
      <c r="AU305" s="45"/>
      <c r="AV305" s="45"/>
      <c r="AW305" s="45"/>
      <c r="AX305" s="45"/>
      <c r="AY305" s="45"/>
      <c r="AZ305" s="45"/>
    </row>
    <row r="306" spans="1:52" ht="12.75" customHeight="1">
      <c r="A306" s="178"/>
      <c r="B306" s="47"/>
      <c r="C306" s="47"/>
      <c r="D306" s="47"/>
      <c r="E306" s="47"/>
      <c r="F306" s="47"/>
      <c r="G306" s="47"/>
      <c r="H306" s="47"/>
      <c r="I306" s="48"/>
      <c r="J306" s="47"/>
      <c r="K306" s="48"/>
      <c r="L306" s="48"/>
      <c r="M306" s="48"/>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5"/>
      <c r="AU306" s="45"/>
      <c r="AV306" s="45"/>
      <c r="AW306" s="45"/>
      <c r="AX306" s="45"/>
      <c r="AY306" s="45"/>
      <c r="AZ306" s="45"/>
    </row>
    <row r="307" spans="1:52" ht="12.75" customHeight="1">
      <c r="A307" s="178"/>
      <c r="B307" s="47"/>
      <c r="C307" s="47"/>
      <c r="D307" s="47"/>
      <c r="E307" s="47"/>
      <c r="F307" s="47"/>
      <c r="G307" s="47"/>
      <c r="H307" s="47"/>
      <c r="I307" s="48"/>
      <c r="J307" s="47"/>
      <c r="K307" s="48"/>
      <c r="L307" s="48"/>
      <c r="M307" s="48"/>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5"/>
      <c r="AU307" s="45"/>
      <c r="AV307" s="45"/>
      <c r="AW307" s="45"/>
      <c r="AX307" s="45"/>
      <c r="AY307" s="45"/>
      <c r="AZ307" s="45"/>
    </row>
    <row r="308" spans="1:52" ht="12.75" customHeight="1">
      <c r="A308" s="178"/>
      <c r="B308" s="47"/>
      <c r="C308" s="47"/>
      <c r="D308" s="47"/>
      <c r="E308" s="47"/>
      <c r="F308" s="47"/>
      <c r="G308" s="47"/>
      <c r="H308" s="47"/>
      <c r="I308" s="48"/>
      <c r="J308" s="47"/>
      <c r="K308" s="48"/>
      <c r="L308" s="48"/>
      <c r="M308" s="48"/>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5"/>
      <c r="AU308" s="45"/>
      <c r="AV308" s="45"/>
      <c r="AW308" s="45"/>
      <c r="AX308" s="45"/>
      <c r="AY308" s="45"/>
      <c r="AZ308" s="45"/>
    </row>
    <row r="309" spans="1:52" ht="12.75" customHeight="1">
      <c r="A309" s="178"/>
      <c r="B309" s="47"/>
      <c r="C309" s="47"/>
      <c r="D309" s="47"/>
      <c r="E309" s="47"/>
      <c r="F309" s="47"/>
      <c r="G309" s="47"/>
      <c r="H309" s="47"/>
      <c r="I309" s="48"/>
      <c r="J309" s="47"/>
      <c r="K309" s="48"/>
      <c r="L309" s="48"/>
      <c r="M309" s="48"/>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5"/>
      <c r="AU309" s="45"/>
      <c r="AV309" s="45"/>
      <c r="AW309" s="45"/>
      <c r="AX309" s="45"/>
      <c r="AY309" s="45"/>
      <c r="AZ309" s="45"/>
    </row>
    <row r="310" spans="1:52" ht="12.75" customHeight="1">
      <c r="A310" s="178"/>
      <c r="B310" s="47"/>
      <c r="C310" s="47"/>
      <c r="D310" s="47"/>
      <c r="E310" s="47"/>
      <c r="F310" s="47"/>
      <c r="G310" s="47"/>
      <c r="H310" s="47"/>
      <c r="I310" s="48"/>
      <c r="J310" s="47"/>
      <c r="K310" s="48"/>
      <c r="L310" s="48"/>
      <c r="M310" s="48"/>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5"/>
      <c r="AU310" s="45"/>
      <c r="AV310" s="45"/>
      <c r="AW310" s="45"/>
      <c r="AX310" s="45"/>
      <c r="AY310" s="45"/>
      <c r="AZ310" s="45"/>
    </row>
    <row r="311" spans="1:52" ht="12.75" customHeight="1">
      <c r="A311" s="178"/>
      <c r="B311" s="47"/>
      <c r="C311" s="47"/>
      <c r="D311" s="47"/>
      <c r="E311" s="47"/>
      <c r="F311" s="47"/>
      <c r="G311" s="47"/>
      <c r="H311" s="47"/>
      <c r="I311" s="48"/>
      <c r="J311" s="47"/>
      <c r="K311" s="48"/>
      <c r="L311" s="48"/>
      <c r="M311" s="48"/>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5"/>
      <c r="AU311" s="45"/>
      <c r="AV311" s="45"/>
      <c r="AW311" s="45"/>
      <c r="AX311" s="45"/>
      <c r="AY311" s="45"/>
      <c r="AZ311" s="45"/>
    </row>
    <row r="312" spans="1:52" ht="12.75" customHeight="1">
      <c r="A312" s="178"/>
      <c r="B312" s="47"/>
      <c r="C312" s="47"/>
      <c r="D312" s="47"/>
      <c r="E312" s="47"/>
      <c r="F312" s="47"/>
      <c r="G312" s="47"/>
      <c r="H312" s="47"/>
      <c r="I312" s="48"/>
      <c r="J312" s="47"/>
      <c r="K312" s="48"/>
      <c r="L312" s="48"/>
      <c r="M312" s="48"/>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5"/>
      <c r="AU312" s="45"/>
      <c r="AV312" s="45"/>
      <c r="AW312" s="45"/>
      <c r="AX312" s="45"/>
      <c r="AY312" s="45"/>
      <c r="AZ312" s="45"/>
    </row>
    <row r="313" spans="1:52" ht="12.75" customHeight="1">
      <c r="A313" s="178"/>
      <c r="B313" s="47"/>
      <c r="C313" s="47"/>
      <c r="D313" s="47"/>
      <c r="E313" s="47"/>
      <c r="F313" s="47"/>
      <c r="G313" s="47"/>
      <c r="H313" s="47"/>
      <c r="I313" s="48"/>
      <c r="J313" s="47"/>
      <c r="K313" s="48"/>
      <c r="L313" s="48"/>
      <c r="M313" s="48"/>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5"/>
      <c r="AU313" s="45"/>
      <c r="AV313" s="45"/>
      <c r="AW313" s="45"/>
      <c r="AX313" s="45"/>
      <c r="AY313" s="45"/>
      <c r="AZ313" s="45"/>
    </row>
    <row r="314" spans="1:52" ht="12.75" customHeight="1">
      <c r="A314" s="178"/>
      <c r="B314" s="47"/>
      <c r="C314" s="47"/>
      <c r="D314" s="47"/>
      <c r="E314" s="47"/>
      <c r="F314" s="47"/>
      <c r="G314" s="47"/>
      <c r="H314" s="47"/>
      <c r="I314" s="48"/>
      <c r="J314" s="47"/>
      <c r="K314" s="48"/>
      <c r="L314" s="48"/>
      <c r="M314" s="48"/>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5"/>
      <c r="AU314" s="45"/>
      <c r="AV314" s="45"/>
      <c r="AW314" s="45"/>
      <c r="AX314" s="45"/>
      <c r="AY314" s="45"/>
      <c r="AZ314" s="45"/>
    </row>
    <row r="315" spans="1:52" ht="12.75" customHeight="1">
      <c r="A315" s="178"/>
      <c r="B315" s="47"/>
      <c r="C315" s="47"/>
      <c r="D315" s="47"/>
      <c r="E315" s="47"/>
      <c r="F315" s="47"/>
      <c r="G315" s="47"/>
      <c r="H315" s="47"/>
      <c r="I315" s="48"/>
      <c r="J315" s="47"/>
      <c r="K315" s="48"/>
      <c r="L315" s="48"/>
      <c r="M315" s="48"/>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5"/>
      <c r="AU315" s="45"/>
      <c r="AV315" s="45"/>
      <c r="AW315" s="45"/>
      <c r="AX315" s="45"/>
      <c r="AY315" s="45"/>
      <c r="AZ315" s="45"/>
    </row>
    <row r="316" spans="1:52" ht="12.75" customHeight="1">
      <c r="A316" s="178"/>
      <c r="B316" s="47"/>
      <c r="C316" s="47"/>
      <c r="D316" s="47"/>
      <c r="E316" s="47"/>
      <c r="F316" s="47"/>
      <c r="G316" s="47"/>
      <c r="H316" s="47"/>
      <c r="I316" s="48"/>
      <c r="J316" s="47"/>
      <c r="K316" s="48"/>
      <c r="L316" s="48"/>
      <c r="M316" s="48"/>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5"/>
      <c r="AU316" s="45"/>
      <c r="AV316" s="45"/>
      <c r="AW316" s="45"/>
      <c r="AX316" s="45"/>
      <c r="AY316" s="45"/>
      <c r="AZ316" s="45"/>
    </row>
    <row r="317" spans="1:52" ht="12.75" customHeight="1">
      <c r="A317" s="178"/>
      <c r="B317" s="47"/>
      <c r="C317" s="47"/>
      <c r="D317" s="47"/>
      <c r="E317" s="47"/>
      <c r="F317" s="47"/>
      <c r="G317" s="47"/>
      <c r="H317" s="47"/>
      <c r="I317" s="48"/>
      <c r="J317" s="47"/>
      <c r="K317" s="48"/>
      <c r="L317" s="48"/>
      <c r="M317" s="48"/>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5"/>
      <c r="AU317" s="45"/>
      <c r="AV317" s="45"/>
      <c r="AW317" s="45"/>
      <c r="AX317" s="45"/>
      <c r="AY317" s="45"/>
      <c r="AZ317" s="45"/>
    </row>
    <row r="318" spans="1:52" ht="12.75" customHeight="1">
      <c r="A318" s="178"/>
      <c r="B318" s="47"/>
      <c r="C318" s="47"/>
      <c r="D318" s="47"/>
      <c r="E318" s="47"/>
      <c r="F318" s="47"/>
      <c r="G318" s="47"/>
      <c r="H318" s="47"/>
      <c r="I318" s="48"/>
      <c r="J318" s="47"/>
      <c r="K318" s="48"/>
      <c r="L318" s="48"/>
      <c r="M318" s="48"/>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5"/>
      <c r="AU318" s="45"/>
      <c r="AV318" s="45"/>
      <c r="AW318" s="45"/>
      <c r="AX318" s="45"/>
      <c r="AY318" s="45"/>
      <c r="AZ318" s="45"/>
    </row>
    <row r="319" spans="1:52" ht="12.75" customHeight="1">
      <c r="A319" s="178"/>
      <c r="B319" s="47"/>
      <c r="C319" s="47"/>
      <c r="D319" s="47"/>
      <c r="E319" s="47"/>
      <c r="F319" s="47"/>
      <c r="G319" s="47"/>
      <c r="H319" s="47"/>
      <c r="I319" s="48"/>
      <c r="J319" s="47"/>
      <c r="K319" s="48"/>
      <c r="L319" s="48"/>
      <c r="M319" s="48"/>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5"/>
      <c r="AU319" s="45"/>
      <c r="AV319" s="45"/>
      <c r="AW319" s="45"/>
      <c r="AX319" s="45"/>
      <c r="AY319" s="45"/>
      <c r="AZ319" s="45"/>
    </row>
    <row r="320" spans="1:52" ht="12.75" customHeight="1">
      <c r="A320" s="178"/>
      <c r="B320" s="47"/>
      <c r="C320" s="47"/>
      <c r="D320" s="47"/>
      <c r="E320" s="47"/>
      <c r="F320" s="47"/>
      <c r="G320" s="47"/>
      <c r="H320" s="47"/>
      <c r="I320" s="48"/>
      <c r="J320" s="47"/>
      <c r="K320" s="48"/>
      <c r="L320" s="48"/>
      <c r="M320" s="48"/>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5"/>
      <c r="AU320" s="45"/>
      <c r="AV320" s="45"/>
      <c r="AW320" s="45"/>
      <c r="AX320" s="45"/>
      <c r="AY320" s="45"/>
      <c r="AZ320" s="45"/>
    </row>
    <row r="321" spans="1:52" ht="12.75" customHeight="1">
      <c r="A321" s="178"/>
      <c r="B321" s="47"/>
      <c r="C321" s="47"/>
      <c r="D321" s="47"/>
      <c r="E321" s="47"/>
      <c r="F321" s="47"/>
      <c r="G321" s="47"/>
      <c r="H321" s="47"/>
      <c r="I321" s="48"/>
      <c r="J321" s="47"/>
      <c r="K321" s="48"/>
      <c r="L321" s="48"/>
      <c r="M321" s="48"/>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5"/>
      <c r="AU321" s="45"/>
      <c r="AV321" s="45"/>
      <c r="AW321" s="45"/>
      <c r="AX321" s="45"/>
      <c r="AY321" s="45"/>
      <c r="AZ321" s="45"/>
    </row>
    <row r="322" spans="1:52" ht="12.75" customHeight="1">
      <c r="A322" s="178"/>
      <c r="B322" s="47"/>
      <c r="C322" s="47"/>
      <c r="D322" s="47"/>
      <c r="E322" s="47"/>
      <c r="F322" s="47"/>
      <c r="G322" s="47"/>
      <c r="H322" s="47"/>
      <c r="I322" s="48"/>
      <c r="J322" s="47"/>
      <c r="K322" s="48"/>
      <c r="L322" s="48"/>
      <c r="M322" s="48"/>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5"/>
      <c r="AU322" s="45"/>
      <c r="AV322" s="45"/>
      <c r="AW322" s="45"/>
      <c r="AX322" s="45"/>
      <c r="AY322" s="45"/>
      <c r="AZ322" s="45"/>
    </row>
    <row r="323" spans="1:52" ht="12.75" customHeight="1">
      <c r="A323" s="178"/>
      <c r="B323" s="47"/>
      <c r="C323" s="47"/>
      <c r="D323" s="47"/>
      <c r="E323" s="47"/>
      <c r="F323" s="47"/>
      <c r="G323" s="47"/>
      <c r="H323" s="47"/>
      <c r="I323" s="48"/>
      <c r="J323" s="47"/>
      <c r="K323" s="48"/>
      <c r="L323" s="48"/>
      <c r="M323" s="48"/>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5"/>
      <c r="AU323" s="45"/>
      <c r="AV323" s="45"/>
      <c r="AW323" s="45"/>
      <c r="AX323" s="45"/>
      <c r="AY323" s="45"/>
      <c r="AZ323" s="45"/>
    </row>
    <row r="324" spans="1:52" ht="12.75" customHeight="1">
      <c r="A324" s="178"/>
      <c r="B324" s="47"/>
      <c r="C324" s="47"/>
      <c r="D324" s="47"/>
      <c r="E324" s="47"/>
      <c r="F324" s="47"/>
      <c r="G324" s="47"/>
      <c r="H324" s="47"/>
      <c r="I324" s="48"/>
      <c r="J324" s="47"/>
      <c r="K324" s="48"/>
      <c r="L324" s="48"/>
      <c r="M324" s="48"/>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5"/>
      <c r="AU324" s="45"/>
      <c r="AV324" s="45"/>
      <c r="AW324" s="45"/>
      <c r="AX324" s="45"/>
      <c r="AY324" s="45"/>
      <c r="AZ324" s="45"/>
    </row>
    <row r="325" spans="1:52" ht="12.75" customHeight="1">
      <c r="A325" s="178"/>
      <c r="B325" s="47"/>
      <c r="C325" s="47"/>
      <c r="D325" s="47"/>
      <c r="E325" s="47"/>
      <c r="F325" s="47"/>
      <c r="G325" s="47"/>
      <c r="H325" s="47"/>
      <c r="I325" s="48"/>
      <c r="J325" s="47"/>
      <c r="K325" s="48"/>
      <c r="L325" s="48"/>
      <c r="M325" s="48"/>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5"/>
      <c r="AU325" s="45"/>
      <c r="AV325" s="45"/>
      <c r="AW325" s="45"/>
      <c r="AX325" s="45"/>
      <c r="AY325" s="45"/>
      <c r="AZ325" s="45"/>
    </row>
    <row r="326" spans="1:52" ht="12.75" customHeight="1">
      <c r="A326" s="178"/>
      <c r="B326" s="47"/>
      <c r="C326" s="47"/>
      <c r="D326" s="47"/>
      <c r="E326" s="47"/>
      <c r="F326" s="47"/>
      <c r="G326" s="47"/>
      <c r="H326" s="47"/>
      <c r="I326" s="48"/>
      <c r="J326" s="47"/>
      <c r="K326" s="48"/>
      <c r="L326" s="48"/>
      <c r="M326" s="48"/>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5"/>
      <c r="AU326" s="45"/>
      <c r="AV326" s="45"/>
      <c r="AW326" s="45"/>
      <c r="AX326" s="45"/>
      <c r="AY326" s="45"/>
      <c r="AZ326" s="45"/>
    </row>
    <row r="327" spans="1:52" ht="12.75" customHeight="1">
      <c r="A327" s="178"/>
      <c r="B327" s="47"/>
      <c r="C327" s="47"/>
      <c r="D327" s="47"/>
      <c r="E327" s="47"/>
      <c r="F327" s="47"/>
      <c r="G327" s="47"/>
      <c r="H327" s="47"/>
      <c r="I327" s="48"/>
      <c r="J327" s="47"/>
      <c r="K327" s="48"/>
      <c r="L327" s="48"/>
      <c r="M327" s="48"/>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5"/>
      <c r="AU327" s="45"/>
      <c r="AV327" s="45"/>
      <c r="AW327" s="45"/>
      <c r="AX327" s="45"/>
      <c r="AY327" s="45"/>
      <c r="AZ327" s="45"/>
    </row>
    <row r="328" spans="1:52" ht="12.75" customHeight="1">
      <c r="A328" s="178"/>
      <c r="B328" s="47"/>
      <c r="C328" s="47"/>
      <c r="D328" s="47"/>
      <c r="E328" s="47"/>
      <c r="F328" s="47"/>
      <c r="G328" s="47"/>
      <c r="H328" s="47"/>
      <c r="I328" s="48"/>
      <c r="J328" s="47"/>
      <c r="K328" s="48"/>
      <c r="L328" s="48"/>
      <c r="M328" s="48"/>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5"/>
      <c r="AU328" s="45"/>
      <c r="AV328" s="45"/>
      <c r="AW328" s="45"/>
      <c r="AX328" s="45"/>
      <c r="AY328" s="45"/>
      <c r="AZ328" s="45"/>
    </row>
    <row r="329" spans="1:52" ht="12.75" customHeight="1">
      <c r="A329" s="178"/>
      <c r="B329" s="47"/>
      <c r="C329" s="47"/>
      <c r="D329" s="47"/>
      <c r="E329" s="47"/>
      <c r="F329" s="47"/>
      <c r="G329" s="47"/>
      <c r="H329" s="47"/>
      <c r="I329" s="48"/>
      <c r="J329" s="47"/>
      <c r="K329" s="48"/>
      <c r="L329" s="48"/>
      <c r="M329" s="48"/>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5"/>
      <c r="AU329" s="45"/>
      <c r="AV329" s="45"/>
      <c r="AW329" s="45"/>
      <c r="AX329" s="45"/>
      <c r="AY329" s="45"/>
      <c r="AZ329" s="45"/>
    </row>
    <row r="330" spans="1:52" ht="12.75" customHeight="1">
      <c r="A330" s="178"/>
      <c r="B330" s="47"/>
      <c r="C330" s="47"/>
      <c r="D330" s="47"/>
      <c r="E330" s="47"/>
      <c r="F330" s="47"/>
      <c r="G330" s="47"/>
      <c r="H330" s="47"/>
      <c r="I330" s="48"/>
      <c r="J330" s="47"/>
      <c r="K330" s="48"/>
      <c r="L330" s="48"/>
      <c r="M330" s="48"/>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5"/>
      <c r="AU330" s="45"/>
      <c r="AV330" s="45"/>
      <c r="AW330" s="45"/>
      <c r="AX330" s="45"/>
      <c r="AY330" s="45"/>
      <c r="AZ330" s="45"/>
    </row>
    <row r="331" spans="1:52" ht="12.75" customHeight="1">
      <c r="A331" s="178"/>
      <c r="B331" s="47"/>
      <c r="C331" s="47"/>
      <c r="D331" s="47"/>
      <c r="E331" s="47"/>
      <c r="F331" s="47"/>
      <c r="G331" s="47"/>
      <c r="H331" s="47"/>
      <c r="I331" s="48"/>
      <c r="J331" s="47"/>
      <c r="K331" s="48"/>
      <c r="L331" s="48"/>
      <c r="M331" s="48"/>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5"/>
      <c r="AU331" s="45"/>
      <c r="AV331" s="45"/>
      <c r="AW331" s="45"/>
      <c r="AX331" s="45"/>
      <c r="AY331" s="45"/>
      <c r="AZ331" s="45"/>
    </row>
    <row r="332" spans="1:52" ht="12.75" customHeight="1">
      <c r="A332" s="178"/>
      <c r="B332" s="47"/>
      <c r="C332" s="47"/>
      <c r="D332" s="47"/>
      <c r="E332" s="47"/>
      <c r="F332" s="47"/>
      <c r="G332" s="47"/>
      <c r="H332" s="47"/>
      <c r="I332" s="48"/>
      <c r="J332" s="47"/>
      <c r="K332" s="48"/>
      <c r="L332" s="48"/>
      <c r="M332" s="48"/>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5"/>
      <c r="AU332" s="45"/>
      <c r="AV332" s="45"/>
      <c r="AW332" s="45"/>
      <c r="AX332" s="45"/>
      <c r="AY332" s="45"/>
      <c r="AZ332" s="45"/>
    </row>
    <row r="333" spans="1:52" ht="12.75" customHeight="1">
      <c r="A333" s="178"/>
      <c r="B333" s="47"/>
      <c r="C333" s="47"/>
      <c r="D333" s="47"/>
      <c r="E333" s="47"/>
      <c r="F333" s="47"/>
      <c r="G333" s="47"/>
      <c r="H333" s="47"/>
      <c r="I333" s="48"/>
      <c r="J333" s="47"/>
      <c r="K333" s="48"/>
      <c r="L333" s="48"/>
      <c r="M333" s="48"/>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5"/>
      <c r="AU333" s="45"/>
      <c r="AV333" s="45"/>
      <c r="AW333" s="45"/>
      <c r="AX333" s="45"/>
      <c r="AY333" s="45"/>
      <c r="AZ333" s="45"/>
    </row>
    <row r="334" spans="1:52" ht="12.75" customHeight="1">
      <c r="A334" s="178"/>
      <c r="B334" s="47"/>
      <c r="C334" s="47"/>
      <c r="D334" s="47"/>
      <c r="E334" s="47"/>
      <c r="F334" s="47"/>
      <c r="G334" s="47"/>
      <c r="H334" s="47"/>
      <c r="I334" s="48"/>
      <c r="J334" s="47"/>
      <c r="K334" s="48"/>
      <c r="L334" s="48"/>
      <c r="M334" s="48"/>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5"/>
      <c r="AU334" s="45"/>
      <c r="AV334" s="45"/>
      <c r="AW334" s="45"/>
      <c r="AX334" s="45"/>
      <c r="AY334" s="45"/>
      <c r="AZ334" s="45"/>
    </row>
    <row r="335" spans="1:52" ht="12.75" customHeight="1">
      <c r="A335" s="178"/>
      <c r="B335" s="47"/>
      <c r="C335" s="47"/>
      <c r="D335" s="47"/>
      <c r="E335" s="47"/>
      <c r="F335" s="47"/>
      <c r="G335" s="47"/>
      <c r="H335" s="47"/>
      <c r="I335" s="48"/>
      <c r="J335" s="47"/>
      <c r="K335" s="48"/>
      <c r="L335" s="48"/>
      <c r="M335" s="48"/>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5"/>
      <c r="AU335" s="45"/>
      <c r="AV335" s="45"/>
      <c r="AW335" s="45"/>
      <c r="AX335" s="45"/>
      <c r="AY335" s="45"/>
      <c r="AZ335" s="45"/>
    </row>
    <row r="336" spans="1:52" ht="12.75" customHeight="1">
      <c r="A336" s="178"/>
      <c r="B336" s="47"/>
      <c r="C336" s="47"/>
      <c r="D336" s="47"/>
      <c r="E336" s="47"/>
      <c r="F336" s="47"/>
      <c r="G336" s="47"/>
      <c r="H336" s="47"/>
      <c r="I336" s="48"/>
      <c r="J336" s="47"/>
      <c r="K336" s="48"/>
      <c r="L336" s="48"/>
      <c r="M336" s="48"/>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5"/>
      <c r="AU336" s="45"/>
      <c r="AV336" s="45"/>
      <c r="AW336" s="45"/>
      <c r="AX336" s="45"/>
      <c r="AY336" s="45"/>
      <c r="AZ336" s="45"/>
    </row>
    <row r="337" spans="1:52" ht="12.75" customHeight="1">
      <c r="A337" s="178"/>
      <c r="B337" s="47"/>
      <c r="C337" s="47"/>
      <c r="D337" s="47"/>
      <c r="E337" s="47"/>
      <c r="F337" s="47"/>
      <c r="G337" s="47"/>
      <c r="H337" s="47"/>
      <c r="I337" s="48"/>
      <c r="J337" s="47"/>
      <c r="K337" s="48"/>
      <c r="L337" s="48"/>
      <c r="M337" s="48"/>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5"/>
      <c r="AU337" s="45"/>
      <c r="AV337" s="45"/>
      <c r="AW337" s="45"/>
      <c r="AX337" s="45"/>
      <c r="AY337" s="45"/>
      <c r="AZ337" s="45"/>
    </row>
    <row r="338" spans="1:52" ht="12.75" customHeight="1">
      <c r="A338" s="178"/>
      <c r="B338" s="47"/>
      <c r="C338" s="47"/>
      <c r="D338" s="47"/>
      <c r="E338" s="47"/>
      <c r="F338" s="47"/>
      <c r="G338" s="47"/>
      <c r="H338" s="47"/>
      <c r="I338" s="48"/>
      <c r="J338" s="47"/>
      <c r="K338" s="48"/>
      <c r="L338" s="48"/>
      <c r="M338" s="48"/>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5"/>
      <c r="AU338" s="45"/>
      <c r="AV338" s="45"/>
      <c r="AW338" s="45"/>
      <c r="AX338" s="45"/>
      <c r="AY338" s="45"/>
      <c r="AZ338" s="45"/>
    </row>
    <row r="339" spans="1:52" ht="12.75" customHeight="1">
      <c r="A339" s="178"/>
      <c r="B339" s="47"/>
      <c r="C339" s="47"/>
      <c r="D339" s="47"/>
      <c r="E339" s="47"/>
      <c r="F339" s="47"/>
      <c r="G339" s="47"/>
      <c r="H339" s="47"/>
      <c r="I339" s="48"/>
      <c r="J339" s="47"/>
      <c r="K339" s="48"/>
      <c r="L339" s="48"/>
      <c r="M339" s="48"/>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5"/>
      <c r="AU339" s="45"/>
      <c r="AV339" s="45"/>
      <c r="AW339" s="45"/>
      <c r="AX339" s="45"/>
      <c r="AY339" s="45"/>
      <c r="AZ339" s="45"/>
    </row>
    <row r="340" spans="1:52" ht="12.75" customHeight="1">
      <c r="A340" s="178"/>
      <c r="B340" s="47"/>
      <c r="C340" s="47"/>
      <c r="D340" s="47"/>
      <c r="E340" s="47"/>
      <c r="F340" s="47"/>
      <c r="G340" s="47"/>
      <c r="H340" s="47"/>
      <c r="I340" s="48"/>
      <c r="J340" s="47"/>
      <c r="K340" s="48"/>
      <c r="L340" s="48"/>
      <c r="M340" s="48"/>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5"/>
      <c r="AU340" s="45"/>
      <c r="AV340" s="45"/>
      <c r="AW340" s="45"/>
      <c r="AX340" s="45"/>
      <c r="AY340" s="45"/>
      <c r="AZ340" s="45"/>
    </row>
    <row r="341" spans="1:52" ht="12.75" customHeight="1">
      <c r="A341" s="178"/>
      <c r="B341" s="47"/>
      <c r="C341" s="47"/>
      <c r="D341" s="47"/>
      <c r="E341" s="47"/>
      <c r="F341" s="47"/>
      <c r="G341" s="47"/>
      <c r="H341" s="47"/>
      <c r="I341" s="48"/>
      <c r="J341" s="47"/>
      <c r="K341" s="48"/>
      <c r="L341" s="48"/>
      <c r="M341" s="48"/>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5"/>
      <c r="AU341" s="45"/>
      <c r="AV341" s="45"/>
      <c r="AW341" s="45"/>
      <c r="AX341" s="45"/>
      <c r="AY341" s="45"/>
      <c r="AZ341" s="45"/>
    </row>
    <row r="342" spans="1:52" ht="12.75" customHeight="1">
      <c r="A342" s="178"/>
      <c r="B342" s="47"/>
      <c r="C342" s="47"/>
      <c r="D342" s="47"/>
      <c r="E342" s="47"/>
      <c r="F342" s="47"/>
      <c r="G342" s="47"/>
      <c r="H342" s="47"/>
      <c r="I342" s="48"/>
      <c r="J342" s="47"/>
      <c r="K342" s="48"/>
      <c r="L342" s="48"/>
      <c r="M342" s="48"/>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5"/>
      <c r="AU342" s="45"/>
      <c r="AV342" s="45"/>
      <c r="AW342" s="45"/>
      <c r="AX342" s="45"/>
      <c r="AY342" s="45"/>
      <c r="AZ342" s="45"/>
    </row>
    <row r="343" spans="1:52" ht="12.75" customHeight="1">
      <c r="A343" s="178"/>
      <c r="B343" s="47"/>
      <c r="C343" s="47"/>
      <c r="D343" s="47"/>
      <c r="E343" s="47"/>
      <c r="F343" s="47"/>
      <c r="G343" s="47"/>
      <c r="H343" s="47"/>
      <c r="I343" s="48"/>
      <c r="J343" s="47"/>
      <c r="K343" s="48"/>
      <c r="L343" s="48"/>
      <c r="M343" s="48"/>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5"/>
      <c r="AU343" s="45"/>
      <c r="AV343" s="45"/>
      <c r="AW343" s="45"/>
      <c r="AX343" s="45"/>
      <c r="AY343" s="45"/>
      <c r="AZ343" s="45"/>
    </row>
    <row r="344" spans="1:52" ht="12.75" customHeight="1">
      <c r="A344" s="178"/>
      <c r="B344" s="47"/>
      <c r="C344" s="47"/>
      <c r="D344" s="47"/>
      <c r="E344" s="47"/>
      <c r="F344" s="47"/>
      <c r="G344" s="47"/>
      <c r="H344" s="47"/>
      <c r="I344" s="48"/>
      <c r="J344" s="47"/>
      <c r="K344" s="48"/>
      <c r="L344" s="48"/>
      <c r="M344" s="48"/>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5"/>
      <c r="AU344" s="45"/>
      <c r="AV344" s="45"/>
      <c r="AW344" s="45"/>
      <c r="AX344" s="45"/>
      <c r="AY344" s="45"/>
      <c r="AZ344" s="45"/>
    </row>
    <row r="345" spans="1:52" ht="12.75" customHeight="1">
      <c r="A345" s="178"/>
      <c r="B345" s="47"/>
      <c r="C345" s="47"/>
      <c r="D345" s="47"/>
      <c r="E345" s="47"/>
      <c r="F345" s="47"/>
      <c r="G345" s="47"/>
      <c r="H345" s="47"/>
      <c r="I345" s="48"/>
      <c r="J345" s="47"/>
      <c r="K345" s="48"/>
      <c r="L345" s="48"/>
      <c r="M345" s="48"/>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5"/>
      <c r="AU345" s="45"/>
      <c r="AV345" s="45"/>
      <c r="AW345" s="45"/>
      <c r="AX345" s="45"/>
      <c r="AY345" s="45"/>
      <c r="AZ345" s="45"/>
    </row>
    <row r="346" spans="1:52" ht="12.75" customHeight="1">
      <c r="A346" s="178"/>
      <c r="B346" s="47"/>
      <c r="C346" s="47"/>
      <c r="D346" s="47"/>
      <c r="E346" s="47"/>
      <c r="F346" s="47"/>
      <c r="G346" s="47"/>
      <c r="H346" s="47"/>
      <c r="I346" s="48"/>
      <c r="J346" s="47"/>
      <c r="K346" s="48"/>
      <c r="L346" s="48"/>
      <c r="M346" s="48"/>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5"/>
      <c r="AU346" s="45"/>
      <c r="AV346" s="45"/>
      <c r="AW346" s="45"/>
      <c r="AX346" s="45"/>
      <c r="AY346" s="45"/>
      <c r="AZ346" s="45"/>
    </row>
    <row r="347" spans="1:52" ht="12.75" customHeight="1">
      <c r="A347" s="178"/>
      <c r="B347" s="47"/>
      <c r="C347" s="47"/>
      <c r="D347" s="47"/>
      <c r="E347" s="47"/>
      <c r="F347" s="47"/>
      <c r="G347" s="47"/>
      <c r="H347" s="47"/>
      <c r="I347" s="48"/>
      <c r="J347" s="47"/>
      <c r="K347" s="48"/>
      <c r="L347" s="48"/>
      <c r="M347" s="48"/>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5"/>
      <c r="AU347" s="45"/>
      <c r="AV347" s="45"/>
      <c r="AW347" s="45"/>
      <c r="AX347" s="45"/>
      <c r="AY347" s="45"/>
      <c r="AZ347" s="45"/>
    </row>
    <row r="348" spans="1:52" ht="12.75" customHeight="1">
      <c r="A348" s="178"/>
      <c r="B348" s="47"/>
      <c r="C348" s="47"/>
      <c r="D348" s="47"/>
      <c r="E348" s="47"/>
      <c r="F348" s="47"/>
      <c r="G348" s="47"/>
      <c r="H348" s="47"/>
      <c r="I348" s="48"/>
      <c r="J348" s="47"/>
      <c r="K348" s="48"/>
      <c r="L348" s="48"/>
      <c r="M348" s="48"/>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5"/>
      <c r="AU348" s="45"/>
      <c r="AV348" s="45"/>
      <c r="AW348" s="45"/>
      <c r="AX348" s="45"/>
      <c r="AY348" s="45"/>
      <c r="AZ348" s="45"/>
    </row>
    <row r="349" spans="1:52" ht="12.75" customHeight="1">
      <c r="A349" s="178"/>
      <c r="B349" s="47"/>
      <c r="C349" s="47"/>
      <c r="D349" s="47"/>
      <c r="E349" s="47"/>
      <c r="F349" s="47"/>
      <c r="G349" s="47"/>
      <c r="H349" s="47"/>
      <c r="I349" s="48"/>
      <c r="J349" s="47"/>
      <c r="K349" s="48"/>
      <c r="L349" s="48"/>
      <c r="M349" s="48"/>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5"/>
      <c r="AU349" s="45"/>
      <c r="AV349" s="45"/>
      <c r="AW349" s="45"/>
      <c r="AX349" s="45"/>
      <c r="AY349" s="45"/>
      <c r="AZ349" s="45"/>
    </row>
    <row r="350" spans="1:52" ht="12.75" customHeight="1">
      <c r="A350" s="178"/>
      <c r="B350" s="47"/>
      <c r="C350" s="47"/>
      <c r="D350" s="47"/>
      <c r="E350" s="47"/>
      <c r="F350" s="47"/>
      <c r="G350" s="47"/>
      <c r="H350" s="47"/>
      <c r="I350" s="48"/>
      <c r="J350" s="47"/>
      <c r="K350" s="48"/>
      <c r="L350" s="48"/>
      <c r="M350" s="48"/>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5"/>
      <c r="AU350" s="45"/>
      <c r="AV350" s="45"/>
      <c r="AW350" s="45"/>
      <c r="AX350" s="45"/>
      <c r="AY350" s="45"/>
      <c r="AZ350" s="45"/>
    </row>
    <row r="351" spans="1:52" ht="12.75" customHeight="1">
      <c r="A351" s="178"/>
      <c r="B351" s="47"/>
      <c r="C351" s="47"/>
      <c r="D351" s="47"/>
      <c r="E351" s="47"/>
      <c r="F351" s="47"/>
      <c r="G351" s="47"/>
      <c r="H351" s="47"/>
      <c r="I351" s="48"/>
      <c r="J351" s="47"/>
      <c r="K351" s="48"/>
      <c r="L351" s="48"/>
      <c r="M351" s="48"/>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5"/>
      <c r="AU351" s="45"/>
      <c r="AV351" s="45"/>
      <c r="AW351" s="45"/>
      <c r="AX351" s="45"/>
      <c r="AY351" s="45"/>
      <c r="AZ351" s="45"/>
    </row>
    <row r="352" spans="1:52" ht="12.75" customHeight="1">
      <c r="A352" s="178"/>
      <c r="B352" s="47"/>
      <c r="C352" s="47"/>
      <c r="D352" s="47"/>
      <c r="E352" s="47"/>
      <c r="F352" s="47"/>
      <c r="G352" s="47"/>
      <c r="H352" s="47"/>
      <c r="I352" s="48"/>
      <c r="J352" s="47"/>
      <c r="K352" s="48"/>
      <c r="L352" s="48"/>
      <c r="M352" s="48"/>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5"/>
      <c r="AU352" s="45"/>
      <c r="AV352" s="45"/>
      <c r="AW352" s="45"/>
      <c r="AX352" s="45"/>
      <c r="AY352" s="45"/>
      <c r="AZ352" s="45"/>
    </row>
    <row r="353" spans="1:52" ht="12.75" customHeight="1">
      <c r="A353" s="178"/>
      <c r="B353" s="47"/>
      <c r="C353" s="47"/>
      <c r="D353" s="47"/>
      <c r="E353" s="47"/>
      <c r="F353" s="47"/>
      <c r="G353" s="47"/>
      <c r="H353" s="47"/>
      <c r="I353" s="48"/>
      <c r="J353" s="47"/>
      <c r="K353" s="48"/>
      <c r="L353" s="48"/>
      <c r="M353" s="48"/>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5"/>
      <c r="AU353" s="45"/>
      <c r="AV353" s="45"/>
      <c r="AW353" s="45"/>
      <c r="AX353" s="45"/>
      <c r="AY353" s="45"/>
      <c r="AZ353" s="45"/>
    </row>
    <row r="354" spans="1:52" ht="12.75" customHeight="1">
      <c r="A354" s="178"/>
      <c r="B354" s="47"/>
      <c r="C354" s="47"/>
      <c r="D354" s="47"/>
      <c r="E354" s="47"/>
      <c r="F354" s="47"/>
      <c r="G354" s="47"/>
      <c r="H354" s="47"/>
      <c r="I354" s="48"/>
      <c r="J354" s="47"/>
      <c r="K354" s="48"/>
      <c r="L354" s="48"/>
      <c r="M354" s="48"/>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5"/>
      <c r="AU354" s="45"/>
      <c r="AV354" s="45"/>
      <c r="AW354" s="45"/>
      <c r="AX354" s="45"/>
      <c r="AY354" s="45"/>
      <c r="AZ354" s="45"/>
    </row>
    <row r="355" spans="1:52" ht="12.75" customHeight="1">
      <c r="A355" s="178"/>
      <c r="B355" s="47"/>
      <c r="C355" s="47"/>
      <c r="D355" s="47"/>
      <c r="E355" s="47"/>
      <c r="F355" s="47"/>
      <c r="G355" s="47"/>
      <c r="H355" s="47"/>
      <c r="I355" s="48"/>
      <c r="J355" s="47"/>
      <c r="K355" s="48"/>
      <c r="L355" s="48"/>
      <c r="M355" s="48"/>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5"/>
      <c r="AU355" s="45"/>
      <c r="AV355" s="45"/>
      <c r="AW355" s="45"/>
      <c r="AX355" s="45"/>
      <c r="AY355" s="45"/>
      <c r="AZ355" s="45"/>
    </row>
    <row r="356" spans="1:52" ht="12.75" customHeight="1">
      <c r="A356" s="178"/>
      <c r="B356" s="47"/>
      <c r="C356" s="47"/>
      <c r="D356" s="47"/>
      <c r="E356" s="47"/>
      <c r="F356" s="47"/>
      <c r="G356" s="47"/>
      <c r="H356" s="47"/>
      <c r="I356" s="48"/>
      <c r="J356" s="47"/>
      <c r="K356" s="48"/>
      <c r="L356" s="48"/>
      <c r="M356" s="48"/>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5"/>
      <c r="AU356" s="45"/>
      <c r="AV356" s="45"/>
      <c r="AW356" s="45"/>
      <c r="AX356" s="45"/>
      <c r="AY356" s="45"/>
      <c r="AZ356" s="45"/>
    </row>
    <row r="357" spans="1:52" ht="12.75" customHeight="1">
      <c r="A357" s="178"/>
      <c r="B357" s="47"/>
      <c r="C357" s="47"/>
      <c r="D357" s="47"/>
      <c r="E357" s="47"/>
      <c r="F357" s="47"/>
      <c r="G357" s="47"/>
      <c r="H357" s="47"/>
      <c r="I357" s="48"/>
      <c r="J357" s="47"/>
      <c r="K357" s="48"/>
      <c r="L357" s="48"/>
      <c r="M357" s="48"/>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5"/>
      <c r="AU357" s="45"/>
      <c r="AV357" s="45"/>
      <c r="AW357" s="45"/>
      <c r="AX357" s="45"/>
      <c r="AY357" s="45"/>
      <c r="AZ357" s="45"/>
    </row>
    <row r="358" spans="1:52" ht="12.75" customHeight="1">
      <c r="A358" s="178"/>
      <c r="B358" s="47"/>
      <c r="C358" s="47"/>
      <c r="D358" s="47"/>
      <c r="E358" s="47"/>
      <c r="F358" s="47"/>
      <c r="G358" s="47"/>
      <c r="H358" s="47"/>
      <c r="I358" s="48"/>
      <c r="J358" s="47"/>
      <c r="K358" s="48"/>
      <c r="L358" s="48"/>
      <c r="M358" s="48"/>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5"/>
      <c r="AU358" s="45"/>
      <c r="AV358" s="45"/>
      <c r="AW358" s="45"/>
      <c r="AX358" s="45"/>
      <c r="AY358" s="45"/>
      <c r="AZ358" s="45"/>
    </row>
    <row r="359" spans="1:52" ht="12.75" customHeight="1">
      <c r="A359" s="178"/>
      <c r="B359" s="47"/>
      <c r="C359" s="47"/>
      <c r="D359" s="47"/>
      <c r="E359" s="47"/>
      <c r="F359" s="47"/>
      <c r="G359" s="47"/>
      <c r="H359" s="47"/>
      <c r="I359" s="48"/>
      <c r="J359" s="47"/>
      <c r="K359" s="48"/>
      <c r="L359" s="48"/>
      <c r="M359" s="48"/>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5"/>
      <c r="AU359" s="45"/>
      <c r="AV359" s="45"/>
      <c r="AW359" s="45"/>
      <c r="AX359" s="45"/>
      <c r="AY359" s="45"/>
      <c r="AZ359" s="45"/>
    </row>
    <row r="360" spans="1:52" ht="12.75" customHeight="1">
      <c r="A360" s="178"/>
      <c r="B360" s="47"/>
      <c r="C360" s="47"/>
      <c r="D360" s="47"/>
      <c r="E360" s="47"/>
      <c r="F360" s="47"/>
      <c r="G360" s="47"/>
      <c r="H360" s="47"/>
      <c r="I360" s="48"/>
      <c r="J360" s="47"/>
      <c r="K360" s="48"/>
      <c r="L360" s="48"/>
      <c r="M360" s="48"/>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5"/>
      <c r="AU360" s="45"/>
      <c r="AV360" s="45"/>
      <c r="AW360" s="45"/>
      <c r="AX360" s="45"/>
      <c r="AY360" s="45"/>
      <c r="AZ360" s="45"/>
    </row>
    <row r="361" spans="1:52" ht="12.75" customHeight="1">
      <c r="A361" s="178"/>
      <c r="B361" s="47"/>
      <c r="C361" s="47"/>
      <c r="D361" s="47"/>
      <c r="E361" s="47"/>
      <c r="F361" s="47"/>
      <c r="G361" s="47"/>
      <c r="H361" s="47"/>
      <c r="I361" s="48"/>
      <c r="J361" s="47"/>
      <c r="K361" s="48"/>
      <c r="L361" s="48"/>
      <c r="M361" s="48"/>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5"/>
      <c r="AU361" s="45"/>
      <c r="AV361" s="45"/>
      <c r="AW361" s="45"/>
      <c r="AX361" s="45"/>
      <c r="AY361" s="45"/>
      <c r="AZ361" s="45"/>
    </row>
    <row r="362" spans="1:52" ht="12.75" customHeight="1">
      <c r="A362" s="178"/>
      <c r="B362" s="47"/>
      <c r="C362" s="47"/>
      <c r="D362" s="47"/>
      <c r="E362" s="47"/>
      <c r="F362" s="47"/>
      <c r="G362" s="47"/>
      <c r="H362" s="47"/>
      <c r="I362" s="48"/>
      <c r="J362" s="47"/>
      <c r="K362" s="48"/>
      <c r="L362" s="48"/>
      <c r="M362" s="48"/>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5"/>
      <c r="AU362" s="45"/>
      <c r="AV362" s="45"/>
      <c r="AW362" s="45"/>
      <c r="AX362" s="45"/>
      <c r="AY362" s="45"/>
      <c r="AZ362" s="45"/>
    </row>
    <row r="363" spans="1:52" ht="12.75" customHeight="1">
      <c r="A363" s="178"/>
      <c r="B363" s="47"/>
      <c r="C363" s="47"/>
      <c r="D363" s="47"/>
      <c r="E363" s="47"/>
      <c r="F363" s="47"/>
      <c r="G363" s="47"/>
      <c r="H363" s="47"/>
      <c r="I363" s="48"/>
      <c r="J363" s="47"/>
      <c r="K363" s="48"/>
      <c r="L363" s="48"/>
      <c r="M363" s="48"/>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5"/>
      <c r="AU363" s="45"/>
      <c r="AV363" s="45"/>
      <c r="AW363" s="45"/>
      <c r="AX363" s="45"/>
      <c r="AY363" s="45"/>
      <c r="AZ363" s="45"/>
    </row>
    <row r="364" spans="1:52" ht="12.75" customHeight="1">
      <c r="A364" s="178"/>
      <c r="B364" s="47"/>
      <c r="C364" s="47"/>
      <c r="D364" s="47"/>
      <c r="E364" s="47"/>
      <c r="F364" s="47"/>
      <c r="G364" s="47"/>
      <c r="H364" s="47"/>
      <c r="I364" s="48"/>
      <c r="J364" s="47"/>
      <c r="K364" s="48"/>
      <c r="L364" s="48"/>
      <c r="M364" s="48"/>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5"/>
      <c r="AU364" s="45"/>
      <c r="AV364" s="45"/>
      <c r="AW364" s="45"/>
      <c r="AX364" s="45"/>
      <c r="AY364" s="45"/>
      <c r="AZ364" s="45"/>
    </row>
    <row r="365" spans="1:52" ht="12.75" customHeight="1">
      <c r="A365" s="178"/>
      <c r="B365" s="47"/>
      <c r="C365" s="47"/>
      <c r="D365" s="47"/>
      <c r="E365" s="47"/>
      <c r="F365" s="47"/>
      <c r="G365" s="47"/>
      <c r="H365" s="47"/>
      <c r="I365" s="48"/>
      <c r="J365" s="47"/>
      <c r="K365" s="48"/>
      <c r="L365" s="48"/>
      <c r="M365" s="48"/>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5"/>
      <c r="AU365" s="45"/>
      <c r="AV365" s="45"/>
      <c r="AW365" s="45"/>
      <c r="AX365" s="45"/>
      <c r="AY365" s="45"/>
      <c r="AZ365" s="45"/>
    </row>
    <row r="366" spans="1:52" ht="12.75" customHeight="1">
      <c r="A366" s="178"/>
      <c r="B366" s="47"/>
      <c r="C366" s="47"/>
      <c r="D366" s="47"/>
      <c r="E366" s="47"/>
      <c r="F366" s="47"/>
      <c r="G366" s="47"/>
      <c r="H366" s="47"/>
      <c r="I366" s="48"/>
      <c r="J366" s="47"/>
      <c r="K366" s="48"/>
      <c r="L366" s="48"/>
      <c r="M366" s="48"/>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5"/>
      <c r="AU366" s="45"/>
      <c r="AV366" s="45"/>
      <c r="AW366" s="45"/>
      <c r="AX366" s="45"/>
      <c r="AY366" s="45"/>
      <c r="AZ366" s="45"/>
    </row>
    <row r="367" spans="1:52" ht="12.75" customHeight="1">
      <c r="A367" s="178"/>
      <c r="B367" s="47"/>
      <c r="C367" s="47"/>
      <c r="D367" s="47"/>
      <c r="E367" s="47"/>
      <c r="F367" s="47"/>
      <c r="G367" s="47"/>
      <c r="H367" s="47"/>
      <c r="I367" s="48"/>
      <c r="J367" s="47"/>
      <c r="K367" s="48"/>
      <c r="L367" s="48"/>
      <c r="M367" s="48"/>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5"/>
      <c r="AU367" s="45"/>
      <c r="AV367" s="45"/>
      <c r="AW367" s="45"/>
      <c r="AX367" s="45"/>
      <c r="AY367" s="45"/>
      <c r="AZ367" s="45"/>
    </row>
    <row r="368" spans="1:52" ht="12.75" customHeight="1">
      <c r="A368" s="178"/>
      <c r="B368" s="47"/>
      <c r="C368" s="47"/>
      <c r="D368" s="47"/>
      <c r="E368" s="47"/>
      <c r="F368" s="47"/>
      <c r="G368" s="47"/>
      <c r="H368" s="47"/>
      <c r="I368" s="48"/>
      <c r="J368" s="47"/>
      <c r="K368" s="48"/>
      <c r="L368" s="48"/>
      <c r="M368" s="48"/>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5"/>
      <c r="AU368" s="45"/>
      <c r="AV368" s="45"/>
      <c r="AW368" s="45"/>
      <c r="AX368" s="45"/>
      <c r="AY368" s="45"/>
      <c r="AZ368" s="45"/>
    </row>
    <row r="369" spans="1:52" ht="12.75" customHeight="1">
      <c r="A369" s="178"/>
      <c r="B369" s="47"/>
      <c r="C369" s="47"/>
      <c r="D369" s="47"/>
      <c r="E369" s="47"/>
      <c r="F369" s="47"/>
      <c r="G369" s="47"/>
      <c r="H369" s="47"/>
      <c r="I369" s="48"/>
      <c r="J369" s="47"/>
      <c r="K369" s="48"/>
      <c r="L369" s="48"/>
      <c r="M369" s="48"/>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5"/>
      <c r="AU369" s="45"/>
      <c r="AV369" s="45"/>
      <c r="AW369" s="45"/>
      <c r="AX369" s="45"/>
      <c r="AY369" s="45"/>
      <c r="AZ369" s="45"/>
    </row>
    <row r="370" spans="1:52" ht="12.75" customHeight="1">
      <c r="A370" s="178"/>
      <c r="B370" s="47"/>
      <c r="C370" s="47"/>
      <c r="D370" s="47"/>
      <c r="E370" s="47"/>
      <c r="F370" s="47"/>
      <c r="G370" s="47"/>
      <c r="H370" s="47"/>
      <c r="I370" s="48"/>
      <c r="J370" s="47"/>
      <c r="K370" s="48"/>
      <c r="L370" s="48"/>
      <c r="M370" s="48"/>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5"/>
      <c r="AU370" s="45"/>
      <c r="AV370" s="45"/>
      <c r="AW370" s="45"/>
      <c r="AX370" s="45"/>
      <c r="AY370" s="45"/>
      <c r="AZ370" s="45"/>
    </row>
    <row r="371" spans="1:52" ht="12.75" customHeight="1">
      <c r="A371" s="178"/>
      <c r="B371" s="47"/>
      <c r="C371" s="47"/>
      <c r="D371" s="47"/>
      <c r="E371" s="47"/>
      <c r="F371" s="47"/>
      <c r="G371" s="47"/>
      <c r="H371" s="47"/>
      <c r="I371" s="48"/>
      <c r="J371" s="47"/>
      <c r="K371" s="48"/>
      <c r="L371" s="48"/>
      <c r="M371" s="48"/>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5"/>
      <c r="AU371" s="45"/>
      <c r="AV371" s="45"/>
      <c r="AW371" s="45"/>
      <c r="AX371" s="45"/>
      <c r="AY371" s="45"/>
      <c r="AZ371" s="45"/>
    </row>
    <row r="372" spans="1:52" ht="12.75" customHeight="1">
      <c r="A372" s="178"/>
      <c r="B372" s="47"/>
      <c r="C372" s="47"/>
      <c r="D372" s="47"/>
      <c r="E372" s="47"/>
      <c r="F372" s="47"/>
      <c r="G372" s="47"/>
      <c r="H372" s="47"/>
      <c r="I372" s="48"/>
      <c r="J372" s="47"/>
      <c r="K372" s="48"/>
      <c r="L372" s="48"/>
      <c r="M372" s="48"/>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5"/>
      <c r="AU372" s="45"/>
      <c r="AV372" s="45"/>
      <c r="AW372" s="45"/>
      <c r="AX372" s="45"/>
      <c r="AY372" s="45"/>
      <c r="AZ372" s="45"/>
    </row>
    <row r="373" spans="1:52" ht="12.75" customHeight="1">
      <c r="A373" s="178"/>
      <c r="B373" s="47"/>
      <c r="C373" s="47"/>
      <c r="D373" s="47"/>
      <c r="E373" s="47"/>
      <c r="F373" s="47"/>
      <c r="G373" s="47"/>
      <c r="H373" s="47"/>
      <c r="I373" s="48"/>
      <c r="J373" s="47"/>
      <c r="K373" s="48"/>
      <c r="L373" s="48"/>
      <c r="M373" s="48"/>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5"/>
      <c r="AU373" s="45"/>
      <c r="AV373" s="45"/>
      <c r="AW373" s="45"/>
      <c r="AX373" s="45"/>
      <c r="AY373" s="45"/>
      <c r="AZ373" s="45"/>
    </row>
    <row r="374" spans="1:52" ht="12.75" customHeight="1">
      <c r="A374" s="178"/>
      <c r="B374" s="47"/>
      <c r="C374" s="47"/>
      <c r="D374" s="47"/>
      <c r="E374" s="47"/>
      <c r="F374" s="47"/>
      <c r="G374" s="47"/>
      <c r="H374" s="47"/>
      <c r="I374" s="48"/>
      <c r="J374" s="47"/>
      <c r="K374" s="48"/>
      <c r="L374" s="48"/>
      <c r="M374" s="48"/>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5"/>
      <c r="AU374" s="45"/>
      <c r="AV374" s="45"/>
      <c r="AW374" s="45"/>
      <c r="AX374" s="45"/>
      <c r="AY374" s="45"/>
      <c r="AZ374" s="45"/>
    </row>
    <row r="375" spans="1:52" ht="12.75" customHeight="1">
      <c r="A375" s="178"/>
      <c r="B375" s="47"/>
      <c r="C375" s="47"/>
      <c r="D375" s="47"/>
      <c r="E375" s="47"/>
      <c r="F375" s="47"/>
      <c r="G375" s="47"/>
      <c r="H375" s="47"/>
      <c r="I375" s="48"/>
      <c r="J375" s="47"/>
      <c r="K375" s="48"/>
      <c r="L375" s="48"/>
      <c r="M375" s="48"/>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5"/>
      <c r="AU375" s="45"/>
      <c r="AV375" s="45"/>
      <c r="AW375" s="45"/>
      <c r="AX375" s="45"/>
      <c r="AY375" s="45"/>
      <c r="AZ375" s="45"/>
    </row>
    <row r="376" spans="1:52" ht="12.75" customHeight="1">
      <c r="A376" s="181"/>
      <c r="B376" s="69"/>
      <c r="C376" s="69"/>
      <c r="D376" s="69"/>
      <c r="E376" s="69"/>
      <c r="F376" s="69"/>
      <c r="G376" s="69"/>
      <c r="H376" s="69"/>
      <c r="I376" s="69"/>
      <c r="J376" s="69"/>
      <c r="K376" s="151"/>
      <c r="L376" s="151"/>
      <c r="M376" s="151"/>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c r="AM376" s="69"/>
      <c r="AN376" s="69"/>
      <c r="AO376" s="69"/>
      <c r="AP376" s="69"/>
      <c r="AQ376" s="69"/>
      <c r="AR376" s="69"/>
      <c r="AS376" s="69"/>
      <c r="AT376" s="69"/>
      <c r="AU376" s="69"/>
      <c r="AV376" s="69"/>
      <c r="AW376" s="69"/>
      <c r="AX376" s="69"/>
      <c r="AY376" s="69"/>
      <c r="AZ376" s="69"/>
    </row>
    <row r="377" spans="1:52" ht="12.75" customHeight="1">
      <c r="A377" s="181"/>
      <c r="B377" s="69"/>
      <c r="C377" s="69"/>
      <c r="D377" s="69"/>
      <c r="E377" s="69"/>
      <c r="F377" s="69"/>
      <c r="G377" s="69"/>
      <c r="H377" s="69"/>
      <c r="I377" s="69"/>
      <c r="J377" s="69"/>
      <c r="K377" s="151"/>
      <c r="L377" s="151"/>
      <c r="M377" s="151"/>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c r="AN377" s="69"/>
      <c r="AO377" s="69"/>
      <c r="AP377" s="69"/>
      <c r="AQ377" s="69"/>
      <c r="AR377" s="69"/>
      <c r="AS377" s="69"/>
      <c r="AT377" s="69"/>
      <c r="AU377" s="69"/>
      <c r="AV377" s="69"/>
      <c r="AW377" s="69"/>
      <c r="AX377" s="69"/>
      <c r="AY377" s="69"/>
      <c r="AZ377" s="69"/>
    </row>
    <row r="378" spans="1:52" ht="12.75" customHeight="1">
      <c r="A378" s="178"/>
      <c r="B378" s="47"/>
      <c r="C378" s="47"/>
      <c r="D378" s="47"/>
      <c r="E378" s="47"/>
      <c r="F378" s="47"/>
      <c r="G378" s="47"/>
      <c r="H378" s="47"/>
      <c r="I378" s="48"/>
      <c r="J378" s="47"/>
      <c r="K378" s="48"/>
      <c r="L378" s="48"/>
      <c r="M378" s="48"/>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5"/>
      <c r="AU378" s="45"/>
      <c r="AV378" s="45"/>
      <c r="AW378" s="45"/>
      <c r="AX378" s="45"/>
      <c r="AY378" s="45"/>
      <c r="AZ378" s="45"/>
    </row>
    <row r="379" spans="1:52" ht="12.75" customHeight="1">
      <c r="A379" s="178"/>
      <c r="B379" s="47"/>
      <c r="C379" s="47"/>
      <c r="D379" s="47"/>
      <c r="E379" s="47"/>
      <c r="F379" s="47"/>
      <c r="G379" s="47"/>
      <c r="H379" s="47"/>
      <c r="I379" s="48"/>
      <c r="J379" s="47"/>
      <c r="K379" s="48"/>
      <c r="L379" s="48"/>
      <c r="M379" s="48"/>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5"/>
      <c r="AU379" s="45"/>
      <c r="AV379" s="45"/>
      <c r="AW379" s="45"/>
      <c r="AX379" s="45"/>
      <c r="AY379" s="45"/>
      <c r="AZ379" s="45"/>
    </row>
    <row r="380" spans="1:52" ht="12.75" customHeight="1">
      <c r="A380" s="178"/>
      <c r="B380" s="47"/>
      <c r="C380" s="47"/>
      <c r="D380" s="47"/>
      <c r="E380" s="47"/>
      <c r="F380" s="47"/>
      <c r="G380" s="47"/>
      <c r="H380" s="47"/>
      <c r="I380" s="48"/>
      <c r="J380" s="47"/>
      <c r="K380" s="48"/>
      <c r="L380" s="48"/>
      <c r="M380" s="48"/>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5"/>
      <c r="AU380" s="45"/>
      <c r="AV380" s="45"/>
      <c r="AW380" s="45"/>
      <c r="AX380" s="45"/>
      <c r="AY380" s="45"/>
      <c r="AZ380" s="45"/>
    </row>
    <row r="381" spans="1:52" ht="12.75" customHeight="1">
      <c r="A381" s="178"/>
      <c r="B381" s="47"/>
      <c r="C381" s="47"/>
      <c r="D381" s="47"/>
      <c r="E381" s="47"/>
      <c r="F381" s="47"/>
      <c r="G381" s="47"/>
      <c r="H381" s="47"/>
      <c r="I381" s="48"/>
      <c r="J381" s="47"/>
      <c r="K381" s="48"/>
      <c r="L381" s="48"/>
      <c r="M381" s="48"/>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5"/>
      <c r="AU381" s="45"/>
      <c r="AV381" s="45"/>
      <c r="AW381" s="45"/>
      <c r="AX381" s="45"/>
      <c r="AY381" s="45"/>
      <c r="AZ381" s="45"/>
    </row>
    <row r="382" spans="1:52" ht="12.75" customHeight="1">
      <c r="A382" s="178"/>
      <c r="B382" s="47"/>
      <c r="C382" s="47"/>
      <c r="D382" s="47"/>
      <c r="E382" s="47"/>
      <c r="F382" s="47"/>
      <c r="G382" s="47"/>
      <c r="H382" s="47"/>
      <c r="I382" s="48"/>
      <c r="J382" s="47"/>
      <c r="K382" s="48"/>
      <c r="L382" s="48"/>
      <c r="M382" s="48"/>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5"/>
      <c r="AU382" s="45"/>
      <c r="AV382" s="45"/>
      <c r="AW382" s="45"/>
      <c r="AX382" s="45"/>
      <c r="AY382" s="45"/>
      <c r="AZ382" s="45"/>
    </row>
    <row r="383" spans="1:52" ht="12.75" customHeight="1">
      <c r="A383" s="178"/>
      <c r="B383" s="47"/>
      <c r="C383" s="47"/>
      <c r="D383" s="47"/>
      <c r="E383" s="47"/>
      <c r="F383" s="47"/>
      <c r="G383" s="47"/>
      <c r="H383" s="47"/>
      <c r="I383" s="48"/>
      <c r="J383" s="47"/>
      <c r="K383" s="48"/>
      <c r="L383" s="48"/>
      <c r="M383" s="48"/>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5"/>
      <c r="AU383" s="45"/>
      <c r="AV383" s="45"/>
      <c r="AW383" s="45"/>
      <c r="AX383" s="45"/>
      <c r="AY383" s="45"/>
      <c r="AZ383" s="45"/>
    </row>
    <row r="384" spans="1:52" ht="12.75" customHeight="1">
      <c r="A384" s="178"/>
      <c r="B384" s="47"/>
      <c r="C384" s="47"/>
      <c r="D384" s="47"/>
      <c r="E384" s="47"/>
      <c r="F384" s="47"/>
      <c r="G384" s="47"/>
      <c r="H384" s="47"/>
      <c r="I384" s="48"/>
      <c r="J384" s="47"/>
      <c r="K384" s="48"/>
      <c r="L384" s="48"/>
      <c r="M384" s="48"/>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5"/>
      <c r="AU384" s="45"/>
      <c r="AV384" s="45"/>
      <c r="AW384" s="45"/>
      <c r="AX384" s="45"/>
      <c r="AY384" s="45"/>
      <c r="AZ384" s="45"/>
    </row>
    <row r="385" spans="1:52" ht="12.75" customHeight="1">
      <c r="A385" s="178"/>
      <c r="B385" s="47"/>
      <c r="C385" s="47"/>
      <c r="D385" s="47"/>
      <c r="E385" s="47"/>
      <c r="F385" s="47"/>
      <c r="G385" s="47"/>
      <c r="H385" s="47"/>
      <c r="I385" s="48"/>
      <c r="J385" s="47"/>
      <c r="K385" s="48"/>
      <c r="L385" s="48"/>
      <c r="M385" s="48"/>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5"/>
      <c r="AU385" s="45"/>
      <c r="AV385" s="45"/>
      <c r="AW385" s="45"/>
      <c r="AX385" s="45"/>
      <c r="AY385" s="45"/>
      <c r="AZ385" s="45"/>
    </row>
    <row r="386" spans="1:52" ht="12.75" customHeight="1">
      <c r="A386" s="178"/>
      <c r="B386" s="47"/>
      <c r="C386" s="47"/>
      <c r="D386" s="47"/>
      <c r="E386" s="47"/>
      <c r="F386" s="47"/>
      <c r="G386" s="47"/>
      <c r="H386" s="47"/>
      <c r="I386" s="48"/>
      <c r="J386" s="47"/>
      <c r="K386" s="48"/>
      <c r="L386" s="48"/>
      <c r="M386" s="48"/>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5"/>
      <c r="AU386" s="45"/>
      <c r="AV386" s="45"/>
      <c r="AW386" s="45"/>
      <c r="AX386" s="45"/>
      <c r="AY386" s="45"/>
      <c r="AZ386" s="45"/>
    </row>
    <row r="387" spans="1:52" ht="12.75" customHeight="1">
      <c r="A387" s="178"/>
      <c r="B387" s="47"/>
      <c r="C387" s="47"/>
      <c r="D387" s="47"/>
      <c r="E387" s="47"/>
      <c r="F387" s="47"/>
      <c r="G387" s="47"/>
      <c r="H387" s="47"/>
      <c r="I387" s="48"/>
      <c r="J387" s="47"/>
      <c r="K387" s="48"/>
      <c r="L387" s="48"/>
      <c r="M387" s="48"/>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5"/>
      <c r="AU387" s="45"/>
      <c r="AV387" s="45"/>
      <c r="AW387" s="45"/>
      <c r="AX387" s="45"/>
      <c r="AY387" s="45"/>
      <c r="AZ387" s="45"/>
    </row>
    <row r="388" spans="1:52" ht="12.75" customHeight="1">
      <c r="A388" s="178"/>
      <c r="B388" s="47"/>
      <c r="C388" s="47"/>
      <c r="D388" s="47"/>
      <c r="E388" s="47"/>
      <c r="F388" s="47"/>
      <c r="G388" s="47"/>
      <c r="H388" s="47"/>
      <c r="I388" s="48"/>
      <c r="J388" s="47"/>
      <c r="K388" s="48"/>
      <c r="L388" s="48"/>
      <c r="M388" s="48"/>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5"/>
      <c r="AU388" s="45"/>
      <c r="AV388" s="45"/>
      <c r="AW388" s="45"/>
      <c r="AX388" s="45"/>
      <c r="AY388" s="45"/>
      <c r="AZ388" s="45"/>
    </row>
    <row r="389" spans="1:52" ht="12.75" customHeight="1">
      <c r="A389" s="178"/>
      <c r="B389" s="47"/>
      <c r="C389" s="47"/>
      <c r="D389" s="47"/>
      <c r="E389" s="47"/>
      <c r="F389" s="47"/>
      <c r="G389" s="47"/>
      <c r="H389" s="47"/>
      <c r="I389" s="48"/>
      <c r="J389" s="47"/>
      <c r="K389" s="48"/>
      <c r="L389" s="48"/>
      <c r="M389" s="48"/>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5"/>
      <c r="AU389" s="45"/>
      <c r="AV389" s="45"/>
      <c r="AW389" s="45"/>
      <c r="AX389" s="45"/>
      <c r="AY389" s="45"/>
      <c r="AZ389" s="45"/>
    </row>
    <row r="390" spans="1:52" ht="12.75" customHeight="1">
      <c r="A390" s="178"/>
      <c r="B390" s="47"/>
      <c r="C390" s="47"/>
      <c r="D390" s="47"/>
      <c r="E390" s="47"/>
      <c r="F390" s="47"/>
      <c r="G390" s="47"/>
      <c r="H390" s="47"/>
      <c r="I390" s="48"/>
      <c r="J390" s="47"/>
      <c r="K390" s="48"/>
      <c r="L390" s="48"/>
      <c r="M390" s="48"/>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5"/>
      <c r="AU390" s="45"/>
      <c r="AV390" s="45"/>
      <c r="AW390" s="45"/>
      <c r="AX390" s="45"/>
      <c r="AY390" s="45"/>
      <c r="AZ390" s="45"/>
    </row>
    <row r="391" spans="1:52" ht="12.75" customHeight="1">
      <c r="A391" s="178"/>
      <c r="B391" s="47"/>
      <c r="C391" s="47"/>
      <c r="D391" s="47"/>
      <c r="E391" s="47"/>
      <c r="F391" s="47"/>
      <c r="G391" s="47"/>
      <c r="H391" s="47"/>
      <c r="I391" s="48"/>
      <c r="J391" s="47"/>
      <c r="K391" s="48"/>
      <c r="L391" s="48"/>
      <c r="M391" s="48"/>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5"/>
      <c r="AU391" s="45"/>
      <c r="AV391" s="45"/>
      <c r="AW391" s="45"/>
      <c r="AX391" s="45"/>
      <c r="AY391" s="45"/>
      <c r="AZ391" s="45"/>
    </row>
    <row r="392" spans="1:52" ht="12.75" customHeight="1">
      <c r="A392" s="178"/>
      <c r="B392" s="47"/>
      <c r="C392" s="47"/>
      <c r="D392" s="47"/>
      <c r="E392" s="47"/>
      <c r="F392" s="47"/>
      <c r="G392" s="47"/>
      <c r="H392" s="47"/>
      <c r="I392" s="48"/>
      <c r="J392" s="47"/>
      <c r="K392" s="48"/>
      <c r="L392" s="48"/>
      <c r="M392" s="48"/>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5"/>
      <c r="AU392" s="45"/>
      <c r="AV392" s="45"/>
      <c r="AW392" s="45"/>
      <c r="AX392" s="45"/>
      <c r="AY392" s="45"/>
      <c r="AZ392" s="45"/>
    </row>
    <row r="393" spans="1:52" ht="12.75" customHeight="1">
      <c r="A393" s="178"/>
      <c r="B393" s="47"/>
      <c r="C393" s="47"/>
      <c r="D393" s="47"/>
      <c r="E393" s="47"/>
      <c r="F393" s="47"/>
      <c r="G393" s="47"/>
      <c r="H393" s="47"/>
      <c r="I393" s="48"/>
      <c r="J393" s="47"/>
      <c r="K393" s="48"/>
      <c r="L393" s="48"/>
      <c r="M393" s="48"/>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5"/>
      <c r="AU393" s="45"/>
      <c r="AV393" s="45"/>
      <c r="AW393" s="45"/>
      <c r="AX393" s="45"/>
      <c r="AY393" s="45"/>
      <c r="AZ393" s="45"/>
    </row>
    <row r="394" spans="1:52" ht="12.75" customHeight="1">
      <c r="A394" s="178"/>
      <c r="B394" s="47"/>
      <c r="C394" s="47"/>
      <c r="D394" s="47"/>
      <c r="E394" s="47"/>
      <c r="F394" s="47"/>
      <c r="G394" s="47"/>
      <c r="H394" s="47"/>
      <c r="I394" s="48"/>
      <c r="J394" s="47"/>
      <c r="K394" s="48"/>
      <c r="L394" s="48"/>
      <c r="M394" s="48"/>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5"/>
      <c r="AU394" s="45"/>
      <c r="AV394" s="45"/>
      <c r="AW394" s="45"/>
      <c r="AX394" s="45"/>
      <c r="AY394" s="45"/>
      <c r="AZ394" s="45"/>
    </row>
    <row r="395" spans="1:52" ht="12.75" customHeight="1">
      <c r="A395" s="178"/>
      <c r="B395" s="47"/>
      <c r="C395" s="47"/>
      <c r="D395" s="47"/>
      <c r="E395" s="47"/>
      <c r="F395" s="47"/>
      <c r="G395" s="47"/>
      <c r="H395" s="47"/>
      <c r="I395" s="48"/>
      <c r="J395" s="47"/>
      <c r="K395" s="48"/>
      <c r="L395" s="48"/>
      <c r="M395" s="48"/>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5"/>
      <c r="AU395" s="45"/>
      <c r="AV395" s="45"/>
      <c r="AW395" s="45"/>
      <c r="AX395" s="45"/>
      <c r="AY395" s="45"/>
      <c r="AZ395" s="45"/>
    </row>
    <row r="396" spans="1:52" ht="12.75" customHeight="1">
      <c r="A396" s="178"/>
      <c r="B396" s="47"/>
      <c r="C396" s="47"/>
      <c r="D396" s="47"/>
      <c r="E396" s="47"/>
      <c r="F396" s="47"/>
      <c r="G396" s="47"/>
      <c r="H396" s="47"/>
      <c r="I396" s="48"/>
      <c r="J396" s="47"/>
      <c r="K396" s="48"/>
      <c r="L396" s="48"/>
      <c r="M396" s="48"/>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5"/>
      <c r="AU396" s="45"/>
      <c r="AV396" s="45"/>
      <c r="AW396" s="45"/>
      <c r="AX396" s="45"/>
      <c r="AY396" s="45"/>
      <c r="AZ396" s="45"/>
    </row>
    <row r="397" spans="1:52" ht="12.75" customHeight="1">
      <c r="A397" s="178"/>
      <c r="B397" s="47"/>
      <c r="C397" s="47"/>
      <c r="D397" s="47"/>
      <c r="E397" s="47"/>
      <c r="F397" s="47"/>
      <c r="G397" s="47"/>
      <c r="H397" s="47"/>
      <c r="I397" s="48"/>
      <c r="J397" s="47"/>
      <c r="K397" s="48"/>
      <c r="L397" s="48"/>
      <c r="M397" s="48"/>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5"/>
      <c r="AU397" s="45"/>
      <c r="AV397" s="45"/>
      <c r="AW397" s="45"/>
      <c r="AX397" s="45"/>
      <c r="AY397" s="45"/>
      <c r="AZ397" s="45"/>
    </row>
    <row r="398" spans="1:52" ht="12.75" customHeight="1">
      <c r="A398" s="178"/>
      <c r="B398" s="47"/>
      <c r="C398" s="47"/>
      <c r="D398" s="47"/>
      <c r="E398" s="47"/>
      <c r="F398" s="47"/>
      <c r="G398" s="47"/>
      <c r="H398" s="47"/>
      <c r="I398" s="48"/>
      <c r="J398" s="47"/>
      <c r="K398" s="48"/>
      <c r="L398" s="48"/>
      <c r="M398" s="48"/>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5"/>
      <c r="AU398" s="45"/>
      <c r="AV398" s="45"/>
      <c r="AW398" s="45"/>
      <c r="AX398" s="45"/>
      <c r="AY398" s="45"/>
      <c r="AZ398" s="45"/>
    </row>
    <row r="399" spans="1:52" ht="12.75" customHeight="1">
      <c r="A399" s="178"/>
      <c r="B399" s="47"/>
      <c r="C399" s="47"/>
      <c r="D399" s="47"/>
      <c r="E399" s="47"/>
      <c r="F399" s="47"/>
      <c r="G399" s="47"/>
      <c r="H399" s="47"/>
      <c r="I399" s="48"/>
      <c r="J399" s="47"/>
      <c r="K399" s="48"/>
      <c r="L399" s="48"/>
      <c r="M399" s="48"/>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5"/>
      <c r="AU399" s="45"/>
      <c r="AV399" s="45"/>
      <c r="AW399" s="45"/>
      <c r="AX399" s="45"/>
      <c r="AY399" s="45"/>
      <c r="AZ399" s="45"/>
    </row>
    <row r="400" spans="1:52" ht="12.75" customHeight="1">
      <c r="A400" s="178"/>
      <c r="B400" s="47"/>
      <c r="C400" s="47"/>
      <c r="D400" s="47"/>
      <c r="E400" s="47"/>
      <c r="F400" s="47"/>
      <c r="G400" s="47"/>
      <c r="H400" s="47"/>
      <c r="I400" s="48"/>
      <c r="J400" s="47"/>
      <c r="K400" s="48"/>
      <c r="L400" s="48"/>
      <c r="M400" s="48"/>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5"/>
      <c r="AU400" s="45"/>
      <c r="AV400" s="45"/>
      <c r="AW400" s="45"/>
      <c r="AX400" s="45"/>
      <c r="AY400" s="45"/>
      <c r="AZ400" s="45"/>
    </row>
    <row r="401" spans="1:52" ht="12.75" customHeight="1">
      <c r="A401" s="178"/>
      <c r="B401" s="47"/>
      <c r="C401" s="47"/>
      <c r="D401" s="47"/>
      <c r="E401" s="47"/>
      <c r="F401" s="47"/>
      <c r="G401" s="47"/>
      <c r="H401" s="47"/>
      <c r="I401" s="48"/>
      <c r="J401" s="47"/>
      <c r="K401" s="48"/>
      <c r="L401" s="48"/>
      <c r="M401" s="48"/>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5"/>
      <c r="AU401" s="45"/>
      <c r="AV401" s="45"/>
      <c r="AW401" s="45"/>
      <c r="AX401" s="45"/>
      <c r="AY401" s="45"/>
      <c r="AZ401" s="45"/>
    </row>
    <row r="402" spans="1:52" ht="12.75" customHeight="1">
      <c r="A402" s="178"/>
      <c r="B402" s="47"/>
      <c r="C402" s="47"/>
      <c r="D402" s="47"/>
      <c r="E402" s="47"/>
      <c r="F402" s="47"/>
      <c r="G402" s="47"/>
      <c r="H402" s="47"/>
      <c r="I402" s="48"/>
      <c r="J402" s="47"/>
      <c r="K402" s="48"/>
      <c r="L402" s="48"/>
      <c r="M402" s="48"/>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5"/>
      <c r="AU402" s="45"/>
      <c r="AV402" s="45"/>
      <c r="AW402" s="45"/>
      <c r="AX402" s="45"/>
      <c r="AY402" s="45"/>
      <c r="AZ402" s="45"/>
    </row>
    <row r="403" spans="1:52" ht="12.75" customHeight="1">
      <c r="A403" s="178"/>
      <c r="B403" s="47"/>
      <c r="C403" s="47"/>
      <c r="D403" s="47"/>
      <c r="E403" s="47"/>
      <c r="F403" s="47"/>
      <c r="G403" s="47"/>
      <c r="H403" s="47"/>
      <c r="I403" s="48"/>
      <c r="J403" s="47"/>
      <c r="K403" s="48"/>
      <c r="L403" s="48"/>
      <c r="M403" s="48"/>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5"/>
      <c r="AU403" s="45"/>
      <c r="AV403" s="45"/>
      <c r="AW403" s="45"/>
      <c r="AX403" s="45"/>
      <c r="AY403" s="45"/>
      <c r="AZ403" s="45"/>
    </row>
    <row r="404" spans="1:52" ht="12.75" customHeight="1">
      <c r="A404" s="178"/>
      <c r="B404" s="47"/>
      <c r="C404" s="47"/>
      <c r="D404" s="47"/>
      <c r="E404" s="47"/>
      <c r="F404" s="47"/>
      <c r="G404" s="47"/>
      <c r="H404" s="47"/>
      <c r="I404" s="48"/>
      <c r="J404" s="47"/>
      <c r="K404" s="48"/>
      <c r="L404" s="48"/>
      <c r="M404" s="48"/>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5"/>
      <c r="AU404" s="45"/>
      <c r="AV404" s="45"/>
      <c r="AW404" s="45"/>
      <c r="AX404" s="45"/>
      <c r="AY404" s="45"/>
      <c r="AZ404" s="45"/>
    </row>
    <row r="405" spans="1:52" ht="12.75" customHeight="1">
      <c r="A405" s="178"/>
      <c r="B405" s="47"/>
      <c r="C405" s="47"/>
      <c r="D405" s="47"/>
      <c r="E405" s="47"/>
      <c r="F405" s="47"/>
      <c r="G405" s="47"/>
      <c r="H405" s="47"/>
      <c r="I405" s="48"/>
      <c r="J405" s="47"/>
      <c r="K405" s="48"/>
      <c r="L405" s="48"/>
      <c r="M405" s="48"/>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5"/>
      <c r="AU405" s="45"/>
      <c r="AV405" s="45"/>
      <c r="AW405" s="45"/>
      <c r="AX405" s="45"/>
      <c r="AY405" s="45"/>
      <c r="AZ405" s="45"/>
    </row>
    <row r="406" spans="1:52" ht="12.75" customHeight="1">
      <c r="A406" s="178"/>
      <c r="B406" s="47"/>
      <c r="C406" s="47"/>
      <c r="D406" s="47"/>
      <c r="E406" s="47"/>
      <c r="F406" s="47"/>
      <c r="G406" s="47"/>
      <c r="H406" s="47"/>
      <c r="I406" s="48"/>
      <c r="J406" s="47"/>
      <c r="K406" s="48"/>
      <c r="L406" s="48"/>
      <c r="M406" s="48"/>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5"/>
      <c r="AU406" s="45"/>
      <c r="AV406" s="45"/>
      <c r="AW406" s="45"/>
      <c r="AX406" s="45"/>
      <c r="AY406" s="45"/>
      <c r="AZ406" s="45"/>
    </row>
    <row r="407" spans="1:52" ht="12.75" customHeight="1">
      <c r="A407" s="178"/>
      <c r="B407" s="47"/>
      <c r="C407" s="47"/>
      <c r="D407" s="47"/>
      <c r="E407" s="47"/>
      <c r="F407" s="47"/>
      <c r="G407" s="47"/>
      <c r="H407" s="47"/>
      <c r="I407" s="48"/>
      <c r="J407" s="47"/>
      <c r="K407" s="48"/>
      <c r="L407" s="48"/>
      <c r="M407" s="48"/>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5"/>
      <c r="AU407" s="45"/>
      <c r="AV407" s="45"/>
      <c r="AW407" s="45"/>
      <c r="AX407" s="45"/>
      <c r="AY407" s="45"/>
      <c r="AZ407" s="45"/>
    </row>
    <row r="408" spans="1:52" ht="12.75" customHeight="1">
      <c r="A408" s="178"/>
      <c r="B408" s="47"/>
      <c r="C408" s="47"/>
      <c r="D408" s="47"/>
      <c r="E408" s="47"/>
      <c r="F408" s="47"/>
      <c r="G408" s="47"/>
      <c r="H408" s="47"/>
      <c r="I408" s="48"/>
      <c r="J408" s="47"/>
      <c r="K408" s="48"/>
      <c r="L408" s="48"/>
      <c r="M408" s="48"/>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5"/>
      <c r="AU408" s="45"/>
      <c r="AV408" s="45"/>
      <c r="AW408" s="45"/>
      <c r="AX408" s="45"/>
      <c r="AY408" s="45"/>
      <c r="AZ408" s="45"/>
    </row>
    <row r="409" spans="1:52" ht="12.75" customHeight="1">
      <c r="A409" s="178"/>
      <c r="B409" s="47"/>
      <c r="C409" s="47"/>
      <c r="D409" s="47"/>
      <c r="E409" s="47"/>
      <c r="F409" s="47"/>
      <c r="G409" s="47"/>
      <c r="H409" s="47"/>
      <c r="I409" s="48"/>
      <c r="J409" s="47"/>
      <c r="K409" s="48"/>
      <c r="L409" s="48"/>
      <c r="M409" s="48"/>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5"/>
      <c r="AU409" s="45"/>
      <c r="AV409" s="45"/>
      <c r="AW409" s="45"/>
      <c r="AX409" s="45"/>
      <c r="AY409" s="45"/>
      <c r="AZ409" s="45"/>
    </row>
    <row r="410" spans="1:52" ht="12.75" customHeight="1">
      <c r="A410" s="178"/>
      <c r="B410" s="47"/>
      <c r="C410" s="47"/>
      <c r="D410" s="47"/>
      <c r="E410" s="47"/>
      <c r="F410" s="47"/>
      <c r="G410" s="47"/>
      <c r="H410" s="47"/>
      <c r="I410" s="48"/>
      <c r="J410" s="47"/>
      <c r="K410" s="48"/>
      <c r="L410" s="48"/>
      <c r="M410" s="48"/>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5"/>
      <c r="AU410" s="45"/>
      <c r="AV410" s="45"/>
      <c r="AW410" s="45"/>
      <c r="AX410" s="45"/>
      <c r="AY410" s="45"/>
      <c r="AZ410" s="45"/>
    </row>
    <row r="411" spans="1:52" ht="12.75" customHeight="1">
      <c r="A411" s="178"/>
      <c r="B411" s="47"/>
      <c r="C411" s="47"/>
      <c r="D411" s="47"/>
      <c r="E411" s="47"/>
      <c r="F411" s="47"/>
      <c r="G411" s="47"/>
      <c r="H411" s="47"/>
      <c r="I411" s="48"/>
      <c r="J411" s="47"/>
      <c r="K411" s="48"/>
      <c r="L411" s="48"/>
      <c r="M411" s="48"/>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5"/>
      <c r="AU411" s="45"/>
      <c r="AV411" s="45"/>
      <c r="AW411" s="45"/>
      <c r="AX411" s="45"/>
      <c r="AY411" s="45"/>
      <c r="AZ411" s="45"/>
    </row>
    <row r="412" spans="1:52" ht="12.75" customHeight="1">
      <c r="A412" s="178"/>
      <c r="B412" s="47"/>
      <c r="C412" s="47"/>
      <c r="D412" s="47"/>
      <c r="E412" s="47"/>
      <c r="F412" s="47"/>
      <c r="G412" s="47"/>
      <c r="H412" s="47"/>
      <c r="I412" s="48"/>
      <c r="J412" s="47"/>
      <c r="K412" s="48"/>
      <c r="L412" s="48"/>
      <c r="M412" s="48"/>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5"/>
      <c r="AU412" s="45"/>
      <c r="AV412" s="45"/>
      <c r="AW412" s="45"/>
      <c r="AX412" s="45"/>
      <c r="AY412" s="45"/>
      <c r="AZ412" s="45"/>
    </row>
    <row r="413" spans="1:52" ht="12.75" customHeight="1">
      <c r="A413" s="178"/>
      <c r="B413" s="47"/>
      <c r="C413" s="47"/>
      <c r="D413" s="47"/>
      <c r="E413" s="47"/>
      <c r="F413" s="47"/>
      <c r="G413" s="47"/>
      <c r="H413" s="47"/>
      <c r="I413" s="48"/>
      <c r="J413" s="47"/>
      <c r="K413" s="48"/>
      <c r="L413" s="48"/>
      <c r="M413" s="48"/>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5"/>
      <c r="AU413" s="45"/>
      <c r="AV413" s="45"/>
      <c r="AW413" s="45"/>
      <c r="AX413" s="45"/>
      <c r="AY413" s="45"/>
      <c r="AZ413" s="45"/>
    </row>
    <row r="414" spans="1:52" ht="12.75" customHeight="1">
      <c r="A414" s="178"/>
      <c r="B414" s="47"/>
      <c r="C414" s="47"/>
      <c r="D414" s="47"/>
      <c r="E414" s="47"/>
      <c r="F414" s="47"/>
      <c r="G414" s="47"/>
      <c r="H414" s="47"/>
      <c r="I414" s="48"/>
      <c r="J414" s="47"/>
      <c r="K414" s="48"/>
      <c r="L414" s="48"/>
      <c r="M414" s="48"/>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5"/>
      <c r="AU414" s="45"/>
      <c r="AV414" s="45"/>
      <c r="AW414" s="45"/>
      <c r="AX414" s="45"/>
      <c r="AY414" s="45"/>
      <c r="AZ414" s="45"/>
    </row>
    <row r="415" spans="1:52" ht="12.75" customHeight="1">
      <c r="A415" s="178"/>
      <c r="B415" s="47"/>
      <c r="C415" s="47"/>
      <c r="D415" s="47"/>
      <c r="E415" s="47"/>
      <c r="F415" s="47"/>
      <c r="G415" s="47"/>
      <c r="H415" s="47"/>
      <c r="I415" s="48"/>
      <c r="J415" s="47"/>
      <c r="K415" s="48"/>
      <c r="L415" s="48"/>
      <c r="M415" s="48"/>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5"/>
      <c r="AU415" s="45"/>
      <c r="AV415" s="45"/>
      <c r="AW415" s="45"/>
      <c r="AX415" s="45"/>
      <c r="AY415" s="45"/>
      <c r="AZ415" s="45"/>
    </row>
    <row r="416" spans="1:52" ht="12.75" customHeight="1">
      <c r="A416" s="178"/>
      <c r="B416" s="47"/>
      <c r="C416" s="47"/>
      <c r="D416" s="47"/>
      <c r="E416" s="47"/>
      <c r="F416" s="47"/>
      <c r="G416" s="47"/>
      <c r="H416" s="47"/>
      <c r="I416" s="48"/>
      <c r="J416" s="47"/>
      <c r="K416" s="48"/>
      <c r="L416" s="48"/>
      <c r="M416" s="48"/>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5"/>
      <c r="AU416" s="45"/>
      <c r="AV416" s="45"/>
      <c r="AW416" s="45"/>
      <c r="AX416" s="45"/>
      <c r="AY416" s="45"/>
      <c r="AZ416" s="45"/>
    </row>
    <row r="417" spans="1:52" ht="12.75" customHeight="1">
      <c r="A417" s="178"/>
      <c r="B417" s="47"/>
      <c r="C417" s="47"/>
      <c r="D417" s="47"/>
      <c r="E417" s="47"/>
      <c r="F417" s="47"/>
      <c r="G417" s="47"/>
      <c r="H417" s="47"/>
      <c r="I417" s="48"/>
      <c r="J417" s="47"/>
      <c r="K417" s="48"/>
      <c r="L417" s="48"/>
      <c r="M417" s="48"/>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5"/>
      <c r="AU417" s="45"/>
      <c r="AV417" s="45"/>
      <c r="AW417" s="45"/>
      <c r="AX417" s="45"/>
      <c r="AY417" s="45"/>
      <c r="AZ417" s="45"/>
    </row>
    <row r="418" spans="1:52" ht="12.75" customHeight="1">
      <c r="A418" s="178"/>
      <c r="B418" s="47"/>
      <c r="C418" s="47"/>
      <c r="D418" s="47"/>
      <c r="E418" s="47"/>
      <c r="F418" s="47"/>
      <c r="G418" s="47"/>
      <c r="H418" s="47"/>
      <c r="I418" s="48"/>
      <c r="J418" s="47"/>
      <c r="K418" s="48"/>
      <c r="L418" s="48"/>
      <c r="M418" s="48"/>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5"/>
      <c r="AU418" s="45"/>
      <c r="AV418" s="45"/>
      <c r="AW418" s="45"/>
      <c r="AX418" s="45"/>
      <c r="AY418" s="45"/>
      <c r="AZ418" s="45"/>
    </row>
    <row r="419" spans="1:52" ht="12.75" customHeight="1">
      <c r="A419" s="178"/>
      <c r="B419" s="47"/>
      <c r="C419" s="47"/>
      <c r="D419" s="47"/>
      <c r="E419" s="47"/>
      <c r="F419" s="47"/>
      <c r="G419" s="47"/>
      <c r="H419" s="47"/>
      <c r="I419" s="48"/>
      <c r="J419" s="47"/>
      <c r="K419" s="48"/>
      <c r="L419" s="48"/>
      <c r="M419" s="48"/>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5"/>
      <c r="AU419" s="45"/>
      <c r="AV419" s="45"/>
      <c r="AW419" s="45"/>
      <c r="AX419" s="45"/>
      <c r="AY419" s="45"/>
      <c r="AZ419" s="45"/>
    </row>
    <row r="420" spans="1:52" ht="12.75" customHeight="1">
      <c r="A420" s="178"/>
      <c r="B420" s="47"/>
      <c r="C420" s="47"/>
      <c r="D420" s="47"/>
      <c r="E420" s="47"/>
      <c r="F420" s="47"/>
      <c r="G420" s="47"/>
      <c r="H420" s="47"/>
      <c r="I420" s="48"/>
      <c r="J420" s="47"/>
      <c r="K420" s="48"/>
      <c r="L420" s="48"/>
      <c r="M420" s="48"/>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5"/>
      <c r="AU420" s="45"/>
      <c r="AV420" s="45"/>
      <c r="AW420" s="45"/>
      <c r="AX420" s="45"/>
      <c r="AY420" s="45"/>
      <c r="AZ420" s="45"/>
    </row>
    <row r="421" spans="1:52" ht="12.75" customHeight="1">
      <c r="A421" s="178"/>
      <c r="B421" s="47"/>
      <c r="C421" s="47"/>
      <c r="D421" s="47"/>
      <c r="E421" s="47"/>
      <c r="F421" s="47"/>
      <c r="G421" s="47"/>
      <c r="H421" s="47"/>
      <c r="I421" s="48"/>
      <c r="J421" s="47"/>
      <c r="K421" s="48"/>
      <c r="L421" s="48"/>
      <c r="M421" s="48"/>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5"/>
      <c r="AU421" s="45"/>
      <c r="AV421" s="45"/>
      <c r="AW421" s="45"/>
      <c r="AX421" s="45"/>
      <c r="AY421" s="45"/>
      <c r="AZ421" s="45"/>
    </row>
    <row r="422" spans="1:52" ht="12.75" customHeight="1">
      <c r="A422" s="178"/>
      <c r="B422" s="47"/>
      <c r="C422" s="47"/>
      <c r="D422" s="47"/>
      <c r="E422" s="47"/>
      <c r="F422" s="47"/>
      <c r="G422" s="47"/>
      <c r="H422" s="47"/>
      <c r="I422" s="48"/>
      <c r="J422" s="47"/>
      <c r="K422" s="48"/>
      <c r="L422" s="48"/>
      <c r="M422" s="48"/>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5"/>
      <c r="AU422" s="45"/>
      <c r="AV422" s="45"/>
      <c r="AW422" s="45"/>
      <c r="AX422" s="45"/>
      <c r="AY422" s="45"/>
      <c r="AZ422" s="45"/>
    </row>
    <row r="423" spans="1:52" ht="12.75" customHeight="1">
      <c r="A423" s="178"/>
      <c r="B423" s="47"/>
      <c r="C423" s="47"/>
      <c r="D423" s="47"/>
      <c r="E423" s="47"/>
      <c r="F423" s="47"/>
      <c r="G423" s="47"/>
      <c r="H423" s="47"/>
      <c r="I423" s="48"/>
      <c r="J423" s="47"/>
      <c r="K423" s="48"/>
      <c r="L423" s="48"/>
      <c r="M423" s="48"/>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5"/>
      <c r="AU423" s="45"/>
      <c r="AV423" s="45"/>
      <c r="AW423" s="45"/>
      <c r="AX423" s="45"/>
      <c r="AY423" s="45"/>
      <c r="AZ423" s="45"/>
    </row>
    <row r="424" spans="1:52" ht="12.75" customHeight="1">
      <c r="A424" s="178"/>
      <c r="B424" s="47"/>
      <c r="C424" s="47"/>
      <c r="D424" s="47"/>
      <c r="E424" s="47"/>
      <c r="F424" s="47"/>
      <c r="G424" s="47"/>
      <c r="H424" s="47"/>
      <c r="I424" s="48"/>
      <c r="J424" s="47"/>
      <c r="K424" s="48"/>
      <c r="L424" s="48"/>
      <c r="M424" s="48"/>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5"/>
      <c r="AU424" s="45"/>
      <c r="AV424" s="45"/>
      <c r="AW424" s="45"/>
      <c r="AX424" s="45"/>
      <c r="AY424" s="45"/>
      <c r="AZ424" s="45"/>
    </row>
    <row r="425" spans="1:52" ht="12.75" customHeight="1">
      <c r="A425" s="178"/>
      <c r="B425" s="47"/>
      <c r="C425" s="47"/>
      <c r="D425" s="47"/>
      <c r="E425" s="47"/>
      <c r="F425" s="47"/>
      <c r="G425" s="47"/>
      <c r="H425" s="47"/>
      <c r="I425" s="48"/>
      <c r="J425" s="47"/>
      <c r="K425" s="48"/>
      <c r="L425" s="48"/>
      <c r="M425" s="48"/>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5"/>
      <c r="AU425" s="45"/>
      <c r="AV425" s="45"/>
      <c r="AW425" s="45"/>
      <c r="AX425" s="45"/>
      <c r="AY425" s="45"/>
      <c r="AZ425" s="45"/>
    </row>
    <row r="426" spans="1:52" ht="12.75" customHeight="1">
      <c r="A426" s="178"/>
      <c r="B426" s="47"/>
      <c r="C426" s="47"/>
      <c r="D426" s="47"/>
      <c r="E426" s="47"/>
      <c r="F426" s="47"/>
      <c r="G426" s="47"/>
      <c r="H426" s="47"/>
      <c r="I426" s="48"/>
      <c r="J426" s="47"/>
      <c r="K426" s="48"/>
      <c r="L426" s="48"/>
      <c r="M426" s="48"/>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5"/>
      <c r="AU426" s="45"/>
      <c r="AV426" s="45"/>
      <c r="AW426" s="45"/>
      <c r="AX426" s="45"/>
      <c r="AY426" s="45"/>
      <c r="AZ426" s="45"/>
    </row>
    <row r="427" spans="1:52" ht="12.75" customHeight="1">
      <c r="A427" s="178"/>
      <c r="B427" s="47"/>
      <c r="C427" s="47"/>
      <c r="D427" s="47"/>
      <c r="E427" s="47"/>
      <c r="F427" s="47"/>
      <c r="G427" s="47"/>
      <c r="H427" s="47"/>
      <c r="I427" s="48"/>
      <c r="J427" s="47"/>
      <c r="K427" s="48"/>
      <c r="L427" s="48"/>
      <c r="M427" s="48"/>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5"/>
      <c r="AU427" s="45"/>
      <c r="AV427" s="45"/>
      <c r="AW427" s="45"/>
      <c r="AX427" s="45"/>
      <c r="AY427" s="45"/>
      <c r="AZ427" s="45"/>
    </row>
    <row r="428" spans="1:52" ht="12.75" customHeight="1">
      <c r="A428" s="178"/>
      <c r="B428" s="47"/>
      <c r="C428" s="47"/>
      <c r="D428" s="47"/>
      <c r="E428" s="47"/>
      <c r="F428" s="47"/>
      <c r="G428" s="47"/>
      <c r="H428" s="47"/>
      <c r="I428" s="48"/>
      <c r="J428" s="47"/>
      <c r="K428" s="48"/>
      <c r="L428" s="48"/>
      <c r="M428" s="48"/>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5"/>
      <c r="AU428" s="45"/>
      <c r="AV428" s="45"/>
      <c r="AW428" s="45"/>
      <c r="AX428" s="45"/>
      <c r="AY428" s="45"/>
      <c r="AZ428" s="45"/>
    </row>
    <row r="429" spans="1:52" ht="12.75" customHeight="1">
      <c r="A429" s="178"/>
      <c r="B429" s="47"/>
      <c r="C429" s="47"/>
      <c r="D429" s="47"/>
      <c r="E429" s="47"/>
      <c r="F429" s="47"/>
      <c r="G429" s="47"/>
      <c r="H429" s="47"/>
      <c r="I429" s="48"/>
      <c r="J429" s="47"/>
      <c r="K429" s="48"/>
      <c r="L429" s="48"/>
      <c r="M429" s="48"/>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5"/>
      <c r="AU429" s="45"/>
      <c r="AV429" s="45"/>
      <c r="AW429" s="45"/>
      <c r="AX429" s="45"/>
      <c r="AY429" s="45"/>
      <c r="AZ429" s="45"/>
    </row>
    <row r="430" spans="1:52" ht="12.75" customHeight="1">
      <c r="A430" s="178"/>
      <c r="B430" s="47"/>
      <c r="C430" s="47"/>
      <c r="D430" s="47"/>
      <c r="E430" s="47"/>
      <c r="F430" s="47"/>
      <c r="G430" s="47"/>
      <c r="H430" s="47"/>
      <c r="I430" s="48"/>
      <c r="J430" s="47"/>
      <c r="K430" s="48"/>
      <c r="L430" s="48"/>
      <c r="M430" s="48"/>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5"/>
      <c r="AU430" s="45"/>
      <c r="AV430" s="45"/>
      <c r="AW430" s="45"/>
      <c r="AX430" s="45"/>
      <c r="AY430" s="45"/>
      <c r="AZ430" s="45"/>
    </row>
    <row r="431" spans="1:52" ht="12.75" customHeight="1">
      <c r="A431" s="178"/>
      <c r="B431" s="47"/>
      <c r="C431" s="47"/>
      <c r="D431" s="47"/>
      <c r="E431" s="47"/>
      <c r="F431" s="47"/>
      <c r="G431" s="47"/>
      <c r="H431" s="47"/>
      <c r="I431" s="48"/>
      <c r="J431" s="47"/>
      <c r="K431" s="48"/>
      <c r="L431" s="48"/>
      <c r="M431" s="48"/>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5"/>
      <c r="AU431" s="45"/>
      <c r="AV431" s="45"/>
      <c r="AW431" s="45"/>
      <c r="AX431" s="45"/>
      <c r="AY431" s="45"/>
      <c r="AZ431" s="45"/>
    </row>
    <row r="432" spans="1:52" ht="12.75" customHeight="1">
      <c r="A432" s="178"/>
      <c r="B432" s="47"/>
      <c r="C432" s="47"/>
      <c r="D432" s="47"/>
      <c r="E432" s="47"/>
      <c r="F432" s="47"/>
      <c r="G432" s="47"/>
      <c r="H432" s="47"/>
      <c r="I432" s="48"/>
      <c r="J432" s="47"/>
      <c r="K432" s="48"/>
      <c r="L432" s="48"/>
      <c r="M432" s="48"/>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5"/>
      <c r="AU432" s="45"/>
      <c r="AV432" s="45"/>
      <c r="AW432" s="45"/>
      <c r="AX432" s="45"/>
      <c r="AY432" s="45"/>
      <c r="AZ432" s="45"/>
    </row>
    <row r="433" spans="1:52" ht="12.75" customHeight="1">
      <c r="A433" s="178"/>
      <c r="B433" s="47"/>
      <c r="C433" s="47"/>
      <c r="D433" s="47"/>
      <c r="E433" s="47"/>
      <c r="F433" s="47"/>
      <c r="G433" s="47"/>
      <c r="H433" s="47"/>
      <c r="I433" s="48"/>
      <c r="J433" s="47"/>
      <c r="K433" s="48"/>
      <c r="L433" s="48"/>
      <c r="M433" s="48"/>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5"/>
      <c r="AU433" s="45"/>
      <c r="AV433" s="45"/>
      <c r="AW433" s="45"/>
      <c r="AX433" s="45"/>
      <c r="AY433" s="45"/>
      <c r="AZ433" s="45"/>
    </row>
    <row r="434" spans="1:52" ht="12.75" customHeight="1">
      <c r="A434" s="178"/>
      <c r="B434" s="47"/>
      <c r="C434" s="47"/>
      <c r="D434" s="47"/>
      <c r="E434" s="47"/>
      <c r="F434" s="47"/>
      <c r="G434" s="47"/>
      <c r="H434" s="47"/>
      <c r="I434" s="48"/>
      <c r="J434" s="47"/>
      <c r="K434" s="48"/>
      <c r="L434" s="48"/>
      <c r="M434" s="48"/>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5"/>
      <c r="AU434" s="45"/>
      <c r="AV434" s="45"/>
      <c r="AW434" s="45"/>
      <c r="AX434" s="45"/>
      <c r="AY434" s="45"/>
      <c r="AZ434" s="45"/>
    </row>
    <row r="435" spans="1:52" ht="12.75" customHeight="1">
      <c r="A435" s="178"/>
      <c r="B435" s="47"/>
      <c r="C435" s="47"/>
      <c r="D435" s="47"/>
      <c r="E435" s="47"/>
      <c r="F435" s="47"/>
      <c r="G435" s="47"/>
      <c r="H435" s="47"/>
      <c r="I435" s="48"/>
      <c r="J435" s="47"/>
      <c r="K435" s="48"/>
      <c r="L435" s="48"/>
      <c r="M435" s="48"/>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5"/>
      <c r="AU435" s="45"/>
      <c r="AV435" s="45"/>
      <c r="AW435" s="45"/>
      <c r="AX435" s="45"/>
      <c r="AY435" s="45"/>
      <c r="AZ435" s="45"/>
    </row>
    <row r="436" spans="1:52" ht="12.75" customHeight="1">
      <c r="A436" s="178"/>
      <c r="B436" s="47"/>
      <c r="C436" s="47"/>
      <c r="D436" s="47"/>
      <c r="E436" s="47"/>
      <c r="F436" s="47"/>
      <c r="G436" s="47"/>
      <c r="H436" s="47"/>
      <c r="I436" s="48"/>
      <c r="J436" s="47"/>
      <c r="K436" s="48"/>
      <c r="L436" s="48"/>
      <c r="M436" s="48"/>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5"/>
      <c r="AU436" s="45"/>
      <c r="AV436" s="45"/>
      <c r="AW436" s="45"/>
      <c r="AX436" s="45"/>
      <c r="AY436" s="45"/>
      <c r="AZ436" s="45"/>
    </row>
    <row r="437" spans="1:52" ht="12.75" customHeight="1">
      <c r="A437" s="178"/>
      <c r="B437" s="47"/>
      <c r="C437" s="47"/>
      <c r="D437" s="47"/>
      <c r="E437" s="47"/>
      <c r="F437" s="47"/>
      <c r="G437" s="47"/>
      <c r="H437" s="47"/>
      <c r="I437" s="48"/>
      <c r="J437" s="47"/>
      <c r="K437" s="48"/>
      <c r="L437" s="48"/>
      <c r="M437" s="48"/>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5"/>
      <c r="AU437" s="45"/>
      <c r="AV437" s="45"/>
      <c r="AW437" s="45"/>
      <c r="AX437" s="45"/>
      <c r="AY437" s="45"/>
      <c r="AZ437" s="45"/>
    </row>
    <row r="438" spans="1:52" ht="12.75" customHeight="1">
      <c r="A438" s="178"/>
      <c r="B438" s="47"/>
      <c r="C438" s="47"/>
      <c r="D438" s="47"/>
      <c r="E438" s="47"/>
      <c r="F438" s="47"/>
      <c r="G438" s="47"/>
      <c r="H438" s="47"/>
      <c r="I438" s="48"/>
      <c r="J438" s="47"/>
      <c r="K438" s="48"/>
      <c r="L438" s="48"/>
      <c r="M438" s="48"/>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5"/>
      <c r="AU438" s="45"/>
      <c r="AV438" s="45"/>
      <c r="AW438" s="45"/>
      <c r="AX438" s="45"/>
      <c r="AY438" s="45"/>
      <c r="AZ438" s="45"/>
    </row>
    <row r="439" spans="1:52" ht="12.75" customHeight="1">
      <c r="A439" s="178"/>
      <c r="B439" s="47"/>
      <c r="C439" s="47"/>
      <c r="D439" s="47"/>
      <c r="E439" s="47"/>
      <c r="F439" s="47"/>
      <c r="G439" s="47"/>
      <c r="H439" s="47"/>
      <c r="I439" s="48"/>
      <c r="J439" s="47"/>
      <c r="K439" s="48"/>
      <c r="L439" s="48"/>
      <c r="M439" s="48"/>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5"/>
      <c r="AU439" s="45"/>
      <c r="AV439" s="45"/>
      <c r="AW439" s="45"/>
      <c r="AX439" s="45"/>
      <c r="AY439" s="45"/>
      <c r="AZ439" s="45"/>
    </row>
    <row r="440" spans="1:52" ht="12.75" customHeight="1">
      <c r="A440" s="178"/>
      <c r="B440" s="47"/>
      <c r="C440" s="47"/>
      <c r="D440" s="47"/>
      <c r="E440" s="47"/>
      <c r="F440" s="47"/>
      <c r="G440" s="47"/>
      <c r="H440" s="47"/>
      <c r="I440" s="48"/>
      <c r="J440" s="47"/>
      <c r="K440" s="48"/>
      <c r="L440" s="48"/>
      <c r="M440" s="48"/>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5"/>
      <c r="AU440" s="45"/>
      <c r="AV440" s="45"/>
      <c r="AW440" s="45"/>
      <c r="AX440" s="45"/>
      <c r="AY440" s="45"/>
      <c r="AZ440" s="45"/>
    </row>
    <row r="441" spans="1:52" ht="12.75" customHeight="1">
      <c r="A441" s="178"/>
      <c r="B441" s="47"/>
      <c r="C441" s="47"/>
      <c r="D441" s="47"/>
      <c r="E441" s="47"/>
      <c r="F441" s="47"/>
      <c r="G441" s="47"/>
      <c r="H441" s="47"/>
      <c r="I441" s="48"/>
      <c r="J441" s="47"/>
      <c r="K441" s="48"/>
      <c r="L441" s="48"/>
      <c r="M441" s="48"/>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5"/>
      <c r="AU441" s="45"/>
      <c r="AV441" s="45"/>
      <c r="AW441" s="45"/>
      <c r="AX441" s="45"/>
      <c r="AY441" s="45"/>
      <c r="AZ441" s="45"/>
    </row>
    <row r="442" spans="1:52" ht="12.75" customHeight="1">
      <c r="A442" s="178"/>
      <c r="B442" s="47"/>
      <c r="C442" s="47"/>
      <c r="D442" s="47"/>
      <c r="E442" s="47"/>
      <c r="F442" s="47"/>
      <c r="G442" s="47"/>
      <c r="H442" s="47"/>
      <c r="I442" s="48"/>
      <c r="J442" s="47"/>
      <c r="K442" s="48"/>
      <c r="L442" s="48"/>
      <c r="M442" s="48"/>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5"/>
      <c r="AU442" s="45"/>
      <c r="AV442" s="45"/>
      <c r="AW442" s="45"/>
      <c r="AX442" s="45"/>
      <c r="AY442" s="45"/>
      <c r="AZ442" s="45"/>
    </row>
    <row r="443" spans="1:52" ht="12.75" customHeight="1">
      <c r="A443" s="178"/>
      <c r="B443" s="47"/>
      <c r="C443" s="47"/>
      <c r="D443" s="47"/>
      <c r="E443" s="47"/>
      <c r="F443" s="47"/>
      <c r="G443" s="47"/>
      <c r="H443" s="47"/>
      <c r="I443" s="48"/>
      <c r="J443" s="47"/>
      <c r="K443" s="48"/>
      <c r="L443" s="48"/>
      <c r="M443" s="48"/>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5"/>
      <c r="AU443" s="45"/>
      <c r="AV443" s="45"/>
      <c r="AW443" s="45"/>
      <c r="AX443" s="45"/>
      <c r="AY443" s="45"/>
      <c r="AZ443" s="45"/>
    </row>
    <row r="444" spans="1:52" ht="12.75" customHeight="1">
      <c r="A444" s="178"/>
      <c r="B444" s="47"/>
      <c r="C444" s="47"/>
      <c r="D444" s="47"/>
      <c r="E444" s="47"/>
      <c r="F444" s="47"/>
      <c r="G444" s="47"/>
      <c r="H444" s="47"/>
      <c r="I444" s="48"/>
      <c r="J444" s="47"/>
      <c r="K444" s="48"/>
      <c r="L444" s="48"/>
      <c r="M444" s="48"/>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5"/>
      <c r="AU444" s="45"/>
      <c r="AV444" s="45"/>
      <c r="AW444" s="45"/>
      <c r="AX444" s="45"/>
      <c r="AY444" s="45"/>
      <c r="AZ444" s="45"/>
    </row>
    <row r="445" spans="1:52" ht="12.75" customHeight="1">
      <c r="A445" s="178"/>
      <c r="B445" s="47"/>
      <c r="C445" s="47"/>
      <c r="D445" s="47"/>
      <c r="E445" s="47"/>
      <c r="F445" s="47"/>
      <c r="G445" s="47"/>
      <c r="H445" s="47"/>
      <c r="I445" s="48"/>
      <c r="J445" s="47"/>
      <c r="K445" s="48"/>
      <c r="L445" s="48"/>
      <c r="M445" s="48"/>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5"/>
      <c r="AU445" s="45"/>
      <c r="AV445" s="45"/>
      <c r="AW445" s="45"/>
      <c r="AX445" s="45"/>
      <c r="AY445" s="45"/>
      <c r="AZ445" s="45"/>
    </row>
    <row r="446" spans="1:52" ht="12.75" customHeight="1">
      <c r="A446" s="178"/>
      <c r="B446" s="47"/>
      <c r="C446" s="47"/>
      <c r="D446" s="47"/>
      <c r="E446" s="47"/>
      <c r="F446" s="47"/>
      <c r="G446" s="47"/>
      <c r="H446" s="47"/>
      <c r="I446" s="48"/>
      <c r="J446" s="47"/>
      <c r="K446" s="48"/>
      <c r="L446" s="48"/>
      <c r="M446" s="48"/>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5"/>
      <c r="AU446" s="45"/>
      <c r="AV446" s="45"/>
      <c r="AW446" s="45"/>
      <c r="AX446" s="45"/>
      <c r="AY446" s="45"/>
      <c r="AZ446" s="45"/>
    </row>
    <row r="447" spans="1:52" ht="12.75" customHeight="1">
      <c r="A447" s="178"/>
      <c r="B447" s="47"/>
      <c r="C447" s="47"/>
      <c r="D447" s="47"/>
      <c r="E447" s="47"/>
      <c r="F447" s="47"/>
      <c r="G447" s="47"/>
      <c r="H447" s="47"/>
      <c r="I447" s="48"/>
      <c r="J447" s="47"/>
      <c r="K447" s="48"/>
      <c r="L447" s="48"/>
      <c r="M447" s="48"/>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5"/>
      <c r="AU447" s="45"/>
      <c r="AV447" s="45"/>
      <c r="AW447" s="45"/>
      <c r="AX447" s="45"/>
      <c r="AY447" s="45"/>
      <c r="AZ447" s="45"/>
    </row>
    <row r="448" spans="1:52" ht="12.75" customHeight="1">
      <c r="A448" s="178"/>
      <c r="B448" s="47"/>
      <c r="C448" s="47"/>
      <c r="D448" s="47"/>
      <c r="E448" s="47"/>
      <c r="F448" s="47"/>
      <c r="G448" s="47"/>
      <c r="H448" s="47"/>
      <c r="I448" s="48"/>
      <c r="J448" s="47"/>
      <c r="K448" s="48"/>
      <c r="L448" s="48"/>
      <c r="M448" s="48"/>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5"/>
      <c r="AU448" s="45"/>
      <c r="AV448" s="45"/>
      <c r="AW448" s="45"/>
      <c r="AX448" s="45"/>
      <c r="AY448" s="45"/>
      <c r="AZ448" s="45"/>
    </row>
    <row r="449" spans="1:52" ht="12.75" customHeight="1">
      <c r="A449" s="178"/>
      <c r="B449" s="47"/>
      <c r="C449" s="47"/>
      <c r="D449" s="47"/>
      <c r="E449" s="47"/>
      <c r="F449" s="47"/>
      <c r="G449" s="47"/>
      <c r="H449" s="47"/>
      <c r="I449" s="48"/>
      <c r="J449" s="47"/>
      <c r="K449" s="48"/>
      <c r="L449" s="48"/>
      <c r="M449" s="48"/>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5"/>
      <c r="AU449" s="45"/>
      <c r="AV449" s="45"/>
      <c r="AW449" s="45"/>
      <c r="AX449" s="45"/>
      <c r="AY449" s="45"/>
      <c r="AZ449" s="45"/>
    </row>
    <row r="450" spans="1:52" ht="12.75" customHeight="1">
      <c r="A450" s="178"/>
      <c r="B450" s="47"/>
      <c r="C450" s="47"/>
      <c r="D450" s="47"/>
      <c r="E450" s="47"/>
      <c r="F450" s="47"/>
      <c r="G450" s="47"/>
      <c r="H450" s="47"/>
      <c r="I450" s="48"/>
      <c r="J450" s="47"/>
      <c r="K450" s="48"/>
      <c r="L450" s="48"/>
      <c r="M450" s="48"/>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5"/>
      <c r="AU450" s="45"/>
      <c r="AV450" s="45"/>
      <c r="AW450" s="45"/>
      <c r="AX450" s="45"/>
      <c r="AY450" s="45"/>
      <c r="AZ450" s="45"/>
    </row>
    <row r="451" spans="1:52" ht="12.75" customHeight="1">
      <c r="A451" s="178"/>
      <c r="B451" s="47"/>
      <c r="C451" s="47"/>
      <c r="D451" s="47"/>
      <c r="E451" s="47"/>
      <c r="F451" s="47"/>
      <c r="G451" s="47"/>
      <c r="H451" s="47"/>
      <c r="I451" s="48"/>
      <c r="J451" s="47"/>
      <c r="K451" s="48"/>
      <c r="L451" s="48"/>
      <c r="M451" s="48"/>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5"/>
      <c r="AU451" s="45"/>
      <c r="AV451" s="45"/>
      <c r="AW451" s="45"/>
      <c r="AX451" s="45"/>
      <c r="AY451" s="45"/>
      <c r="AZ451" s="45"/>
    </row>
    <row r="452" spans="1:52" ht="12.75" customHeight="1">
      <c r="A452" s="178"/>
      <c r="B452" s="47"/>
      <c r="C452" s="47"/>
      <c r="D452" s="47"/>
      <c r="E452" s="47"/>
      <c r="F452" s="47"/>
      <c r="G452" s="47"/>
      <c r="H452" s="47"/>
      <c r="I452" s="48"/>
      <c r="J452" s="47"/>
      <c r="K452" s="48"/>
      <c r="L452" s="48"/>
      <c r="M452" s="48"/>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5"/>
      <c r="AU452" s="45"/>
      <c r="AV452" s="45"/>
      <c r="AW452" s="45"/>
      <c r="AX452" s="45"/>
      <c r="AY452" s="45"/>
      <c r="AZ452" s="45"/>
    </row>
    <row r="453" spans="1:52" ht="12.75" customHeight="1">
      <c r="A453" s="178"/>
      <c r="B453" s="47"/>
      <c r="C453" s="47"/>
      <c r="D453" s="47"/>
      <c r="E453" s="47"/>
      <c r="F453" s="47"/>
      <c r="G453" s="47"/>
      <c r="H453" s="47"/>
      <c r="I453" s="48"/>
      <c r="J453" s="47"/>
      <c r="K453" s="48"/>
      <c r="L453" s="48"/>
      <c r="M453" s="48"/>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5"/>
      <c r="AU453" s="45"/>
      <c r="AV453" s="45"/>
      <c r="AW453" s="45"/>
      <c r="AX453" s="45"/>
      <c r="AY453" s="45"/>
      <c r="AZ453" s="45"/>
    </row>
    <row r="454" spans="1:52" ht="12.75" customHeight="1">
      <c r="A454" s="178"/>
      <c r="B454" s="47"/>
      <c r="C454" s="47"/>
      <c r="D454" s="47"/>
      <c r="E454" s="47"/>
      <c r="F454" s="47"/>
      <c r="G454" s="47"/>
      <c r="H454" s="47"/>
      <c r="I454" s="48"/>
      <c r="J454" s="47"/>
      <c r="K454" s="48"/>
      <c r="L454" s="48"/>
      <c r="M454" s="48"/>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5"/>
      <c r="AU454" s="45"/>
      <c r="AV454" s="45"/>
      <c r="AW454" s="45"/>
      <c r="AX454" s="45"/>
      <c r="AY454" s="45"/>
      <c r="AZ454" s="45"/>
    </row>
    <row r="455" spans="1:52" ht="12.75" customHeight="1">
      <c r="A455" s="178"/>
      <c r="B455" s="47"/>
      <c r="C455" s="47"/>
      <c r="D455" s="47"/>
      <c r="E455" s="47"/>
      <c r="F455" s="47"/>
      <c r="G455" s="47"/>
      <c r="H455" s="47"/>
      <c r="I455" s="48"/>
      <c r="J455" s="47"/>
      <c r="K455" s="48"/>
      <c r="L455" s="48"/>
      <c r="M455" s="48"/>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5"/>
      <c r="AU455" s="45"/>
      <c r="AV455" s="45"/>
      <c r="AW455" s="45"/>
      <c r="AX455" s="45"/>
      <c r="AY455" s="45"/>
      <c r="AZ455" s="45"/>
    </row>
    <row r="456" spans="1:52" ht="12.75" customHeight="1">
      <c r="A456" s="178"/>
      <c r="B456" s="47"/>
      <c r="C456" s="47"/>
      <c r="D456" s="47"/>
      <c r="E456" s="47"/>
      <c r="F456" s="47"/>
      <c r="G456" s="47"/>
      <c r="H456" s="47"/>
      <c r="I456" s="48"/>
      <c r="J456" s="47"/>
      <c r="K456" s="48"/>
      <c r="L456" s="48"/>
      <c r="M456" s="48"/>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5"/>
      <c r="AU456" s="45"/>
      <c r="AV456" s="45"/>
      <c r="AW456" s="45"/>
      <c r="AX456" s="45"/>
      <c r="AY456" s="45"/>
      <c r="AZ456" s="45"/>
    </row>
    <row r="457" spans="1:52" ht="12.75" customHeight="1">
      <c r="A457" s="178"/>
      <c r="B457" s="47"/>
      <c r="C457" s="47"/>
      <c r="D457" s="47"/>
      <c r="E457" s="47"/>
      <c r="F457" s="47"/>
      <c r="G457" s="47"/>
      <c r="H457" s="47"/>
      <c r="I457" s="48"/>
      <c r="J457" s="47"/>
      <c r="K457" s="48"/>
      <c r="L457" s="48"/>
      <c r="M457" s="48"/>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5"/>
      <c r="AU457" s="45"/>
      <c r="AV457" s="45"/>
      <c r="AW457" s="45"/>
      <c r="AX457" s="45"/>
      <c r="AY457" s="45"/>
      <c r="AZ457" s="45"/>
    </row>
    <row r="458" spans="1:52" ht="12.75" customHeight="1">
      <c r="A458" s="178"/>
      <c r="B458" s="47"/>
      <c r="C458" s="47"/>
      <c r="D458" s="47"/>
      <c r="E458" s="47"/>
      <c r="F458" s="47"/>
      <c r="G458" s="47"/>
      <c r="H458" s="47"/>
      <c r="I458" s="48"/>
      <c r="J458" s="47"/>
      <c r="K458" s="48"/>
      <c r="L458" s="48"/>
      <c r="M458" s="48"/>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5"/>
      <c r="AU458" s="45"/>
      <c r="AV458" s="45"/>
      <c r="AW458" s="45"/>
      <c r="AX458" s="45"/>
      <c r="AY458" s="45"/>
      <c r="AZ458" s="45"/>
    </row>
    <row r="459" spans="1:52" ht="12.75" customHeight="1">
      <c r="A459" s="178"/>
      <c r="B459" s="47"/>
      <c r="C459" s="47"/>
      <c r="D459" s="47"/>
      <c r="E459" s="47"/>
      <c r="F459" s="47"/>
      <c r="G459" s="47"/>
      <c r="H459" s="47"/>
      <c r="I459" s="48"/>
      <c r="J459" s="47"/>
      <c r="K459" s="48"/>
      <c r="L459" s="48"/>
      <c r="M459" s="48"/>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5"/>
      <c r="AU459" s="45"/>
      <c r="AV459" s="45"/>
      <c r="AW459" s="45"/>
      <c r="AX459" s="45"/>
      <c r="AY459" s="45"/>
      <c r="AZ459" s="45"/>
    </row>
    <row r="460" spans="1:52" ht="12.75" customHeight="1">
      <c r="A460" s="178"/>
      <c r="B460" s="47"/>
      <c r="C460" s="47"/>
      <c r="D460" s="47"/>
      <c r="E460" s="47"/>
      <c r="F460" s="47"/>
      <c r="G460" s="47"/>
      <c r="H460" s="47"/>
      <c r="I460" s="48"/>
      <c r="J460" s="47"/>
      <c r="K460" s="48"/>
      <c r="L460" s="48"/>
      <c r="M460" s="48"/>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5"/>
      <c r="AU460" s="45"/>
      <c r="AV460" s="45"/>
      <c r="AW460" s="45"/>
      <c r="AX460" s="45"/>
      <c r="AY460" s="45"/>
      <c r="AZ460" s="45"/>
    </row>
    <row r="461" spans="1:52" ht="12.75" customHeight="1">
      <c r="A461" s="178"/>
      <c r="B461" s="47"/>
      <c r="C461" s="47"/>
      <c r="D461" s="47"/>
      <c r="E461" s="47"/>
      <c r="F461" s="47"/>
      <c r="G461" s="47"/>
      <c r="H461" s="47"/>
      <c r="I461" s="48"/>
      <c r="J461" s="47"/>
      <c r="K461" s="48"/>
      <c r="L461" s="48"/>
      <c r="M461" s="48"/>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5"/>
      <c r="AU461" s="45"/>
      <c r="AV461" s="45"/>
      <c r="AW461" s="45"/>
      <c r="AX461" s="45"/>
      <c r="AY461" s="45"/>
      <c r="AZ461" s="45"/>
    </row>
    <row r="462" spans="1:52" ht="12.75" customHeight="1">
      <c r="A462" s="178"/>
      <c r="B462" s="47"/>
      <c r="C462" s="47"/>
      <c r="D462" s="47"/>
      <c r="E462" s="47"/>
      <c r="F462" s="47"/>
      <c r="G462" s="47"/>
      <c r="H462" s="47"/>
      <c r="I462" s="48"/>
      <c r="J462" s="47"/>
      <c r="K462" s="48"/>
      <c r="L462" s="48"/>
      <c r="M462" s="48"/>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5"/>
      <c r="AU462" s="45"/>
      <c r="AV462" s="45"/>
      <c r="AW462" s="45"/>
      <c r="AX462" s="45"/>
      <c r="AY462" s="45"/>
      <c r="AZ462" s="45"/>
    </row>
    <row r="463" spans="1:52" ht="12.75" customHeight="1">
      <c r="A463" s="178"/>
      <c r="B463" s="47"/>
      <c r="C463" s="47"/>
      <c r="D463" s="47"/>
      <c r="E463" s="47"/>
      <c r="F463" s="47"/>
      <c r="G463" s="47"/>
      <c r="H463" s="47"/>
      <c r="I463" s="48"/>
      <c r="J463" s="47"/>
      <c r="K463" s="48"/>
      <c r="L463" s="48"/>
      <c r="M463" s="48"/>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5"/>
      <c r="AU463" s="45"/>
      <c r="AV463" s="45"/>
      <c r="AW463" s="45"/>
      <c r="AX463" s="45"/>
      <c r="AY463" s="45"/>
      <c r="AZ463" s="45"/>
    </row>
    <row r="464" spans="1:52" ht="12.75" customHeight="1">
      <c r="A464" s="178"/>
      <c r="B464" s="47"/>
      <c r="C464" s="47"/>
      <c r="D464" s="47"/>
      <c r="E464" s="47"/>
      <c r="F464" s="47"/>
      <c r="G464" s="47"/>
      <c r="H464" s="47"/>
      <c r="I464" s="48"/>
      <c r="J464" s="47"/>
      <c r="K464" s="48"/>
      <c r="L464" s="48"/>
      <c r="M464" s="48"/>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5"/>
      <c r="AU464" s="45"/>
      <c r="AV464" s="45"/>
      <c r="AW464" s="45"/>
      <c r="AX464" s="45"/>
      <c r="AY464" s="45"/>
      <c r="AZ464" s="45"/>
    </row>
    <row r="465" spans="1:52" ht="12.75" customHeight="1">
      <c r="A465" s="178"/>
      <c r="B465" s="47"/>
      <c r="C465" s="47"/>
      <c r="D465" s="47"/>
      <c r="E465" s="47"/>
      <c r="F465" s="47"/>
      <c r="G465" s="47"/>
      <c r="H465" s="47"/>
      <c r="I465" s="48"/>
      <c r="J465" s="47"/>
      <c r="K465" s="48"/>
      <c r="L465" s="48"/>
      <c r="M465" s="48"/>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5"/>
      <c r="AU465" s="45"/>
      <c r="AV465" s="45"/>
      <c r="AW465" s="45"/>
      <c r="AX465" s="45"/>
      <c r="AY465" s="45"/>
      <c r="AZ465" s="45"/>
    </row>
    <row r="466" spans="1:52" ht="12.75" customHeight="1">
      <c r="A466" s="178"/>
      <c r="B466" s="47"/>
      <c r="C466" s="47"/>
      <c r="D466" s="47"/>
      <c r="E466" s="47"/>
      <c r="F466" s="47"/>
      <c r="G466" s="47"/>
      <c r="H466" s="47"/>
      <c r="I466" s="48"/>
      <c r="J466" s="47"/>
      <c r="K466" s="48"/>
      <c r="L466" s="48"/>
      <c r="M466" s="48"/>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5"/>
      <c r="AU466" s="45"/>
      <c r="AV466" s="45"/>
      <c r="AW466" s="45"/>
      <c r="AX466" s="45"/>
      <c r="AY466" s="45"/>
      <c r="AZ466" s="45"/>
    </row>
    <row r="467" spans="1:52" ht="12.75" customHeight="1">
      <c r="A467" s="178"/>
      <c r="B467" s="47"/>
      <c r="C467" s="47"/>
      <c r="D467" s="47"/>
      <c r="E467" s="47"/>
      <c r="F467" s="47"/>
      <c r="G467" s="47"/>
      <c r="H467" s="47"/>
      <c r="I467" s="48"/>
      <c r="J467" s="47"/>
      <c r="K467" s="48"/>
      <c r="L467" s="48"/>
      <c r="M467" s="48"/>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5"/>
      <c r="AU467" s="45"/>
      <c r="AV467" s="45"/>
      <c r="AW467" s="45"/>
      <c r="AX467" s="45"/>
      <c r="AY467" s="45"/>
      <c r="AZ467" s="45"/>
    </row>
    <row r="468" spans="1:52" ht="12.75" customHeight="1">
      <c r="A468" s="178"/>
      <c r="B468" s="47"/>
      <c r="C468" s="47"/>
      <c r="D468" s="47"/>
      <c r="E468" s="47"/>
      <c r="F468" s="47"/>
      <c r="G468" s="47"/>
      <c r="H468" s="47"/>
      <c r="I468" s="48"/>
      <c r="J468" s="47"/>
      <c r="K468" s="48"/>
      <c r="L468" s="48"/>
      <c r="M468" s="48"/>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5"/>
      <c r="AU468" s="45"/>
      <c r="AV468" s="45"/>
      <c r="AW468" s="45"/>
      <c r="AX468" s="45"/>
      <c r="AY468" s="45"/>
      <c r="AZ468" s="45"/>
    </row>
    <row r="469" spans="1:52" ht="12.75" customHeight="1">
      <c r="A469" s="178"/>
      <c r="B469" s="47"/>
      <c r="C469" s="47"/>
      <c r="D469" s="47"/>
      <c r="E469" s="47"/>
      <c r="F469" s="47"/>
      <c r="G469" s="47"/>
      <c r="H469" s="47"/>
      <c r="I469" s="48"/>
      <c r="J469" s="47"/>
      <c r="K469" s="48"/>
      <c r="L469" s="48"/>
      <c r="M469" s="48"/>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5"/>
      <c r="AU469" s="45"/>
      <c r="AV469" s="45"/>
      <c r="AW469" s="45"/>
      <c r="AX469" s="45"/>
      <c r="AY469" s="45"/>
      <c r="AZ469" s="45"/>
    </row>
    <row r="470" spans="1:52" ht="12.75" customHeight="1">
      <c r="A470" s="178"/>
      <c r="B470" s="47"/>
      <c r="C470" s="47"/>
      <c r="D470" s="47"/>
      <c r="E470" s="47"/>
      <c r="F470" s="47"/>
      <c r="G470" s="47"/>
      <c r="H470" s="47"/>
      <c r="I470" s="48"/>
      <c r="J470" s="47"/>
      <c r="K470" s="48"/>
      <c r="L470" s="48"/>
      <c r="M470" s="48"/>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5"/>
      <c r="AU470" s="45"/>
      <c r="AV470" s="45"/>
      <c r="AW470" s="45"/>
      <c r="AX470" s="45"/>
      <c r="AY470" s="45"/>
      <c r="AZ470" s="45"/>
    </row>
    <row r="471" spans="1:52" ht="12.75" customHeight="1">
      <c r="A471" s="178"/>
      <c r="B471" s="47"/>
      <c r="C471" s="47"/>
      <c r="D471" s="47"/>
      <c r="E471" s="47"/>
      <c r="F471" s="47"/>
      <c r="G471" s="47"/>
      <c r="H471" s="47"/>
      <c r="I471" s="48"/>
      <c r="J471" s="47"/>
      <c r="K471" s="48"/>
      <c r="L471" s="48"/>
      <c r="M471" s="48"/>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5"/>
      <c r="AU471" s="45"/>
      <c r="AV471" s="45"/>
      <c r="AW471" s="45"/>
      <c r="AX471" s="45"/>
      <c r="AY471" s="45"/>
      <c r="AZ471" s="45"/>
    </row>
    <row r="472" spans="1:52" ht="12.75" customHeight="1">
      <c r="A472" s="178"/>
      <c r="B472" s="47"/>
      <c r="C472" s="47"/>
      <c r="D472" s="47"/>
      <c r="E472" s="47"/>
      <c r="F472" s="47"/>
      <c r="G472" s="47"/>
      <c r="H472" s="47"/>
      <c r="I472" s="48"/>
      <c r="J472" s="47"/>
      <c r="K472" s="48"/>
      <c r="L472" s="48"/>
      <c r="M472" s="48"/>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5"/>
      <c r="AU472" s="45"/>
      <c r="AV472" s="45"/>
      <c r="AW472" s="45"/>
      <c r="AX472" s="45"/>
      <c r="AY472" s="45"/>
      <c r="AZ472" s="45"/>
    </row>
    <row r="473" spans="1:52" ht="12.75" customHeight="1">
      <c r="A473" s="178"/>
      <c r="B473" s="47"/>
      <c r="C473" s="47"/>
      <c r="D473" s="47"/>
      <c r="E473" s="47"/>
      <c r="F473" s="47"/>
      <c r="G473" s="47"/>
      <c r="H473" s="47"/>
      <c r="I473" s="48"/>
      <c r="J473" s="47"/>
      <c r="K473" s="48"/>
      <c r="L473" s="48"/>
      <c r="M473" s="48"/>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5"/>
      <c r="AU473" s="45"/>
      <c r="AV473" s="45"/>
      <c r="AW473" s="45"/>
      <c r="AX473" s="45"/>
      <c r="AY473" s="45"/>
      <c r="AZ473" s="45"/>
    </row>
    <row r="474" spans="1:52" ht="12.75" customHeight="1">
      <c r="A474" s="178"/>
      <c r="B474" s="47"/>
      <c r="C474" s="47"/>
      <c r="D474" s="47"/>
      <c r="E474" s="47"/>
      <c r="F474" s="47"/>
      <c r="G474" s="47"/>
      <c r="H474" s="47"/>
      <c r="I474" s="48"/>
      <c r="J474" s="47"/>
      <c r="K474" s="48"/>
      <c r="L474" s="48"/>
      <c r="M474" s="48"/>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5"/>
      <c r="AU474" s="45"/>
      <c r="AV474" s="45"/>
      <c r="AW474" s="45"/>
      <c r="AX474" s="45"/>
      <c r="AY474" s="45"/>
      <c r="AZ474" s="45"/>
    </row>
    <row r="475" spans="1:52" ht="12.75" customHeight="1">
      <c r="A475" s="178"/>
      <c r="B475" s="47"/>
      <c r="C475" s="47"/>
      <c r="D475" s="47"/>
      <c r="E475" s="47"/>
      <c r="F475" s="47"/>
      <c r="G475" s="47"/>
      <c r="H475" s="47"/>
      <c r="I475" s="48"/>
      <c r="J475" s="47"/>
      <c r="K475" s="48"/>
      <c r="L475" s="48"/>
      <c r="M475" s="48"/>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5"/>
      <c r="AU475" s="45"/>
      <c r="AV475" s="45"/>
      <c r="AW475" s="45"/>
      <c r="AX475" s="45"/>
      <c r="AY475" s="45"/>
      <c r="AZ475" s="45"/>
    </row>
    <row r="476" spans="1:52" ht="12.75" customHeight="1">
      <c r="A476" s="178"/>
      <c r="B476" s="47"/>
      <c r="C476" s="47"/>
      <c r="D476" s="47"/>
      <c r="E476" s="47"/>
      <c r="F476" s="47"/>
      <c r="G476" s="47"/>
      <c r="H476" s="47"/>
      <c r="I476" s="48"/>
      <c r="J476" s="47"/>
      <c r="K476" s="48"/>
      <c r="L476" s="48"/>
      <c r="M476" s="48"/>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5"/>
      <c r="AU476" s="45"/>
      <c r="AV476" s="45"/>
      <c r="AW476" s="45"/>
      <c r="AX476" s="45"/>
      <c r="AY476" s="45"/>
      <c r="AZ476" s="45"/>
    </row>
    <row r="477" spans="1:52" ht="12.75" customHeight="1">
      <c r="A477" s="178"/>
      <c r="B477" s="47"/>
      <c r="C477" s="47"/>
      <c r="D477" s="47"/>
      <c r="E477" s="47"/>
      <c r="F477" s="47"/>
      <c r="G477" s="47"/>
      <c r="H477" s="47"/>
      <c r="I477" s="48"/>
      <c r="J477" s="47"/>
      <c r="K477" s="48"/>
      <c r="L477" s="48"/>
      <c r="M477" s="48"/>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5"/>
      <c r="AU477" s="45"/>
      <c r="AV477" s="45"/>
      <c r="AW477" s="45"/>
      <c r="AX477" s="45"/>
      <c r="AY477" s="45"/>
      <c r="AZ477" s="45"/>
    </row>
    <row r="478" spans="1:52" ht="12.75" customHeight="1">
      <c r="A478" s="178"/>
      <c r="B478" s="47"/>
      <c r="C478" s="47"/>
      <c r="D478" s="47"/>
      <c r="E478" s="47"/>
      <c r="F478" s="47"/>
      <c r="G478" s="47"/>
      <c r="H478" s="47"/>
      <c r="I478" s="48"/>
      <c r="J478" s="47"/>
      <c r="K478" s="48"/>
      <c r="L478" s="48"/>
      <c r="M478" s="48"/>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5"/>
      <c r="AU478" s="45"/>
      <c r="AV478" s="45"/>
      <c r="AW478" s="45"/>
      <c r="AX478" s="45"/>
      <c r="AY478" s="45"/>
      <c r="AZ478" s="45"/>
    </row>
    <row r="479" spans="1:52" ht="12.75" customHeight="1">
      <c r="A479" s="178"/>
      <c r="B479" s="47"/>
      <c r="C479" s="47"/>
      <c r="D479" s="47"/>
      <c r="E479" s="47"/>
      <c r="F479" s="47"/>
      <c r="G479" s="47"/>
      <c r="H479" s="47"/>
      <c r="I479" s="48"/>
      <c r="J479" s="47"/>
      <c r="K479" s="48"/>
      <c r="L479" s="48"/>
      <c r="M479" s="48"/>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5"/>
      <c r="AU479" s="45"/>
      <c r="AV479" s="45"/>
      <c r="AW479" s="45"/>
      <c r="AX479" s="45"/>
      <c r="AY479" s="45"/>
      <c r="AZ479" s="45"/>
    </row>
    <row r="480" spans="1:52" ht="12.75" customHeight="1">
      <c r="A480" s="178"/>
      <c r="B480" s="47"/>
      <c r="C480" s="47"/>
      <c r="D480" s="47"/>
      <c r="E480" s="47"/>
      <c r="F480" s="47"/>
      <c r="G480" s="47"/>
      <c r="H480" s="47"/>
      <c r="I480" s="48"/>
      <c r="J480" s="47"/>
      <c r="K480" s="48"/>
      <c r="L480" s="48"/>
      <c r="M480" s="48"/>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5"/>
      <c r="AU480" s="45"/>
      <c r="AV480" s="45"/>
      <c r="AW480" s="45"/>
      <c r="AX480" s="45"/>
      <c r="AY480" s="45"/>
      <c r="AZ480" s="45"/>
    </row>
    <row r="481" spans="1:52" ht="12.75" customHeight="1">
      <c r="A481" s="178"/>
      <c r="B481" s="47"/>
      <c r="C481" s="47"/>
      <c r="D481" s="47"/>
      <c r="E481" s="47"/>
      <c r="F481" s="47"/>
      <c r="G481" s="47"/>
      <c r="H481" s="47"/>
      <c r="I481" s="48"/>
      <c r="J481" s="47"/>
      <c r="K481" s="48"/>
      <c r="L481" s="48"/>
      <c r="M481" s="48"/>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5"/>
      <c r="AU481" s="45"/>
      <c r="AV481" s="45"/>
      <c r="AW481" s="45"/>
      <c r="AX481" s="45"/>
      <c r="AY481" s="45"/>
      <c r="AZ481" s="45"/>
    </row>
    <row r="482" spans="1:52" ht="12.75" customHeight="1">
      <c r="A482" s="178"/>
      <c r="B482" s="47"/>
      <c r="C482" s="47"/>
      <c r="D482" s="47"/>
      <c r="E482" s="47"/>
      <c r="F482" s="47"/>
      <c r="G482" s="47"/>
      <c r="H482" s="47"/>
      <c r="I482" s="48"/>
      <c r="J482" s="47"/>
      <c r="K482" s="48"/>
      <c r="L482" s="48"/>
      <c r="M482" s="48"/>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5"/>
      <c r="AU482" s="45"/>
      <c r="AV482" s="45"/>
      <c r="AW482" s="45"/>
      <c r="AX482" s="45"/>
      <c r="AY482" s="45"/>
      <c r="AZ482" s="45"/>
    </row>
    <row r="483" spans="1:52" ht="12.75" customHeight="1">
      <c r="A483" s="178"/>
      <c r="B483" s="47"/>
      <c r="C483" s="47"/>
      <c r="D483" s="47"/>
      <c r="E483" s="47"/>
      <c r="F483" s="47"/>
      <c r="G483" s="47"/>
      <c r="H483" s="47"/>
      <c r="I483" s="48"/>
      <c r="J483" s="47"/>
      <c r="K483" s="48"/>
      <c r="L483" s="48"/>
      <c r="M483" s="48"/>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5"/>
      <c r="AU483" s="45"/>
      <c r="AV483" s="45"/>
      <c r="AW483" s="45"/>
      <c r="AX483" s="45"/>
      <c r="AY483" s="45"/>
      <c r="AZ483" s="45"/>
    </row>
    <row r="484" spans="1:52" ht="12.75" customHeight="1">
      <c r="A484" s="178"/>
      <c r="B484" s="47"/>
      <c r="C484" s="47"/>
      <c r="D484" s="47"/>
      <c r="E484" s="47"/>
      <c r="F484" s="47"/>
      <c r="G484" s="47"/>
      <c r="H484" s="47"/>
      <c r="I484" s="48"/>
      <c r="J484" s="47"/>
      <c r="K484" s="48"/>
      <c r="L484" s="48"/>
      <c r="M484" s="48"/>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5"/>
      <c r="AU484" s="45"/>
      <c r="AV484" s="45"/>
      <c r="AW484" s="45"/>
      <c r="AX484" s="45"/>
      <c r="AY484" s="45"/>
      <c r="AZ484" s="45"/>
    </row>
    <row r="485" spans="1:52" ht="12.75" customHeight="1">
      <c r="A485" s="178"/>
      <c r="B485" s="47"/>
      <c r="C485" s="47"/>
      <c r="D485" s="47"/>
      <c r="E485" s="47"/>
      <c r="F485" s="47"/>
      <c r="G485" s="47"/>
      <c r="H485" s="47"/>
      <c r="I485" s="48"/>
      <c r="J485" s="47"/>
      <c r="K485" s="48"/>
      <c r="L485" s="48"/>
      <c r="M485" s="48"/>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5"/>
      <c r="AU485" s="45"/>
      <c r="AV485" s="45"/>
      <c r="AW485" s="45"/>
      <c r="AX485" s="45"/>
      <c r="AY485" s="45"/>
      <c r="AZ485" s="45"/>
    </row>
    <row r="486" spans="1:52" ht="12.75" customHeight="1">
      <c r="A486" s="178"/>
      <c r="B486" s="47"/>
      <c r="C486" s="47"/>
      <c r="D486" s="47"/>
      <c r="E486" s="47"/>
      <c r="F486" s="47"/>
      <c r="G486" s="47"/>
      <c r="H486" s="47"/>
      <c r="I486" s="48"/>
      <c r="J486" s="47"/>
      <c r="K486" s="48"/>
      <c r="L486" s="48"/>
      <c r="M486" s="48"/>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5"/>
      <c r="AU486" s="45"/>
      <c r="AV486" s="45"/>
      <c r="AW486" s="45"/>
      <c r="AX486" s="45"/>
      <c r="AY486" s="45"/>
      <c r="AZ486" s="45"/>
    </row>
    <row r="487" spans="1:52" ht="12.75" customHeight="1">
      <c r="A487" s="178"/>
      <c r="B487" s="47"/>
      <c r="C487" s="47"/>
      <c r="D487" s="47"/>
      <c r="E487" s="47"/>
      <c r="F487" s="47"/>
      <c r="G487" s="47"/>
      <c r="H487" s="47"/>
      <c r="I487" s="48"/>
      <c r="J487" s="47"/>
      <c r="K487" s="48"/>
      <c r="L487" s="48"/>
      <c r="M487" s="48"/>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5"/>
      <c r="AU487" s="45"/>
      <c r="AV487" s="45"/>
      <c r="AW487" s="45"/>
      <c r="AX487" s="45"/>
      <c r="AY487" s="45"/>
      <c r="AZ487" s="45"/>
    </row>
    <row r="488" spans="1:52" ht="12.75" customHeight="1">
      <c r="A488" s="178"/>
      <c r="B488" s="47"/>
      <c r="C488" s="47"/>
      <c r="D488" s="47"/>
      <c r="E488" s="47"/>
      <c r="F488" s="47"/>
      <c r="G488" s="47"/>
      <c r="H488" s="47"/>
      <c r="I488" s="48"/>
      <c r="J488" s="47"/>
      <c r="K488" s="48"/>
      <c r="L488" s="48"/>
      <c r="M488" s="48"/>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5"/>
      <c r="AU488" s="45"/>
      <c r="AV488" s="45"/>
      <c r="AW488" s="45"/>
      <c r="AX488" s="45"/>
      <c r="AY488" s="45"/>
      <c r="AZ488" s="45"/>
    </row>
    <row r="489" spans="1:52" ht="12.75" customHeight="1">
      <c r="A489" s="178"/>
      <c r="B489" s="47"/>
      <c r="C489" s="47"/>
      <c r="D489" s="47"/>
      <c r="E489" s="47"/>
      <c r="F489" s="47"/>
      <c r="G489" s="47"/>
      <c r="H489" s="47"/>
      <c r="I489" s="48"/>
      <c r="J489" s="47"/>
      <c r="K489" s="48"/>
      <c r="L489" s="48"/>
      <c r="M489" s="48"/>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5"/>
      <c r="AU489" s="45"/>
      <c r="AV489" s="45"/>
      <c r="AW489" s="45"/>
      <c r="AX489" s="45"/>
      <c r="AY489" s="45"/>
      <c r="AZ489" s="45"/>
    </row>
    <row r="490" spans="1:52" ht="12.75" customHeight="1">
      <c r="A490" s="178"/>
      <c r="B490" s="47"/>
      <c r="C490" s="47"/>
      <c r="D490" s="47"/>
      <c r="E490" s="47"/>
      <c r="F490" s="47"/>
      <c r="G490" s="47"/>
      <c r="H490" s="47"/>
      <c r="I490" s="48"/>
      <c r="J490" s="47"/>
      <c r="K490" s="48"/>
      <c r="L490" s="48"/>
      <c r="M490" s="48"/>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5"/>
      <c r="AU490" s="45"/>
      <c r="AV490" s="45"/>
      <c r="AW490" s="45"/>
      <c r="AX490" s="45"/>
      <c r="AY490" s="45"/>
      <c r="AZ490" s="45"/>
    </row>
    <row r="491" spans="1:52" ht="12.75" customHeight="1">
      <c r="A491" s="178"/>
      <c r="B491" s="47"/>
      <c r="C491" s="47"/>
      <c r="D491" s="47"/>
      <c r="E491" s="47"/>
      <c r="F491" s="47"/>
      <c r="G491" s="47"/>
      <c r="H491" s="47"/>
      <c r="I491" s="48"/>
      <c r="J491" s="47"/>
      <c r="K491" s="48"/>
      <c r="L491" s="48"/>
      <c r="M491" s="48"/>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5"/>
      <c r="AU491" s="45"/>
      <c r="AV491" s="45"/>
      <c r="AW491" s="45"/>
      <c r="AX491" s="45"/>
      <c r="AY491" s="45"/>
      <c r="AZ491" s="45"/>
    </row>
    <row r="492" spans="1:52" ht="12.75" customHeight="1">
      <c r="A492" s="178"/>
      <c r="B492" s="47"/>
      <c r="C492" s="47"/>
      <c r="D492" s="47"/>
      <c r="E492" s="47"/>
      <c r="F492" s="47"/>
      <c r="G492" s="47"/>
      <c r="H492" s="47"/>
      <c r="I492" s="48"/>
      <c r="J492" s="47"/>
      <c r="K492" s="48"/>
      <c r="L492" s="48"/>
      <c r="M492" s="48"/>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5"/>
      <c r="AU492" s="45"/>
      <c r="AV492" s="45"/>
      <c r="AW492" s="45"/>
      <c r="AX492" s="45"/>
      <c r="AY492" s="45"/>
      <c r="AZ492" s="45"/>
    </row>
    <row r="493" spans="1:52" ht="12.75" customHeight="1">
      <c r="A493" s="178"/>
      <c r="B493" s="47"/>
      <c r="C493" s="47"/>
      <c r="D493" s="47"/>
      <c r="E493" s="47"/>
      <c r="F493" s="47"/>
      <c r="G493" s="47"/>
      <c r="H493" s="47"/>
      <c r="I493" s="48"/>
      <c r="J493" s="47"/>
      <c r="K493" s="48"/>
      <c r="L493" s="48"/>
      <c r="M493" s="48"/>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5"/>
      <c r="AU493" s="45"/>
      <c r="AV493" s="45"/>
      <c r="AW493" s="45"/>
      <c r="AX493" s="45"/>
      <c r="AY493" s="45"/>
      <c r="AZ493" s="45"/>
    </row>
    <row r="494" spans="1:52" ht="12.75" customHeight="1">
      <c r="A494" s="178"/>
      <c r="B494" s="47"/>
      <c r="C494" s="47"/>
      <c r="D494" s="47"/>
      <c r="E494" s="47"/>
      <c r="F494" s="47"/>
      <c r="G494" s="47"/>
      <c r="H494" s="47"/>
      <c r="I494" s="48"/>
      <c r="J494" s="47"/>
      <c r="K494" s="48"/>
      <c r="L494" s="48"/>
      <c r="M494" s="48"/>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5"/>
      <c r="AU494" s="45"/>
      <c r="AV494" s="45"/>
      <c r="AW494" s="45"/>
      <c r="AX494" s="45"/>
      <c r="AY494" s="45"/>
      <c r="AZ494" s="45"/>
    </row>
    <row r="495" spans="1:52" ht="12.75" customHeight="1">
      <c r="A495" s="178"/>
      <c r="B495" s="47"/>
      <c r="C495" s="47"/>
      <c r="D495" s="47"/>
      <c r="E495" s="47"/>
      <c r="F495" s="47"/>
      <c r="G495" s="47"/>
      <c r="H495" s="47"/>
      <c r="I495" s="48"/>
      <c r="J495" s="47"/>
      <c r="K495" s="48"/>
      <c r="L495" s="48"/>
      <c r="M495" s="48"/>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5"/>
      <c r="AU495" s="45"/>
      <c r="AV495" s="45"/>
      <c r="AW495" s="45"/>
      <c r="AX495" s="45"/>
      <c r="AY495" s="45"/>
      <c r="AZ495" s="45"/>
    </row>
    <row r="496" spans="1:52" ht="12.75" customHeight="1">
      <c r="A496" s="178"/>
      <c r="B496" s="47"/>
      <c r="C496" s="47"/>
      <c r="D496" s="47"/>
      <c r="E496" s="47"/>
      <c r="F496" s="47"/>
      <c r="G496" s="47"/>
      <c r="H496" s="47"/>
      <c r="I496" s="48"/>
      <c r="J496" s="47"/>
      <c r="K496" s="48"/>
      <c r="L496" s="48"/>
      <c r="M496" s="48"/>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5"/>
      <c r="AU496" s="45"/>
      <c r="AV496" s="45"/>
      <c r="AW496" s="45"/>
      <c r="AX496" s="45"/>
      <c r="AY496" s="45"/>
      <c r="AZ496" s="45"/>
    </row>
    <row r="497" spans="1:52" ht="12.75" customHeight="1">
      <c r="A497" s="178"/>
      <c r="B497" s="47"/>
      <c r="C497" s="47"/>
      <c r="D497" s="47"/>
      <c r="E497" s="47"/>
      <c r="F497" s="47"/>
      <c r="G497" s="47"/>
      <c r="H497" s="47"/>
      <c r="I497" s="48"/>
      <c r="J497" s="47"/>
      <c r="K497" s="48"/>
      <c r="L497" s="48"/>
      <c r="M497" s="48"/>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5"/>
      <c r="AU497" s="45"/>
      <c r="AV497" s="45"/>
      <c r="AW497" s="45"/>
      <c r="AX497" s="45"/>
      <c r="AY497" s="45"/>
      <c r="AZ497" s="45"/>
    </row>
    <row r="498" spans="1:52" ht="12.75" customHeight="1">
      <c r="A498" s="178"/>
      <c r="B498" s="47"/>
      <c r="C498" s="47"/>
      <c r="D498" s="47"/>
      <c r="E498" s="47"/>
      <c r="F498" s="47"/>
      <c r="G498" s="47"/>
      <c r="H498" s="47"/>
      <c r="I498" s="48"/>
      <c r="J498" s="47"/>
      <c r="K498" s="48"/>
      <c r="L498" s="48"/>
      <c r="M498" s="48"/>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5"/>
      <c r="AU498" s="45"/>
      <c r="AV498" s="45"/>
      <c r="AW498" s="45"/>
      <c r="AX498" s="45"/>
      <c r="AY498" s="45"/>
      <c r="AZ498" s="45"/>
    </row>
    <row r="499" spans="1:52" ht="12.75" customHeight="1">
      <c r="A499" s="178"/>
      <c r="B499" s="47"/>
      <c r="C499" s="47"/>
      <c r="D499" s="47"/>
      <c r="E499" s="47"/>
      <c r="F499" s="47"/>
      <c r="G499" s="47"/>
      <c r="H499" s="47"/>
      <c r="I499" s="48"/>
      <c r="J499" s="47"/>
      <c r="K499" s="48"/>
      <c r="L499" s="48"/>
      <c r="M499" s="48"/>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5"/>
      <c r="AU499" s="45"/>
      <c r="AV499" s="45"/>
      <c r="AW499" s="45"/>
      <c r="AX499" s="45"/>
      <c r="AY499" s="45"/>
      <c r="AZ499" s="45"/>
    </row>
    <row r="500" spans="1:52" ht="12.75" customHeight="1">
      <c r="A500" s="178"/>
      <c r="B500" s="47"/>
      <c r="C500" s="47"/>
      <c r="D500" s="47"/>
      <c r="E500" s="47"/>
      <c r="F500" s="47"/>
      <c r="G500" s="47"/>
      <c r="H500" s="47"/>
      <c r="I500" s="48"/>
      <c r="J500" s="47"/>
      <c r="K500" s="48"/>
      <c r="L500" s="48"/>
      <c r="M500" s="48"/>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5"/>
      <c r="AU500" s="45"/>
      <c r="AV500" s="45"/>
      <c r="AW500" s="45"/>
      <c r="AX500" s="45"/>
      <c r="AY500" s="45"/>
      <c r="AZ500" s="45"/>
    </row>
    <row r="501" spans="1:52" ht="12.75" customHeight="1">
      <c r="A501" s="178"/>
      <c r="B501" s="47"/>
      <c r="C501" s="47"/>
      <c r="D501" s="47"/>
      <c r="E501" s="47"/>
      <c r="F501" s="47"/>
      <c r="G501" s="47"/>
      <c r="H501" s="47"/>
      <c r="I501" s="48"/>
      <c r="J501" s="47"/>
      <c r="K501" s="48"/>
      <c r="L501" s="48"/>
      <c r="M501" s="48"/>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5"/>
      <c r="AU501" s="45"/>
      <c r="AV501" s="45"/>
      <c r="AW501" s="45"/>
      <c r="AX501" s="45"/>
      <c r="AY501" s="45"/>
      <c r="AZ501" s="45"/>
    </row>
    <row r="502" spans="1:52" ht="12.75" customHeight="1">
      <c r="A502" s="178"/>
      <c r="B502" s="47"/>
      <c r="C502" s="47"/>
      <c r="D502" s="47"/>
      <c r="E502" s="47"/>
      <c r="F502" s="47"/>
      <c r="G502" s="47"/>
      <c r="H502" s="47"/>
      <c r="I502" s="48"/>
      <c r="J502" s="47"/>
      <c r="K502" s="48"/>
      <c r="L502" s="48"/>
      <c r="M502" s="48"/>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5"/>
      <c r="AU502" s="45"/>
      <c r="AV502" s="45"/>
      <c r="AW502" s="45"/>
      <c r="AX502" s="45"/>
      <c r="AY502" s="45"/>
      <c r="AZ502" s="45"/>
    </row>
    <row r="503" spans="1:52" ht="12.75" customHeight="1">
      <c r="A503" s="178"/>
      <c r="B503" s="47"/>
      <c r="C503" s="47"/>
      <c r="D503" s="47"/>
      <c r="E503" s="47"/>
      <c r="F503" s="47"/>
      <c r="G503" s="47"/>
      <c r="H503" s="47"/>
      <c r="I503" s="48"/>
      <c r="J503" s="47"/>
      <c r="K503" s="48"/>
      <c r="L503" s="48"/>
      <c r="M503" s="48"/>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5"/>
      <c r="AU503" s="45"/>
      <c r="AV503" s="45"/>
      <c r="AW503" s="45"/>
      <c r="AX503" s="45"/>
      <c r="AY503" s="45"/>
      <c r="AZ503" s="45"/>
    </row>
    <row r="504" spans="1:52" ht="12.75" customHeight="1">
      <c r="A504" s="178"/>
      <c r="B504" s="47"/>
      <c r="C504" s="47"/>
      <c r="D504" s="47"/>
      <c r="E504" s="47"/>
      <c r="F504" s="47"/>
      <c r="G504" s="47"/>
      <c r="H504" s="47"/>
      <c r="I504" s="48"/>
      <c r="J504" s="47"/>
      <c r="K504" s="48"/>
      <c r="L504" s="48"/>
      <c r="M504" s="48"/>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5"/>
      <c r="AU504" s="45"/>
      <c r="AV504" s="45"/>
      <c r="AW504" s="45"/>
      <c r="AX504" s="45"/>
      <c r="AY504" s="45"/>
      <c r="AZ504" s="45"/>
    </row>
    <row r="505" spans="1:52" ht="12.75" customHeight="1">
      <c r="A505" s="178"/>
      <c r="B505" s="47"/>
      <c r="C505" s="47"/>
      <c r="D505" s="47"/>
      <c r="E505" s="47"/>
      <c r="F505" s="47"/>
      <c r="G505" s="47"/>
      <c r="H505" s="47"/>
      <c r="I505" s="48"/>
      <c r="J505" s="47"/>
      <c r="K505" s="48"/>
      <c r="L505" s="48"/>
      <c r="M505" s="48"/>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5"/>
      <c r="AU505" s="45"/>
      <c r="AV505" s="45"/>
      <c r="AW505" s="45"/>
      <c r="AX505" s="45"/>
      <c r="AY505" s="45"/>
      <c r="AZ505" s="45"/>
    </row>
    <row r="506" spans="1:52" ht="12.75" customHeight="1">
      <c r="A506" s="178"/>
      <c r="B506" s="47"/>
      <c r="C506" s="47"/>
      <c r="D506" s="47"/>
      <c r="E506" s="47"/>
      <c r="F506" s="47"/>
      <c r="G506" s="47"/>
      <c r="H506" s="47"/>
      <c r="I506" s="48"/>
      <c r="J506" s="47"/>
      <c r="K506" s="48"/>
      <c r="L506" s="48"/>
      <c r="M506" s="48"/>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5"/>
      <c r="AU506" s="45"/>
      <c r="AV506" s="45"/>
      <c r="AW506" s="45"/>
      <c r="AX506" s="45"/>
      <c r="AY506" s="45"/>
      <c r="AZ506" s="45"/>
    </row>
    <row r="507" spans="1:52" ht="12.75" customHeight="1">
      <c r="A507" s="178"/>
      <c r="B507" s="47"/>
      <c r="C507" s="47"/>
      <c r="D507" s="47"/>
      <c r="E507" s="47"/>
      <c r="F507" s="47"/>
      <c r="G507" s="47"/>
      <c r="H507" s="47"/>
      <c r="I507" s="48"/>
      <c r="J507" s="47"/>
      <c r="K507" s="48"/>
      <c r="L507" s="48"/>
      <c r="M507" s="48"/>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5"/>
      <c r="AU507" s="45"/>
      <c r="AV507" s="45"/>
      <c r="AW507" s="45"/>
      <c r="AX507" s="45"/>
      <c r="AY507" s="45"/>
      <c r="AZ507" s="45"/>
    </row>
    <row r="508" spans="1:52" ht="12.75" customHeight="1">
      <c r="A508" s="178"/>
      <c r="B508" s="47"/>
      <c r="C508" s="47"/>
      <c r="D508" s="47"/>
      <c r="E508" s="47"/>
      <c r="F508" s="47"/>
      <c r="G508" s="47"/>
      <c r="H508" s="47"/>
      <c r="I508" s="48"/>
      <c r="J508" s="47"/>
      <c r="K508" s="48"/>
      <c r="L508" s="48"/>
      <c r="M508" s="48"/>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5"/>
      <c r="AU508" s="45"/>
      <c r="AV508" s="45"/>
      <c r="AW508" s="45"/>
      <c r="AX508" s="45"/>
      <c r="AY508" s="45"/>
      <c r="AZ508" s="45"/>
    </row>
    <row r="509" spans="1:52" ht="12.75" customHeight="1">
      <c r="A509" s="178"/>
      <c r="B509" s="47"/>
      <c r="C509" s="47"/>
      <c r="D509" s="47"/>
      <c r="E509" s="47"/>
      <c r="F509" s="47"/>
      <c r="G509" s="47"/>
      <c r="H509" s="47"/>
      <c r="I509" s="48"/>
      <c r="J509" s="47"/>
      <c r="K509" s="48"/>
      <c r="L509" s="48"/>
      <c r="M509" s="48"/>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5"/>
      <c r="AU509" s="45"/>
      <c r="AV509" s="45"/>
      <c r="AW509" s="45"/>
      <c r="AX509" s="45"/>
      <c r="AY509" s="45"/>
      <c r="AZ509" s="45"/>
    </row>
    <row r="510" spans="1:52" ht="12.75" customHeight="1">
      <c r="A510" s="178"/>
      <c r="B510" s="47"/>
      <c r="C510" s="47"/>
      <c r="D510" s="47"/>
      <c r="E510" s="47"/>
      <c r="F510" s="47"/>
      <c r="G510" s="47"/>
      <c r="H510" s="47"/>
      <c r="I510" s="48"/>
      <c r="J510" s="47"/>
      <c r="K510" s="48"/>
      <c r="L510" s="48"/>
      <c r="M510" s="48"/>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5"/>
      <c r="AU510" s="45"/>
      <c r="AV510" s="45"/>
      <c r="AW510" s="45"/>
      <c r="AX510" s="45"/>
      <c r="AY510" s="45"/>
      <c r="AZ510" s="45"/>
    </row>
    <row r="511" spans="1:52" ht="12.75" customHeight="1">
      <c r="A511" s="178"/>
      <c r="B511" s="47"/>
      <c r="C511" s="47"/>
      <c r="D511" s="47"/>
      <c r="E511" s="47"/>
      <c r="F511" s="47"/>
      <c r="G511" s="47"/>
      <c r="H511" s="47"/>
      <c r="I511" s="48"/>
      <c r="J511" s="47"/>
      <c r="K511" s="48"/>
      <c r="L511" s="48"/>
      <c r="M511" s="48"/>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5"/>
      <c r="AU511" s="45"/>
      <c r="AV511" s="45"/>
      <c r="AW511" s="45"/>
      <c r="AX511" s="45"/>
      <c r="AY511" s="45"/>
      <c r="AZ511" s="45"/>
    </row>
    <row r="512" spans="1:52" ht="12.75" customHeight="1">
      <c r="A512" s="178"/>
      <c r="B512" s="47"/>
      <c r="C512" s="47"/>
      <c r="D512" s="47"/>
      <c r="E512" s="47"/>
      <c r="F512" s="47"/>
      <c r="G512" s="47"/>
      <c r="H512" s="47"/>
      <c r="I512" s="48"/>
      <c r="J512" s="47"/>
      <c r="K512" s="48"/>
      <c r="L512" s="48"/>
      <c r="M512" s="48"/>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5"/>
      <c r="AU512" s="45"/>
      <c r="AV512" s="45"/>
      <c r="AW512" s="45"/>
      <c r="AX512" s="45"/>
      <c r="AY512" s="45"/>
      <c r="AZ512" s="45"/>
    </row>
    <row r="513" spans="1:52" ht="12.75" customHeight="1">
      <c r="A513" s="178"/>
      <c r="B513" s="47"/>
      <c r="C513" s="47"/>
      <c r="D513" s="47"/>
      <c r="E513" s="47"/>
      <c r="F513" s="47"/>
      <c r="G513" s="47"/>
      <c r="H513" s="47"/>
      <c r="I513" s="48"/>
      <c r="J513" s="47"/>
      <c r="K513" s="48"/>
      <c r="L513" s="48"/>
      <c r="M513" s="48"/>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5"/>
      <c r="AU513" s="45"/>
      <c r="AV513" s="45"/>
      <c r="AW513" s="45"/>
      <c r="AX513" s="45"/>
      <c r="AY513" s="45"/>
      <c r="AZ513" s="45"/>
    </row>
    <row r="514" spans="1:52" ht="12.75" customHeight="1">
      <c r="A514" s="178"/>
      <c r="B514" s="47"/>
      <c r="C514" s="47"/>
      <c r="D514" s="47"/>
      <c r="E514" s="47"/>
      <c r="F514" s="47"/>
      <c r="G514" s="47"/>
      <c r="H514" s="47"/>
      <c r="I514" s="48"/>
      <c r="J514" s="47"/>
      <c r="K514" s="48"/>
      <c r="L514" s="48"/>
      <c r="M514" s="48"/>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5"/>
      <c r="AU514" s="45"/>
      <c r="AV514" s="45"/>
      <c r="AW514" s="45"/>
      <c r="AX514" s="45"/>
      <c r="AY514" s="45"/>
      <c r="AZ514" s="45"/>
    </row>
    <row r="515" spans="1:52" ht="12.75" customHeight="1">
      <c r="A515" s="178"/>
      <c r="B515" s="47"/>
      <c r="C515" s="47"/>
      <c r="D515" s="47"/>
      <c r="E515" s="47"/>
      <c r="F515" s="47"/>
      <c r="G515" s="47"/>
      <c r="H515" s="47"/>
      <c r="I515" s="48"/>
      <c r="J515" s="47"/>
      <c r="K515" s="48"/>
      <c r="L515" s="48"/>
      <c r="M515" s="48"/>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5"/>
      <c r="AU515" s="45"/>
      <c r="AV515" s="45"/>
      <c r="AW515" s="45"/>
      <c r="AX515" s="45"/>
      <c r="AY515" s="45"/>
      <c r="AZ515" s="45"/>
    </row>
    <row r="516" spans="1:52" ht="12.75" customHeight="1">
      <c r="A516" s="178"/>
      <c r="B516" s="47"/>
      <c r="C516" s="47"/>
      <c r="D516" s="47"/>
      <c r="E516" s="47"/>
      <c r="F516" s="47"/>
      <c r="G516" s="47"/>
      <c r="H516" s="47"/>
      <c r="I516" s="48"/>
      <c r="J516" s="47"/>
      <c r="K516" s="48"/>
      <c r="L516" s="48"/>
      <c r="M516" s="48"/>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5"/>
      <c r="AU516" s="45"/>
      <c r="AV516" s="45"/>
      <c r="AW516" s="45"/>
      <c r="AX516" s="45"/>
      <c r="AY516" s="45"/>
      <c r="AZ516" s="45"/>
    </row>
    <row r="517" spans="1:52" ht="12.75" customHeight="1">
      <c r="A517" s="178"/>
      <c r="B517" s="47"/>
      <c r="C517" s="47"/>
      <c r="D517" s="47"/>
      <c r="E517" s="47"/>
      <c r="F517" s="47"/>
      <c r="G517" s="47"/>
      <c r="H517" s="47"/>
      <c r="I517" s="48"/>
      <c r="J517" s="47"/>
      <c r="K517" s="48"/>
      <c r="L517" s="48"/>
      <c r="M517" s="48"/>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5"/>
      <c r="AU517" s="45"/>
      <c r="AV517" s="45"/>
      <c r="AW517" s="45"/>
      <c r="AX517" s="45"/>
      <c r="AY517" s="45"/>
      <c r="AZ517" s="45"/>
    </row>
    <row r="518" spans="1:52" ht="12.75" customHeight="1">
      <c r="A518" s="178"/>
      <c r="B518" s="47"/>
      <c r="C518" s="47"/>
      <c r="D518" s="47"/>
      <c r="E518" s="47"/>
      <c r="F518" s="47"/>
      <c r="G518" s="47"/>
      <c r="H518" s="47"/>
      <c r="I518" s="48"/>
      <c r="J518" s="47"/>
      <c r="K518" s="48"/>
      <c r="L518" s="48"/>
      <c r="M518" s="48"/>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5"/>
      <c r="AU518" s="45"/>
      <c r="AV518" s="45"/>
      <c r="AW518" s="45"/>
      <c r="AX518" s="45"/>
      <c r="AY518" s="45"/>
      <c r="AZ518" s="45"/>
    </row>
    <row r="519" spans="1:52" ht="12.75" customHeight="1">
      <c r="A519" s="178"/>
      <c r="B519" s="47"/>
      <c r="C519" s="47"/>
      <c r="D519" s="47"/>
      <c r="E519" s="47"/>
      <c r="F519" s="47"/>
      <c r="G519" s="47"/>
      <c r="H519" s="47"/>
      <c r="I519" s="48"/>
      <c r="J519" s="47"/>
      <c r="K519" s="48"/>
      <c r="L519" s="48"/>
      <c r="M519" s="48"/>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5"/>
      <c r="AU519" s="45"/>
      <c r="AV519" s="45"/>
      <c r="AW519" s="45"/>
      <c r="AX519" s="45"/>
      <c r="AY519" s="45"/>
      <c r="AZ519" s="45"/>
    </row>
    <row r="520" spans="1:52" ht="12.75" customHeight="1">
      <c r="A520" s="178"/>
      <c r="B520" s="47"/>
      <c r="C520" s="47"/>
      <c r="D520" s="47"/>
      <c r="E520" s="47"/>
      <c r="F520" s="47"/>
      <c r="G520" s="47"/>
      <c r="H520" s="47"/>
      <c r="I520" s="48"/>
      <c r="J520" s="47"/>
      <c r="K520" s="48"/>
      <c r="L520" s="48"/>
      <c r="M520" s="48"/>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5"/>
      <c r="AU520" s="45"/>
      <c r="AV520" s="45"/>
      <c r="AW520" s="45"/>
      <c r="AX520" s="45"/>
      <c r="AY520" s="45"/>
      <c r="AZ520" s="45"/>
    </row>
    <row r="521" spans="1:52" ht="12.75" customHeight="1">
      <c r="A521" s="178"/>
      <c r="B521" s="47"/>
      <c r="C521" s="47"/>
      <c r="D521" s="47"/>
      <c r="E521" s="47"/>
      <c r="F521" s="47"/>
      <c r="G521" s="47"/>
      <c r="H521" s="47"/>
      <c r="I521" s="48"/>
      <c r="J521" s="47"/>
      <c r="K521" s="48"/>
      <c r="L521" s="48"/>
      <c r="M521" s="48"/>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5"/>
      <c r="AU521" s="45"/>
      <c r="AV521" s="45"/>
      <c r="AW521" s="45"/>
      <c r="AX521" s="45"/>
      <c r="AY521" s="45"/>
      <c r="AZ521" s="45"/>
    </row>
    <row r="522" spans="1:52" ht="12.75" customHeight="1">
      <c r="A522" s="178"/>
      <c r="B522" s="47"/>
      <c r="C522" s="47"/>
      <c r="D522" s="47"/>
      <c r="E522" s="47"/>
      <c r="F522" s="47"/>
      <c r="G522" s="47"/>
      <c r="H522" s="47"/>
      <c r="I522" s="48"/>
      <c r="J522" s="47"/>
      <c r="K522" s="48"/>
      <c r="L522" s="48"/>
      <c r="M522" s="48"/>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5"/>
      <c r="AU522" s="45"/>
      <c r="AV522" s="45"/>
      <c r="AW522" s="45"/>
      <c r="AX522" s="45"/>
      <c r="AY522" s="45"/>
      <c r="AZ522" s="45"/>
    </row>
    <row r="523" spans="1:52" ht="12.75" customHeight="1">
      <c r="A523" s="178"/>
      <c r="B523" s="47"/>
      <c r="C523" s="47"/>
      <c r="D523" s="47"/>
      <c r="E523" s="47"/>
      <c r="F523" s="47"/>
      <c r="G523" s="47"/>
      <c r="H523" s="47"/>
      <c r="I523" s="48"/>
      <c r="J523" s="47"/>
      <c r="K523" s="48"/>
      <c r="L523" s="48"/>
      <c r="M523" s="48"/>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5"/>
      <c r="AU523" s="45"/>
      <c r="AV523" s="45"/>
      <c r="AW523" s="45"/>
      <c r="AX523" s="45"/>
      <c r="AY523" s="45"/>
      <c r="AZ523" s="45"/>
    </row>
    <row r="524" spans="1:52" ht="12.75" customHeight="1">
      <c r="A524" s="178"/>
      <c r="B524" s="47"/>
      <c r="C524" s="47"/>
      <c r="D524" s="47"/>
      <c r="E524" s="47"/>
      <c r="F524" s="47"/>
      <c r="G524" s="47"/>
      <c r="H524" s="47"/>
      <c r="I524" s="48"/>
      <c r="J524" s="47"/>
      <c r="K524" s="48"/>
      <c r="L524" s="48"/>
      <c r="M524" s="48"/>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5"/>
      <c r="AU524" s="45"/>
      <c r="AV524" s="45"/>
      <c r="AW524" s="45"/>
      <c r="AX524" s="45"/>
      <c r="AY524" s="45"/>
      <c r="AZ524" s="45"/>
    </row>
    <row r="525" spans="1:52" ht="12.75" customHeight="1">
      <c r="A525" s="178"/>
      <c r="B525" s="47"/>
      <c r="C525" s="47"/>
      <c r="D525" s="47"/>
      <c r="E525" s="47"/>
      <c r="F525" s="47"/>
      <c r="G525" s="47"/>
      <c r="H525" s="47"/>
      <c r="I525" s="48"/>
      <c r="J525" s="47"/>
      <c r="K525" s="48"/>
      <c r="L525" s="48"/>
      <c r="M525" s="48"/>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5"/>
      <c r="AU525" s="45"/>
      <c r="AV525" s="45"/>
      <c r="AW525" s="45"/>
      <c r="AX525" s="45"/>
      <c r="AY525" s="45"/>
      <c r="AZ525" s="45"/>
    </row>
    <row r="526" spans="1:52" ht="12.75" customHeight="1">
      <c r="A526" s="178"/>
      <c r="B526" s="47"/>
      <c r="C526" s="47"/>
      <c r="D526" s="47"/>
      <c r="E526" s="47"/>
      <c r="F526" s="47"/>
      <c r="G526" s="47"/>
      <c r="H526" s="47"/>
      <c r="I526" s="48"/>
      <c r="J526" s="47"/>
      <c r="K526" s="48"/>
      <c r="L526" s="48"/>
      <c r="M526" s="48"/>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5"/>
      <c r="AU526" s="45"/>
      <c r="AV526" s="45"/>
      <c r="AW526" s="45"/>
      <c r="AX526" s="45"/>
      <c r="AY526" s="45"/>
      <c r="AZ526" s="45"/>
    </row>
    <row r="527" spans="1:52" ht="12.75" customHeight="1">
      <c r="A527" s="178"/>
      <c r="B527" s="47"/>
      <c r="C527" s="47"/>
      <c r="D527" s="47"/>
      <c r="E527" s="47"/>
      <c r="F527" s="47"/>
      <c r="G527" s="47"/>
      <c r="H527" s="47"/>
      <c r="I527" s="48"/>
      <c r="J527" s="47"/>
      <c r="K527" s="48"/>
      <c r="L527" s="48"/>
      <c r="M527" s="48"/>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5"/>
      <c r="AU527" s="45"/>
      <c r="AV527" s="45"/>
      <c r="AW527" s="45"/>
      <c r="AX527" s="45"/>
      <c r="AY527" s="45"/>
      <c r="AZ527" s="45"/>
    </row>
    <row r="528" spans="1:52" ht="12.75" customHeight="1">
      <c r="A528" s="178"/>
      <c r="B528" s="47"/>
      <c r="C528" s="47"/>
      <c r="D528" s="47"/>
      <c r="E528" s="47"/>
      <c r="F528" s="47"/>
      <c r="G528" s="47"/>
      <c r="H528" s="47"/>
      <c r="I528" s="48"/>
      <c r="J528" s="47"/>
      <c r="K528" s="48"/>
      <c r="L528" s="48"/>
      <c r="M528" s="48"/>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5"/>
      <c r="AU528" s="45"/>
      <c r="AV528" s="45"/>
      <c r="AW528" s="45"/>
      <c r="AX528" s="45"/>
      <c r="AY528" s="45"/>
      <c r="AZ528" s="45"/>
    </row>
    <row r="529" spans="1:52" ht="12.75" customHeight="1">
      <c r="A529" s="178"/>
      <c r="B529" s="47"/>
      <c r="C529" s="47"/>
      <c r="D529" s="47"/>
      <c r="E529" s="47"/>
      <c r="F529" s="47"/>
      <c r="G529" s="47"/>
      <c r="H529" s="47"/>
      <c r="I529" s="48"/>
      <c r="J529" s="47"/>
      <c r="K529" s="48"/>
      <c r="L529" s="48"/>
      <c r="M529" s="48"/>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5"/>
      <c r="AU529" s="45"/>
      <c r="AV529" s="45"/>
      <c r="AW529" s="45"/>
      <c r="AX529" s="45"/>
      <c r="AY529" s="45"/>
      <c r="AZ529" s="45"/>
    </row>
    <row r="530" spans="1:52" ht="12.75" customHeight="1">
      <c r="A530" s="178"/>
      <c r="B530" s="47"/>
      <c r="C530" s="47"/>
      <c r="D530" s="47"/>
      <c r="E530" s="47"/>
      <c r="F530" s="47"/>
      <c r="G530" s="47"/>
      <c r="H530" s="47"/>
      <c r="I530" s="48"/>
      <c r="J530" s="47"/>
      <c r="K530" s="48"/>
      <c r="L530" s="48"/>
      <c r="M530" s="48"/>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5"/>
      <c r="AU530" s="45"/>
      <c r="AV530" s="45"/>
      <c r="AW530" s="45"/>
      <c r="AX530" s="45"/>
      <c r="AY530" s="45"/>
      <c r="AZ530" s="45"/>
    </row>
    <row r="531" spans="1:52" ht="12.75" customHeight="1">
      <c r="A531" s="178"/>
      <c r="B531" s="47"/>
      <c r="C531" s="47"/>
      <c r="D531" s="47"/>
      <c r="E531" s="47"/>
      <c r="F531" s="47"/>
      <c r="G531" s="47"/>
      <c r="H531" s="47"/>
      <c r="I531" s="48"/>
      <c r="J531" s="47"/>
      <c r="K531" s="48"/>
      <c r="L531" s="48"/>
      <c r="M531" s="48"/>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5"/>
      <c r="AU531" s="45"/>
      <c r="AV531" s="45"/>
      <c r="AW531" s="45"/>
      <c r="AX531" s="45"/>
      <c r="AY531" s="45"/>
      <c r="AZ531" s="45"/>
    </row>
    <row r="532" spans="1:52" ht="12.75" customHeight="1">
      <c r="A532" s="178"/>
      <c r="B532" s="47"/>
      <c r="C532" s="47"/>
      <c r="D532" s="47"/>
      <c r="E532" s="47"/>
      <c r="F532" s="47"/>
      <c r="G532" s="47"/>
      <c r="H532" s="47"/>
      <c r="I532" s="48"/>
      <c r="J532" s="47"/>
      <c r="K532" s="48"/>
      <c r="L532" s="48"/>
      <c r="M532" s="48"/>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5"/>
      <c r="AU532" s="45"/>
      <c r="AV532" s="45"/>
      <c r="AW532" s="45"/>
      <c r="AX532" s="45"/>
      <c r="AY532" s="45"/>
      <c r="AZ532" s="45"/>
    </row>
    <row r="533" spans="1:52" ht="12.75" customHeight="1">
      <c r="A533" s="178"/>
      <c r="B533" s="47"/>
      <c r="C533" s="47"/>
      <c r="D533" s="47"/>
      <c r="E533" s="47"/>
      <c r="F533" s="47"/>
      <c r="G533" s="47"/>
      <c r="H533" s="47"/>
      <c r="I533" s="48"/>
      <c r="J533" s="47"/>
      <c r="K533" s="48"/>
      <c r="L533" s="48"/>
      <c r="M533" s="48"/>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5"/>
      <c r="AU533" s="45"/>
      <c r="AV533" s="45"/>
      <c r="AW533" s="45"/>
      <c r="AX533" s="45"/>
      <c r="AY533" s="45"/>
      <c r="AZ533" s="45"/>
    </row>
    <row r="534" spans="1:52" ht="12.75" customHeight="1">
      <c r="A534" s="178"/>
      <c r="B534" s="47"/>
      <c r="C534" s="47"/>
      <c r="D534" s="47"/>
      <c r="E534" s="47"/>
      <c r="F534" s="47"/>
      <c r="G534" s="47"/>
      <c r="H534" s="47"/>
      <c r="I534" s="48"/>
      <c r="J534" s="47"/>
      <c r="K534" s="48"/>
      <c r="L534" s="48"/>
      <c r="M534" s="48"/>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5"/>
      <c r="AU534" s="45"/>
      <c r="AV534" s="45"/>
      <c r="AW534" s="45"/>
      <c r="AX534" s="45"/>
      <c r="AY534" s="45"/>
      <c r="AZ534" s="45"/>
    </row>
    <row r="535" spans="1:52" ht="12.75" customHeight="1">
      <c r="A535" s="178"/>
      <c r="B535" s="47"/>
      <c r="C535" s="47"/>
      <c r="D535" s="47"/>
      <c r="E535" s="47"/>
      <c r="F535" s="47"/>
      <c r="G535" s="47"/>
      <c r="H535" s="47"/>
      <c r="I535" s="48"/>
      <c r="J535" s="47"/>
      <c r="K535" s="48"/>
      <c r="L535" s="48"/>
      <c r="M535" s="48"/>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5"/>
      <c r="AU535" s="45"/>
      <c r="AV535" s="45"/>
      <c r="AW535" s="45"/>
      <c r="AX535" s="45"/>
      <c r="AY535" s="45"/>
      <c r="AZ535" s="45"/>
    </row>
    <row r="536" spans="1:52" ht="12.75" customHeight="1">
      <c r="A536" s="178"/>
      <c r="B536" s="47"/>
      <c r="C536" s="47"/>
      <c r="D536" s="47"/>
      <c r="E536" s="47"/>
      <c r="F536" s="47"/>
      <c r="G536" s="47"/>
      <c r="H536" s="47"/>
      <c r="I536" s="48"/>
      <c r="J536" s="47"/>
      <c r="K536" s="48"/>
      <c r="L536" s="48"/>
      <c r="M536" s="48"/>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5"/>
      <c r="AU536" s="45"/>
      <c r="AV536" s="45"/>
      <c r="AW536" s="45"/>
      <c r="AX536" s="45"/>
      <c r="AY536" s="45"/>
      <c r="AZ536" s="45"/>
    </row>
    <row r="537" spans="1:52" ht="12.75" customHeight="1">
      <c r="A537" s="178"/>
      <c r="B537" s="47"/>
      <c r="C537" s="47"/>
      <c r="D537" s="47"/>
      <c r="E537" s="47"/>
      <c r="F537" s="47"/>
      <c r="G537" s="47"/>
      <c r="H537" s="47"/>
      <c r="I537" s="48"/>
      <c r="J537" s="47"/>
      <c r="K537" s="48"/>
      <c r="L537" s="48"/>
      <c r="M537" s="48"/>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5"/>
      <c r="AU537" s="45"/>
      <c r="AV537" s="45"/>
      <c r="AW537" s="45"/>
      <c r="AX537" s="45"/>
      <c r="AY537" s="45"/>
      <c r="AZ537" s="45"/>
    </row>
    <row r="538" spans="1:52" ht="12.75" customHeight="1">
      <c r="A538" s="178"/>
      <c r="B538" s="47"/>
      <c r="C538" s="47"/>
      <c r="D538" s="47"/>
      <c r="E538" s="47"/>
      <c r="F538" s="47"/>
      <c r="G538" s="47"/>
      <c r="H538" s="47"/>
      <c r="I538" s="48"/>
      <c r="J538" s="47"/>
      <c r="K538" s="48"/>
      <c r="L538" s="48"/>
      <c r="M538" s="48"/>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5"/>
      <c r="AU538" s="45"/>
      <c r="AV538" s="45"/>
      <c r="AW538" s="45"/>
      <c r="AX538" s="45"/>
      <c r="AY538" s="45"/>
      <c r="AZ538" s="45"/>
    </row>
    <row r="539" spans="1:52" ht="12.75" customHeight="1">
      <c r="A539" s="178"/>
      <c r="B539" s="47"/>
      <c r="C539" s="47"/>
      <c r="D539" s="47"/>
      <c r="E539" s="47"/>
      <c r="F539" s="47"/>
      <c r="G539" s="47"/>
      <c r="H539" s="47"/>
      <c r="I539" s="48"/>
      <c r="J539" s="47"/>
      <c r="K539" s="48"/>
      <c r="L539" s="48"/>
      <c r="M539" s="48"/>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5"/>
      <c r="AU539" s="45"/>
      <c r="AV539" s="45"/>
      <c r="AW539" s="45"/>
      <c r="AX539" s="45"/>
      <c r="AY539" s="45"/>
      <c r="AZ539" s="45"/>
    </row>
    <row r="540" spans="1:52" ht="12.75" customHeight="1">
      <c r="A540" s="178"/>
      <c r="B540" s="47"/>
      <c r="C540" s="47"/>
      <c r="D540" s="47"/>
      <c r="E540" s="47"/>
      <c r="F540" s="47"/>
      <c r="G540" s="47"/>
      <c r="H540" s="47"/>
      <c r="I540" s="48"/>
      <c r="J540" s="47"/>
      <c r="K540" s="48"/>
      <c r="L540" s="48"/>
      <c r="M540" s="48"/>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5"/>
      <c r="AU540" s="45"/>
      <c r="AV540" s="45"/>
      <c r="AW540" s="45"/>
      <c r="AX540" s="45"/>
      <c r="AY540" s="45"/>
      <c r="AZ540" s="45"/>
    </row>
    <row r="541" spans="1:52" ht="12.75" customHeight="1">
      <c r="A541" s="178"/>
      <c r="B541" s="47"/>
      <c r="C541" s="47"/>
      <c r="D541" s="47"/>
      <c r="E541" s="47"/>
      <c r="F541" s="47"/>
      <c r="G541" s="47"/>
      <c r="H541" s="47"/>
      <c r="I541" s="48"/>
      <c r="J541" s="47"/>
      <c r="K541" s="48"/>
      <c r="L541" s="48"/>
      <c r="M541" s="48"/>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5"/>
      <c r="AU541" s="45"/>
      <c r="AV541" s="45"/>
      <c r="AW541" s="45"/>
      <c r="AX541" s="45"/>
      <c r="AY541" s="45"/>
      <c r="AZ541" s="45"/>
    </row>
    <row r="542" spans="1:52" ht="12.75" customHeight="1">
      <c r="A542" s="178"/>
      <c r="B542" s="47"/>
      <c r="C542" s="47"/>
      <c r="D542" s="47"/>
      <c r="E542" s="47"/>
      <c r="F542" s="47"/>
      <c r="G542" s="47"/>
      <c r="H542" s="47"/>
      <c r="I542" s="48"/>
      <c r="J542" s="47"/>
      <c r="K542" s="48"/>
      <c r="L542" s="48"/>
      <c r="M542" s="48"/>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5"/>
      <c r="AU542" s="45"/>
      <c r="AV542" s="45"/>
      <c r="AW542" s="45"/>
      <c r="AX542" s="45"/>
      <c r="AY542" s="45"/>
      <c r="AZ542" s="45"/>
    </row>
    <row r="543" spans="1:52" ht="12.75" customHeight="1">
      <c r="A543" s="178"/>
      <c r="B543" s="47"/>
      <c r="C543" s="47"/>
      <c r="D543" s="47"/>
      <c r="E543" s="47"/>
      <c r="F543" s="47"/>
      <c r="G543" s="47"/>
      <c r="H543" s="47"/>
      <c r="I543" s="48"/>
      <c r="J543" s="47"/>
      <c r="K543" s="48"/>
      <c r="L543" s="48"/>
      <c r="M543" s="48"/>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5"/>
      <c r="AU543" s="45"/>
      <c r="AV543" s="45"/>
      <c r="AW543" s="45"/>
      <c r="AX543" s="45"/>
      <c r="AY543" s="45"/>
      <c r="AZ543" s="45"/>
    </row>
    <row r="544" spans="1:52" ht="12.75" customHeight="1">
      <c r="A544" s="178"/>
      <c r="B544" s="47"/>
      <c r="C544" s="47"/>
      <c r="D544" s="47"/>
      <c r="E544" s="47"/>
      <c r="F544" s="47"/>
      <c r="G544" s="47"/>
      <c r="H544" s="47"/>
      <c r="I544" s="48"/>
      <c r="J544" s="47"/>
      <c r="K544" s="48"/>
      <c r="L544" s="48"/>
      <c r="M544" s="48"/>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5"/>
      <c r="AU544" s="45"/>
      <c r="AV544" s="45"/>
      <c r="AW544" s="45"/>
      <c r="AX544" s="45"/>
      <c r="AY544" s="45"/>
      <c r="AZ544" s="45"/>
    </row>
    <row r="545" spans="1:52" ht="12.75" customHeight="1">
      <c r="A545" s="178"/>
      <c r="B545" s="47"/>
      <c r="C545" s="47"/>
      <c r="D545" s="47"/>
      <c r="E545" s="47"/>
      <c r="F545" s="47"/>
      <c r="G545" s="47"/>
      <c r="H545" s="47"/>
      <c r="I545" s="48"/>
      <c r="J545" s="47"/>
      <c r="K545" s="48"/>
      <c r="L545" s="48"/>
      <c r="M545" s="48"/>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5"/>
      <c r="AU545" s="45"/>
      <c r="AV545" s="45"/>
      <c r="AW545" s="45"/>
      <c r="AX545" s="45"/>
      <c r="AY545" s="45"/>
      <c r="AZ545" s="45"/>
    </row>
    <row r="546" spans="1:52" ht="12.75" customHeight="1">
      <c r="A546" s="178"/>
      <c r="B546" s="47"/>
      <c r="C546" s="47"/>
      <c r="D546" s="47"/>
      <c r="E546" s="47"/>
      <c r="F546" s="47"/>
      <c r="G546" s="47"/>
      <c r="H546" s="47"/>
      <c r="I546" s="48"/>
      <c r="J546" s="47"/>
      <c r="K546" s="48"/>
      <c r="L546" s="48"/>
      <c r="M546" s="48"/>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5"/>
      <c r="AU546" s="45"/>
      <c r="AV546" s="45"/>
      <c r="AW546" s="45"/>
      <c r="AX546" s="45"/>
      <c r="AY546" s="45"/>
      <c r="AZ546" s="45"/>
    </row>
    <row r="547" spans="1:52" ht="12.75" customHeight="1">
      <c r="A547" s="178"/>
      <c r="B547" s="47"/>
      <c r="C547" s="47"/>
      <c r="D547" s="47"/>
      <c r="E547" s="47"/>
      <c r="F547" s="47"/>
      <c r="G547" s="47"/>
      <c r="H547" s="47"/>
      <c r="I547" s="48"/>
      <c r="J547" s="47"/>
      <c r="K547" s="48"/>
      <c r="L547" s="48"/>
      <c r="M547" s="48"/>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5"/>
      <c r="AU547" s="45"/>
      <c r="AV547" s="45"/>
      <c r="AW547" s="45"/>
      <c r="AX547" s="45"/>
      <c r="AY547" s="45"/>
      <c r="AZ547" s="45"/>
    </row>
    <row r="548" spans="1:52" ht="12.75" customHeight="1">
      <c r="A548" s="178"/>
      <c r="B548" s="47"/>
      <c r="C548" s="47"/>
      <c r="D548" s="47"/>
      <c r="E548" s="47"/>
      <c r="F548" s="47"/>
      <c r="G548" s="47"/>
      <c r="H548" s="47"/>
      <c r="I548" s="48"/>
      <c r="J548" s="47"/>
      <c r="K548" s="48"/>
      <c r="L548" s="48"/>
      <c r="M548" s="48"/>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5"/>
      <c r="AU548" s="45"/>
      <c r="AV548" s="45"/>
      <c r="AW548" s="45"/>
      <c r="AX548" s="45"/>
      <c r="AY548" s="45"/>
      <c r="AZ548" s="45"/>
    </row>
    <row r="549" spans="1:52" ht="12.75" customHeight="1">
      <c r="A549" s="178"/>
      <c r="B549" s="47"/>
      <c r="C549" s="47"/>
      <c r="D549" s="47"/>
      <c r="E549" s="47"/>
      <c r="F549" s="47"/>
      <c r="G549" s="47"/>
      <c r="H549" s="47"/>
      <c r="I549" s="48"/>
      <c r="J549" s="47"/>
      <c r="K549" s="48"/>
      <c r="L549" s="48"/>
      <c r="M549" s="48"/>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c r="AR549" s="47"/>
      <c r="AS549" s="47"/>
      <c r="AT549" s="45"/>
      <c r="AU549" s="45"/>
      <c r="AV549" s="45"/>
      <c r="AW549" s="45"/>
      <c r="AX549" s="45"/>
      <c r="AY549" s="45"/>
      <c r="AZ549" s="45"/>
    </row>
    <row r="550" spans="1:52" ht="12.75" customHeight="1">
      <c r="A550" s="178"/>
      <c r="B550" s="47"/>
      <c r="C550" s="47"/>
      <c r="D550" s="47"/>
      <c r="E550" s="47"/>
      <c r="F550" s="47"/>
      <c r="G550" s="47"/>
      <c r="H550" s="47"/>
      <c r="I550" s="48"/>
      <c r="J550" s="47"/>
      <c r="K550" s="48"/>
      <c r="L550" s="48"/>
      <c r="M550" s="48"/>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5"/>
      <c r="AU550" s="45"/>
      <c r="AV550" s="45"/>
      <c r="AW550" s="45"/>
      <c r="AX550" s="45"/>
      <c r="AY550" s="45"/>
      <c r="AZ550" s="45"/>
    </row>
    <row r="551" spans="1:52" ht="12.75" customHeight="1">
      <c r="A551" s="178"/>
      <c r="B551" s="47"/>
      <c r="C551" s="47"/>
      <c r="D551" s="47"/>
      <c r="E551" s="47"/>
      <c r="F551" s="47"/>
      <c r="G551" s="47"/>
      <c r="H551" s="47"/>
      <c r="I551" s="48"/>
      <c r="J551" s="47"/>
      <c r="K551" s="48"/>
      <c r="L551" s="48"/>
      <c r="M551" s="48"/>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c r="AR551" s="47"/>
      <c r="AS551" s="47"/>
      <c r="AT551" s="45"/>
      <c r="AU551" s="45"/>
      <c r="AV551" s="45"/>
      <c r="AW551" s="45"/>
      <c r="AX551" s="45"/>
      <c r="AY551" s="45"/>
      <c r="AZ551" s="45"/>
    </row>
    <row r="552" spans="1:52" ht="12.75" customHeight="1">
      <c r="A552" s="178"/>
      <c r="B552" s="47"/>
      <c r="C552" s="47"/>
      <c r="D552" s="47"/>
      <c r="E552" s="47"/>
      <c r="F552" s="47"/>
      <c r="G552" s="47"/>
      <c r="H552" s="47"/>
      <c r="I552" s="48"/>
      <c r="J552" s="47"/>
      <c r="K552" s="48"/>
      <c r="L552" s="48"/>
      <c r="M552" s="48"/>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5"/>
      <c r="AU552" s="45"/>
      <c r="AV552" s="45"/>
      <c r="AW552" s="45"/>
      <c r="AX552" s="45"/>
      <c r="AY552" s="45"/>
      <c r="AZ552" s="45"/>
    </row>
    <row r="553" spans="1:52" ht="12.75" customHeight="1">
      <c r="A553" s="178"/>
      <c r="B553" s="47"/>
      <c r="C553" s="47"/>
      <c r="D553" s="47"/>
      <c r="E553" s="47"/>
      <c r="F553" s="47"/>
      <c r="G553" s="47"/>
      <c r="H553" s="47"/>
      <c r="I553" s="48"/>
      <c r="J553" s="47"/>
      <c r="K553" s="48"/>
      <c r="L553" s="48"/>
      <c r="M553" s="48"/>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c r="AR553" s="47"/>
      <c r="AS553" s="47"/>
      <c r="AT553" s="45"/>
      <c r="AU553" s="45"/>
      <c r="AV553" s="45"/>
      <c r="AW553" s="45"/>
      <c r="AX553" s="45"/>
      <c r="AY553" s="45"/>
      <c r="AZ553" s="45"/>
    </row>
    <row r="554" spans="1:52" ht="12.75" customHeight="1">
      <c r="A554" s="178"/>
      <c r="B554" s="47"/>
      <c r="C554" s="47"/>
      <c r="D554" s="47"/>
      <c r="E554" s="47"/>
      <c r="F554" s="47"/>
      <c r="G554" s="47"/>
      <c r="H554" s="47"/>
      <c r="I554" s="48"/>
      <c r="J554" s="47"/>
      <c r="K554" s="48"/>
      <c r="L554" s="48"/>
      <c r="M554" s="48"/>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5"/>
      <c r="AU554" s="45"/>
      <c r="AV554" s="45"/>
      <c r="AW554" s="45"/>
      <c r="AX554" s="45"/>
      <c r="AY554" s="45"/>
      <c r="AZ554" s="45"/>
    </row>
    <row r="555" spans="1:52" ht="12.75" customHeight="1">
      <c r="A555" s="178"/>
      <c r="B555" s="47"/>
      <c r="C555" s="47"/>
      <c r="D555" s="47"/>
      <c r="E555" s="47"/>
      <c r="F555" s="47"/>
      <c r="G555" s="47"/>
      <c r="H555" s="47"/>
      <c r="I555" s="48"/>
      <c r="J555" s="47"/>
      <c r="K555" s="48"/>
      <c r="L555" s="48"/>
      <c r="M555" s="48"/>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5"/>
      <c r="AU555" s="45"/>
      <c r="AV555" s="45"/>
      <c r="AW555" s="45"/>
      <c r="AX555" s="45"/>
      <c r="AY555" s="45"/>
      <c r="AZ555" s="45"/>
    </row>
    <row r="556" spans="1:52" ht="12.75" customHeight="1">
      <c r="A556" s="178"/>
      <c r="B556" s="47"/>
      <c r="C556" s="47"/>
      <c r="D556" s="47"/>
      <c r="E556" s="47"/>
      <c r="F556" s="47"/>
      <c r="G556" s="47"/>
      <c r="H556" s="47"/>
      <c r="I556" s="48"/>
      <c r="J556" s="47"/>
      <c r="K556" s="48"/>
      <c r="L556" s="48"/>
      <c r="M556" s="48"/>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5"/>
      <c r="AU556" s="45"/>
      <c r="AV556" s="45"/>
      <c r="AW556" s="45"/>
      <c r="AX556" s="45"/>
      <c r="AY556" s="45"/>
      <c r="AZ556" s="45"/>
    </row>
    <row r="557" spans="1:52" ht="12.75" customHeight="1">
      <c r="A557" s="178"/>
      <c r="B557" s="47"/>
      <c r="C557" s="47"/>
      <c r="D557" s="47"/>
      <c r="E557" s="47"/>
      <c r="F557" s="47"/>
      <c r="G557" s="47"/>
      <c r="H557" s="47"/>
      <c r="I557" s="48"/>
      <c r="J557" s="47"/>
      <c r="K557" s="48"/>
      <c r="L557" s="48"/>
      <c r="M557" s="48"/>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5"/>
      <c r="AU557" s="45"/>
      <c r="AV557" s="45"/>
      <c r="AW557" s="45"/>
      <c r="AX557" s="45"/>
      <c r="AY557" s="45"/>
      <c r="AZ557" s="45"/>
    </row>
    <row r="558" spans="1:52" ht="12.75" customHeight="1">
      <c r="A558" s="178"/>
      <c r="B558" s="47"/>
      <c r="C558" s="47"/>
      <c r="D558" s="47"/>
      <c r="E558" s="47"/>
      <c r="F558" s="47"/>
      <c r="G558" s="47"/>
      <c r="H558" s="47"/>
      <c r="I558" s="48"/>
      <c r="J558" s="47"/>
      <c r="K558" s="48"/>
      <c r="L558" s="48"/>
      <c r="M558" s="48"/>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c r="AR558" s="47"/>
      <c r="AS558" s="47"/>
      <c r="AT558" s="45"/>
      <c r="AU558" s="45"/>
      <c r="AV558" s="45"/>
      <c r="AW558" s="45"/>
      <c r="AX558" s="45"/>
      <c r="AY558" s="45"/>
      <c r="AZ558" s="45"/>
    </row>
    <row r="559" spans="1:52" ht="12.75" customHeight="1">
      <c r="A559" s="178"/>
      <c r="B559" s="47"/>
      <c r="C559" s="47"/>
      <c r="D559" s="47"/>
      <c r="E559" s="47"/>
      <c r="F559" s="47"/>
      <c r="G559" s="47"/>
      <c r="H559" s="47"/>
      <c r="I559" s="48"/>
      <c r="J559" s="47"/>
      <c r="K559" s="48"/>
      <c r="L559" s="48"/>
      <c r="M559" s="48"/>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5"/>
      <c r="AU559" s="45"/>
      <c r="AV559" s="45"/>
      <c r="AW559" s="45"/>
      <c r="AX559" s="45"/>
      <c r="AY559" s="45"/>
      <c r="AZ559" s="45"/>
    </row>
    <row r="560" spans="1:52" ht="12.75" customHeight="1">
      <c r="A560" s="178"/>
      <c r="B560" s="47"/>
      <c r="C560" s="47"/>
      <c r="D560" s="47"/>
      <c r="E560" s="47"/>
      <c r="F560" s="47"/>
      <c r="G560" s="47"/>
      <c r="H560" s="47"/>
      <c r="I560" s="48"/>
      <c r="J560" s="47"/>
      <c r="K560" s="48"/>
      <c r="L560" s="48"/>
      <c r="M560" s="48"/>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5"/>
      <c r="AU560" s="45"/>
      <c r="AV560" s="45"/>
      <c r="AW560" s="45"/>
      <c r="AX560" s="45"/>
      <c r="AY560" s="45"/>
      <c r="AZ560" s="45"/>
    </row>
    <row r="561" spans="1:52" ht="12.75" customHeight="1">
      <c r="A561" s="178"/>
      <c r="B561" s="47"/>
      <c r="C561" s="47"/>
      <c r="D561" s="47"/>
      <c r="E561" s="47"/>
      <c r="F561" s="47"/>
      <c r="G561" s="47"/>
      <c r="H561" s="47"/>
      <c r="I561" s="48"/>
      <c r="J561" s="47"/>
      <c r="K561" s="48"/>
      <c r="L561" s="48"/>
      <c r="M561" s="48"/>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5"/>
      <c r="AU561" s="45"/>
      <c r="AV561" s="45"/>
      <c r="AW561" s="45"/>
      <c r="AX561" s="45"/>
      <c r="AY561" s="45"/>
      <c r="AZ561" s="45"/>
    </row>
    <row r="562" spans="1:52" ht="12.75" customHeight="1">
      <c r="A562" s="178"/>
      <c r="B562" s="47"/>
      <c r="C562" s="47"/>
      <c r="D562" s="47"/>
      <c r="E562" s="47"/>
      <c r="F562" s="47"/>
      <c r="G562" s="47"/>
      <c r="H562" s="47"/>
      <c r="I562" s="48"/>
      <c r="J562" s="47"/>
      <c r="K562" s="48"/>
      <c r="L562" s="48"/>
      <c r="M562" s="48"/>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5"/>
      <c r="AU562" s="45"/>
      <c r="AV562" s="45"/>
      <c r="AW562" s="45"/>
      <c r="AX562" s="45"/>
      <c r="AY562" s="45"/>
      <c r="AZ562" s="45"/>
    </row>
    <row r="563" spans="1:52" ht="12.75" customHeight="1">
      <c r="A563" s="178"/>
      <c r="B563" s="47"/>
      <c r="C563" s="47"/>
      <c r="D563" s="47"/>
      <c r="E563" s="47"/>
      <c r="F563" s="47"/>
      <c r="G563" s="47"/>
      <c r="H563" s="47"/>
      <c r="I563" s="48"/>
      <c r="J563" s="47"/>
      <c r="K563" s="48"/>
      <c r="L563" s="48"/>
      <c r="M563" s="48"/>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5"/>
      <c r="AU563" s="45"/>
      <c r="AV563" s="45"/>
      <c r="AW563" s="45"/>
      <c r="AX563" s="45"/>
      <c r="AY563" s="45"/>
      <c r="AZ563" s="45"/>
    </row>
    <row r="564" spans="1:52" ht="12.75" customHeight="1">
      <c r="A564" s="178"/>
      <c r="B564" s="47"/>
      <c r="C564" s="47"/>
      <c r="D564" s="47"/>
      <c r="E564" s="47"/>
      <c r="F564" s="47"/>
      <c r="G564" s="47"/>
      <c r="H564" s="47"/>
      <c r="I564" s="48"/>
      <c r="J564" s="47"/>
      <c r="K564" s="48"/>
      <c r="L564" s="48"/>
      <c r="M564" s="48"/>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5"/>
      <c r="AU564" s="45"/>
      <c r="AV564" s="45"/>
      <c r="AW564" s="45"/>
      <c r="AX564" s="45"/>
      <c r="AY564" s="45"/>
      <c r="AZ564" s="45"/>
    </row>
    <row r="565" spans="1:52" ht="12.75" customHeight="1">
      <c r="A565" s="178"/>
      <c r="B565" s="47"/>
      <c r="C565" s="47"/>
      <c r="D565" s="47"/>
      <c r="E565" s="47"/>
      <c r="F565" s="47"/>
      <c r="G565" s="47"/>
      <c r="H565" s="47"/>
      <c r="I565" s="48"/>
      <c r="J565" s="47"/>
      <c r="K565" s="48"/>
      <c r="L565" s="48"/>
      <c r="M565" s="48"/>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5"/>
      <c r="AU565" s="45"/>
      <c r="AV565" s="45"/>
      <c r="AW565" s="45"/>
      <c r="AX565" s="45"/>
      <c r="AY565" s="45"/>
      <c r="AZ565" s="45"/>
    </row>
    <row r="566" spans="1:52" ht="12.75" customHeight="1">
      <c r="A566" s="178"/>
      <c r="B566" s="47"/>
      <c r="C566" s="47"/>
      <c r="D566" s="47"/>
      <c r="E566" s="47"/>
      <c r="F566" s="47"/>
      <c r="G566" s="47"/>
      <c r="H566" s="47"/>
      <c r="I566" s="48"/>
      <c r="J566" s="47"/>
      <c r="K566" s="48"/>
      <c r="L566" s="48"/>
      <c r="M566" s="48"/>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5"/>
      <c r="AU566" s="45"/>
      <c r="AV566" s="45"/>
      <c r="AW566" s="45"/>
      <c r="AX566" s="45"/>
      <c r="AY566" s="45"/>
      <c r="AZ566" s="45"/>
    </row>
    <row r="567" spans="1:52" ht="12.75" customHeight="1">
      <c r="A567" s="178"/>
      <c r="B567" s="47"/>
      <c r="C567" s="47"/>
      <c r="D567" s="47"/>
      <c r="E567" s="47"/>
      <c r="F567" s="47"/>
      <c r="G567" s="47"/>
      <c r="H567" s="47"/>
      <c r="I567" s="48"/>
      <c r="J567" s="47"/>
      <c r="K567" s="48"/>
      <c r="L567" s="48"/>
      <c r="M567" s="48"/>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5"/>
      <c r="AU567" s="45"/>
      <c r="AV567" s="45"/>
      <c r="AW567" s="45"/>
      <c r="AX567" s="45"/>
      <c r="AY567" s="45"/>
      <c r="AZ567" s="45"/>
    </row>
    <row r="568" spans="1:52" ht="12.75" customHeight="1">
      <c r="A568" s="178"/>
      <c r="B568" s="47"/>
      <c r="C568" s="47"/>
      <c r="D568" s="47"/>
      <c r="E568" s="47"/>
      <c r="F568" s="47"/>
      <c r="G568" s="47"/>
      <c r="H568" s="47"/>
      <c r="I568" s="48"/>
      <c r="J568" s="47"/>
      <c r="K568" s="48"/>
      <c r="L568" s="48"/>
      <c r="M568" s="48"/>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5"/>
      <c r="AU568" s="45"/>
      <c r="AV568" s="45"/>
      <c r="AW568" s="45"/>
      <c r="AX568" s="45"/>
      <c r="AY568" s="45"/>
      <c r="AZ568" s="45"/>
    </row>
    <row r="569" spans="1:52" ht="12.75" customHeight="1">
      <c r="A569" s="178"/>
      <c r="B569" s="47"/>
      <c r="C569" s="47"/>
      <c r="D569" s="47"/>
      <c r="E569" s="47"/>
      <c r="F569" s="47"/>
      <c r="G569" s="47"/>
      <c r="H569" s="47"/>
      <c r="I569" s="48"/>
      <c r="J569" s="47"/>
      <c r="K569" s="48"/>
      <c r="L569" s="48"/>
      <c r="M569" s="48"/>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5"/>
      <c r="AU569" s="45"/>
      <c r="AV569" s="45"/>
      <c r="AW569" s="45"/>
      <c r="AX569" s="45"/>
      <c r="AY569" s="45"/>
      <c r="AZ569" s="45"/>
    </row>
    <row r="570" spans="1:52" ht="12.75" customHeight="1">
      <c r="A570" s="178"/>
      <c r="B570" s="47"/>
      <c r="C570" s="47"/>
      <c r="D570" s="47"/>
      <c r="E570" s="47"/>
      <c r="F570" s="47"/>
      <c r="G570" s="47"/>
      <c r="H570" s="47"/>
      <c r="I570" s="48"/>
      <c r="J570" s="47"/>
      <c r="K570" s="48"/>
      <c r="L570" s="48"/>
      <c r="M570" s="48"/>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5"/>
      <c r="AU570" s="45"/>
      <c r="AV570" s="45"/>
      <c r="AW570" s="45"/>
      <c r="AX570" s="45"/>
      <c r="AY570" s="45"/>
      <c r="AZ570" s="45"/>
    </row>
    <row r="571" spans="1:52" ht="12.75" customHeight="1">
      <c r="A571" s="178"/>
      <c r="B571" s="47"/>
      <c r="C571" s="47"/>
      <c r="D571" s="47"/>
      <c r="E571" s="47"/>
      <c r="F571" s="47"/>
      <c r="G571" s="47"/>
      <c r="H571" s="47"/>
      <c r="I571" s="48"/>
      <c r="J571" s="47"/>
      <c r="K571" s="48"/>
      <c r="L571" s="48"/>
      <c r="M571" s="48"/>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5"/>
      <c r="AU571" s="45"/>
      <c r="AV571" s="45"/>
      <c r="AW571" s="45"/>
      <c r="AX571" s="45"/>
      <c r="AY571" s="45"/>
      <c r="AZ571" s="45"/>
    </row>
    <row r="572" spans="1:52" ht="12.75" customHeight="1">
      <c r="A572" s="178"/>
      <c r="B572" s="47"/>
      <c r="C572" s="47"/>
      <c r="D572" s="47"/>
      <c r="E572" s="47"/>
      <c r="F572" s="47"/>
      <c r="G572" s="47"/>
      <c r="H572" s="47"/>
      <c r="I572" s="48"/>
      <c r="J572" s="47"/>
      <c r="K572" s="48"/>
      <c r="L572" s="48"/>
      <c r="M572" s="48"/>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5"/>
      <c r="AU572" s="45"/>
      <c r="AV572" s="45"/>
      <c r="AW572" s="45"/>
      <c r="AX572" s="45"/>
      <c r="AY572" s="45"/>
      <c r="AZ572" s="45"/>
    </row>
    <row r="573" spans="1:52" ht="12.75" customHeight="1">
      <c r="A573" s="178"/>
      <c r="B573" s="47"/>
      <c r="C573" s="47"/>
      <c r="D573" s="47"/>
      <c r="E573" s="47"/>
      <c r="F573" s="47"/>
      <c r="G573" s="47"/>
      <c r="H573" s="47"/>
      <c r="I573" s="48"/>
      <c r="J573" s="47"/>
      <c r="K573" s="48"/>
      <c r="L573" s="48"/>
      <c r="M573" s="48"/>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5"/>
      <c r="AU573" s="45"/>
      <c r="AV573" s="45"/>
      <c r="AW573" s="45"/>
      <c r="AX573" s="45"/>
      <c r="AY573" s="45"/>
      <c r="AZ573" s="45"/>
    </row>
    <row r="574" spans="1:52" ht="12.75" customHeight="1">
      <c r="A574" s="178"/>
      <c r="B574" s="47"/>
      <c r="C574" s="47"/>
      <c r="D574" s="47"/>
      <c r="E574" s="47"/>
      <c r="F574" s="47"/>
      <c r="G574" s="47"/>
      <c r="H574" s="47"/>
      <c r="I574" s="48"/>
      <c r="J574" s="47"/>
      <c r="K574" s="48"/>
      <c r="L574" s="48"/>
      <c r="M574" s="48"/>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5"/>
      <c r="AU574" s="45"/>
      <c r="AV574" s="45"/>
      <c r="AW574" s="45"/>
      <c r="AX574" s="45"/>
      <c r="AY574" s="45"/>
      <c r="AZ574" s="45"/>
    </row>
    <row r="575" spans="1:52" ht="12.75" customHeight="1">
      <c r="A575" s="178"/>
      <c r="B575" s="47"/>
      <c r="C575" s="47"/>
      <c r="D575" s="47"/>
      <c r="E575" s="47"/>
      <c r="F575" s="47"/>
      <c r="G575" s="47"/>
      <c r="H575" s="47"/>
      <c r="I575" s="48"/>
      <c r="J575" s="47"/>
      <c r="K575" s="48"/>
      <c r="L575" s="48"/>
      <c r="M575" s="48"/>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5"/>
      <c r="AU575" s="45"/>
      <c r="AV575" s="45"/>
      <c r="AW575" s="45"/>
      <c r="AX575" s="45"/>
      <c r="AY575" s="45"/>
      <c r="AZ575" s="45"/>
    </row>
    <row r="576" spans="1:52" ht="12.75" customHeight="1">
      <c r="A576" s="178"/>
      <c r="B576" s="47"/>
      <c r="C576" s="47"/>
      <c r="D576" s="47"/>
      <c r="E576" s="47"/>
      <c r="F576" s="47"/>
      <c r="G576" s="47"/>
      <c r="H576" s="47"/>
      <c r="I576" s="48"/>
      <c r="J576" s="47"/>
      <c r="K576" s="48"/>
      <c r="L576" s="48"/>
      <c r="M576" s="48"/>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5"/>
      <c r="AU576" s="45"/>
      <c r="AV576" s="45"/>
      <c r="AW576" s="45"/>
      <c r="AX576" s="45"/>
      <c r="AY576" s="45"/>
      <c r="AZ576" s="45"/>
    </row>
    <row r="577" spans="1:52" ht="12.75" customHeight="1">
      <c r="A577" s="178"/>
      <c r="B577" s="47"/>
      <c r="C577" s="47"/>
      <c r="D577" s="47"/>
      <c r="E577" s="47"/>
      <c r="F577" s="47"/>
      <c r="G577" s="47"/>
      <c r="H577" s="47"/>
      <c r="I577" s="48"/>
      <c r="J577" s="47"/>
      <c r="K577" s="48"/>
      <c r="L577" s="48"/>
      <c r="M577" s="48"/>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5"/>
      <c r="AU577" s="45"/>
      <c r="AV577" s="45"/>
      <c r="AW577" s="45"/>
      <c r="AX577" s="45"/>
      <c r="AY577" s="45"/>
      <c r="AZ577" s="45"/>
    </row>
    <row r="578" spans="1:52" ht="12.75" customHeight="1">
      <c r="A578" s="178"/>
      <c r="B578" s="47"/>
      <c r="C578" s="47"/>
      <c r="D578" s="47"/>
      <c r="E578" s="47"/>
      <c r="F578" s="47"/>
      <c r="G578" s="47"/>
      <c r="H578" s="47"/>
      <c r="I578" s="48"/>
      <c r="J578" s="47"/>
      <c r="K578" s="48"/>
      <c r="L578" s="48"/>
      <c r="M578" s="48"/>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5"/>
      <c r="AU578" s="45"/>
      <c r="AV578" s="45"/>
      <c r="AW578" s="45"/>
      <c r="AX578" s="45"/>
      <c r="AY578" s="45"/>
      <c r="AZ578" s="45"/>
    </row>
    <row r="579" spans="1:52" ht="12.75" customHeight="1">
      <c r="A579" s="178"/>
      <c r="B579" s="47"/>
      <c r="C579" s="47"/>
      <c r="D579" s="47"/>
      <c r="E579" s="47"/>
      <c r="F579" s="47"/>
      <c r="G579" s="47"/>
      <c r="H579" s="47"/>
      <c r="I579" s="48"/>
      <c r="J579" s="47"/>
      <c r="K579" s="48"/>
      <c r="L579" s="48"/>
      <c r="M579" s="48"/>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5"/>
      <c r="AU579" s="45"/>
      <c r="AV579" s="45"/>
      <c r="AW579" s="45"/>
      <c r="AX579" s="45"/>
      <c r="AY579" s="45"/>
      <c r="AZ579" s="45"/>
    </row>
    <row r="580" spans="1:52" ht="12.75" customHeight="1">
      <c r="A580" s="178"/>
      <c r="B580" s="47"/>
      <c r="C580" s="47"/>
      <c r="D580" s="47"/>
      <c r="E580" s="47"/>
      <c r="F580" s="47"/>
      <c r="G580" s="47"/>
      <c r="H580" s="47"/>
      <c r="I580" s="48"/>
      <c r="J580" s="47"/>
      <c r="K580" s="48"/>
      <c r="L580" s="48"/>
      <c r="M580" s="48"/>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5"/>
      <c r="AU580" s="45"/>
      <c r="AV580" s="45"/>
      <c r="AW580" s="45"/>
      <c r="AX580" s="45"/>
      <c r="AY580" s="45"/>
      <c r="AZ580" s="45"/>
    </row>
    <row r="581" spans="1:52" ht="12.75" customHeight="1">
      <c r="A581" s="178"/>
      <c r="B581" s="47"/>
      <c r="C581" s="47"/>
      <c r="D581" s="47"/>
      <c r="E581" s="47"/>
      <c r="F581" s="47"/>
      <c r="G581" s="47"/>
      <c r="H581" s="47"/>
      <c r="I581" s="48"/>
      <c r="J581" s="47"/>
      <c r="K581" s="48"/>
      <c r="L581" s="48"/>
      <c r="M581" s="48"/>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5"/>
      <c r="AU581" s="45"/>
      <c r="AV581" s="45"/>
      <c r="AW581" s="45"/>
      <c r="AX581" s="45"/>
      <c r="AY581" s="45"/>
      <c r="AZ581" s="45"/>
    </row>
    <row r="582" spans="1:52" ht="12.75" customHeight="1">
      <c r="A582" s="178"/>
      <c r="B582" s="47"/>
      <c r="C582" s="47"/>
      <c r="D582" s="47"/>
      <c r="E582" s="47"/>
      <c r="F582" s="47"/>
      <c r="G582" s="47"/>
      <c r="H582" s="47"/>
      <c r="I582" s="48"/>
      <c r="J582" s="47"/>
      <c r="K582" s="48"/>
      <c r="L582" s="48"/>
      <c r="M582" s="48"/>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5"/>
      <c r="AU582" s="45"/>
      <c r="AV582" s="45"/>
      <c r="AW582" s="45"/>
      <c r="AX582" s="45"/>
      <c r="AY582" s="45"/>
      <c r="AZ582" s="45"/>
    </row>
    <row r="583" spans="1:52" ht="12.75" customHeight="1">
      <c r="A583" s="178"/>
      <c r="B583" s="47"/>
      <c r="C583" s="47"/>
      <c r="D583" s="47"/>
      <c r="E583" s="47"/>
      <c r="F583" s="47"/>
      <c r="G583" s="47"/>
      <c r="H583" s="47"/>
      <c r="I583" s="48"/>
      <c r="J583" s="47"/>
      <c r="K583" s="48"/>
      <c r="L583" s="48"/>
      <c r="M583" s="48"/>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5"/>
      <c r="AU583" s="45"/>
      <c r="AV583" s="45"/>
      <c r="AW583" s="45"/>
      <c r="AX583" s="45"/>
      <c r="AY583" s="45"/>
      <c r="AZ583" s="45"/>
    </row>
    <row r="584" spans="1:52" ht="12.75" customHeight="1">
      <c r="A584" s="178"/>
      <c r="B584" s="47"/>
      <c r="C584" s="47"/>
      <c r="D584" s="47"/>
      <c r="E584" s="47"/>
      <c r="F584" s="47"/>
      <c r="G584" s="47"/>
      <c r="H584" s="47"/>
      <c r="I584" s="48"/>
      <c r="J584" s="47"/>
      <c r="K584" s="48"/>
      <c r="L584" s="48"/>
      <c r="M584" s="48"/>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5"/>
      <c r="AU584" s="45"/>
      <c r="AV584" s="45"/>
      <c r="AW584" s="45"/>
      <c r="AX584" s="45"/>
      <c r="AY584" s="45"/>
      <c r="AZ584" s="45"/>
    </row>
    <row r="585" spans="1:52" ht="12.75" customHeight="1">
      <c r="A585" s="178"/>
      <c r="B585" s="47"/>
      <c r="C585" s="47"/>
      <c r="D585" s="47"/>
      <c r="E585" s="47"/>
      <c r="F585" s="47"/>
      <c r="G585" s="47"/>
      <c r="H585" s="47"/>
      <c r="I585" s="48"/>
      <c r="J585" s="47"/>
      <c r="K585" s="48"/>
      <c r="L585" s="48"/>
      <c r="M585" s="48"/>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5"/>
      <c r="AU585" s="45"/>
      <c r="AV585" s="45"/>
      <c r="AW585" s="45"/>
      <c r="AX585" s="45"/>
      <c r="AY585" s="45"/>
      <c r="AZ585" s="45"/>
    </row>
    <row r="586" spans="1:52" ht="12.75" customHeight="1">
      <c r="A586" s="178"/>
      <c r="B586" s="47"/>
      <c r="C586" s="47"/>
      <c r="D586" s="47"/>
      <c r="E586" s="47"/>
      <c r="F586" s="47"/>
      <c r="G586" s="47"/>
      <c r="H586" s="47"/>
      <c r="I586" s="48"/>
      <c r="J586" s="47"/>
      <c r="K586" s="48"/>
      <c r="L586" s="48"/>
      <c r="M586" s="48"/>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5"/>
      <c r="AU586" s="45"/>
      <c r="AV586" s="45"/>
      <c r="AW586" s="45"/>
      <c r="AX586" s="45"/>
      <c r="AY586" s="45"/>
      <c r="AZ586" s="45"/>
    </row>
    <row r="587" spans="1:52" ht="12.75" customHeight="1">
      <c r="A587" s="178"/>
      <c r="B587" s="47"/>
      <c r="C587" s="47"/>
      <c r="D587" s="47"/>
      <c r="E587" s="47"/>
      <c r="F587" s="47"/>
      <c r="G587" s="47"/>
      <c r="H587" s="47"/>
      <c r="I587" s="48"/>
      <c r="J587" s="47"/>
      <c r="K587" s="48"/>
      <c r="L587" s="48"/>
      <c r="M587" s="48"/>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5"/>
      <c r="AU587" s="45"/>
      <c r="AV587" s="45"/>
      <c r="AW587" s="45"/>
      <c r="AX587" s="45"/>
      <c r="AY587" s="45"/>
      <c r="AZ587" s="45"/>
    </row>
    <row r="588" spans="1:52" ht="12.75" customHeight="1">
      <c r="A588" s="178"/>
      <c r="B588" s="47"/>
      <c r="C588" s="47"/>
      <c r="D588" s="47"/>
      <c r="E588" s="47"/>
      <c r="F588" s="47"/>
      <c r="G588" s="47"/>
      <c r="H588" s="47"/>
      <c r="I588" s="48"/>
      <c r="J588" s="47"/>
      <c r="K588" s="48"/>
      <c r="L588" s="48"/>
      <c r="M588" s="48"/>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5"/>
      <c r="AU588" s="45"/>
      <c r="AV588" s="45"/>
      <c r="AW588" s="45"/>
      <c r="AX588" s="45"/>
      <c r="AY588" s="45"/>
      <c r="AZ588" s="45"/>
    </row>
    <row r="589" spans="1:52" ht="12.75" customHeight="1">
      <c r="A589" s="178"/>
      <c r="B589" s="47"/>
      <c r="C589" s="47"/>
      <c r="D589" s="47"/>
      <c r="E589" s="47"/>
      <c r="F589" s="47"/>
      <c r="G589" s="47"/>
      <c r="H589" s="47"/>
      <c r="I589" s="48"/>
      <c r="J589" s="47"/>
      <c r="K589" s="48"/>
      <c r="L589" s="48"/>
      <c r="M589" s="48"/>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c r="AR589" s="47"/>
      <c r="AS589" s="47"/>
      <c r="AT589" s="45"/>
      <c r="AU589" s="45"/>
      <c r="AV589" s="45"/>
      <c r="AW589" s="45"/>
      <c r="AX589" s="45"/>
      <c r="AY589" s="45"/>
      <c r="AZ589" s="45"/>
    </row>
    <row r="590" spans="1:52" ht="12.75" customHeight="1">
      <c r="A590" s="178"/>
      <c r="B590" s="47"/>
      <c r="C590" s="47"/>
      <c r="D590" s="47"/>
      <c r="E590" s="47"/>
      <c r="F590" s="47"/>
      <c r="G590" s="47"/>
      <c r="H590" s="47"/>
      <c r="I590" s="48"/>
      <c r="J590" s="47"/>
      <c r="K590" s="48"/>
      <c r="L590" s="48"/>
      <c r="M590" s="48"/>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5"/>
      <c r="AU590" s="45"/>
      <c r="AV590" s="45"/>
      <c r="AW590" s="45"/>
      <c r="AX590" s="45"/>
      <c r="AY590" s="45"/>
      <c r="AZ590" s="45"/>
    </row>
    <row r="591" spans="1:52" ht="12.75" customHeight="1">
      <c r="A591" s="178"/>
      <c r="B591" s="47"/>
      <c r="C591" s="47"/>
      <c r="D591" s="47"/>
      <c r="E591" s="47"/>
      <c r="F591" s="47"/>
      <c r="G591" s="47"/>
      <c r="H591" s="47"/>
      <c r="I591" s="48"/>
      <c r="J591" s="47"/>
      <c r="K591" s="48"/>
      <c r="L591" s="48"/>
      <c r="M591" s="48"/>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5"/>
      <c r="AU591" s="45"/>
      <c r="AV591" s="45"/>
      <c r="AW591" s="45"/>
      <c r="AX591" s="45"/>
      <c r="AY591" s="45"/>
      <c r="AZ591" s="45"/>
    </row>
    <row r="592" spans="1:52" ht="12.75" customHeight="1">
      <c r="A592" s="178"/>
      <c r="B592" s="47"/>
      <c r="C592" s="47"/>
      <c r="D592" s="47"/>
      <c r="E592" s="47"/>
      <c r="F592" s="47"/>
      <c r="G592" s="47"/>
      <c r="H592" s="47"/>
      <c r="I592" s="48"/>
      <c r="J592" s="47"/>
      <c r="K592" s="48"/>
      <c r="L592" s="48"/>
      <c r="M592" s="48"/>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5"/>
      <c r="AU592" s="45"/>
      <c r="AV592" s="45"/>
      <c r="AW592" s="45"/>
      <c r="AX592" s="45"/>
      <c r="AY592" s="45"/>
      <c r="AZ592" s="45"/>
    </row>
    <row r="593" spans="1:52" ht="12.75" customHeight="1">
      <c r="A593" s="178"/>
      <c r="B593" s="47"/>
      <c r="C593" s="47"/>
      <c r="D593" s="47"/>
      <c r="E593" s="47"/>
      <c r="F593" s="47"/>
      <c r="G593" s="47"/>
      <c r="H593" s="47"/>
      <c r="I593" s="48"/>
      <c r="J593" s="47"/>
      <c r="K593" s="48"/>
      <c r="L593" s="48"/>
      <c r="M593" s="48"/>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c r="AR593" s="47"/>
      <c r="AS593" s="47"/>
      <c r="AT593" s="45"/>
      <c r="AU593" s="45"/>
      <c r="AV593" s="45"/>
      <c r="AW593" s="45"/>
      <c r="AX593" s="45"/>
      <c r="AY593" s="45"/>
      <c r="AZ593" s="45"/>
    </row>
    <row r="594" spans="1:52" ht="12.75" customHeight="1">
      <c r="A594" s="178"/>
      <c r="B594" s="47"/>
      <c r="C594" s="47"/>
      <c r="D594" s="47"/>
      <c r="E594" s="47"/>
      <c r="F594" s="47"/>
      <c r="G594" s="47"/>
      <c r="H594" s="47"/>
      <c r="I594" s="48"/>
      <c r="J594" s="47"/>
      <c r="K594" s="48"/>
      <c r="L594" s="48"/>
      <c r="M594" s="48"/>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c r="AR594" s="47"/>
      <c r="AS594" s="47"/>
      <c r="AT594" s="45"/>
      <c r="AU594" s="45"/>
      <c r="AV594" s="45"/>
      <c r="AW594" s="45"/>
      <c r="AX594" s="45"/>
      <c r="AY594" s="45"/>
      <c r="AZ594" s="45"/>
    </row>
    <row r="595" spans="1:52" ht="12.75" customHeight="1">
      <c r="A595" s="178"/>
      <c r="B595" s="47"/>
      <c r="C595" s="47"/>
      <c r="D595" s="47"/>
      <c r="E595" s="47"/>
      <c r="F595" s="47"/>
      <c r="G595" s="47"/>
      <c r="H595" s="47"/>
      <c r="I595" s="48"/>
      <c r="J595" s="47"/>
      <c r="K595" s="48"/>
      <c r="L595" s="48"/>
      <c r="M595" s="48"/>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c r="AR595" s="47"/>
      <c r="AS595" s="47"/>
      <c r="AT595" s="45"/>
      <c r="AU595" s="45"/>
      <c r="AV595" s="45"/>
      <c r="AW595" s="45"/>
      <c r="AX595" s="45"/>
      <c r="AY595" s="45"/>
      <c r="AZ595" s="45"/>
    </row>
    <row r="596" spans="1:52" ht="12.75" customHeight="1">
      <c r="A596" s="178"/>
      <c r="B596" s="47"/>
      <c r="C596" s="47"/>
      <c r="D596" s="47"/>
      <c r="E596" s="47"/>
      <c r="F596" s="47"/>
      <c r="G596" s="47"/>
      <c r="H596" s="47"/>
      <c r="I596" s="48"/>
      <c r="J596" s="47"/>
      <c r="K596" s="48"/>
      <c r="L596" s="48"/>
      <c r="M596" s="48"/>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c r="AR596" s="47"/>
      <c r="AS596" s="47"/>
      <c r="AT596" s="45"/>
      <c r="AU596" s="45"/>
      <c r="AV596" s="45"/>
      <c r="AW596" s="45"/>
      <c r="AX596" s="45"/>
      <c r="AY596" s="45"/>
      <c r="AZ596" s="45"/>
    </row>
    <row r="597" spans="1:52" ht="12.75" customHeight="1">
      <c r="A597" s="178"/>
      <c r="B597" s="47"/>
      <c r="C597" s="47"/>
      <c r="D597" s="47"/>
      <c r="E597" s="47"/>
      <c r="F597" s="47"/>
      <c r="G597" s="47"/>
      <c r="H597" s="47"/>
      <c r="I597" s="48"/>
      <c r="J597" s="47"/>
      <c r="K597" s="48"/>
      <c r="L597" s="48"/>
      <c r="M597" s="48"/>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c r="AR597" s="47"/>
      <c r="AS597" s="47"/>
      <c r="AT597" s="45"/>
      <c r="AU597" s="45"/>
      <c r="AV597" s="45"/>
      <c r="AW597" s="45"/>
      <c r="AX597" s="45"/>
      <c r="AY597" s="45"/>
      <c r="AZ597" s="45"/>
    </row>
    <row r="598" spans="1:52" ht="12.75" customHeight="1">
      <c r="A598" s="178"/>
      <c r="B598" s="47"/>
      <c r="C598" s="47"/>
      <c r="D598" s="47"/>
      <c r="E598" s="47"/>
      <c r="F598" s="47"/>
      <c r="G598" s="47"/>
      <c r="H598" s="47"/>
      <c r="I598" s="48"/>
      <c r="J598" s="47"/>
      <c r="K598" s="48"/>
      <c r="L598" s="48"/>
      <c r="M598" s="48"/>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c r="AR598" s="47"/>
      <c r="AS598" s="47"/>
      <c r="AT598" s="45"/>
      <c r="AU598" s="45"/>
      <c r="AV598" s="45"/>
      <c r="AW598" s="45"/>
      <c r="AX598" s="45"/>
      <c r="AY598" s="45"/>
      <c r="AZ598" s="45"/>
    </row>
    <row r="599" spans="1:52" ht="12.75" customHeight="1">
      <c r="A599" s="178"/>
      <c r="B599" s="47"/>
      <c r="C599" s="47"/>
      <c r="D599" s="47"/>
      <c r="E599" s="47"/>
      <c r="F599" s="47"/>
      <c r="G599" s="47"/>
      <c r="H599" s="47"/>
      <c r="I599" s="48"/>
      <c r="J599" s="47"/>
      <c r="K599" s="48"/>
      <c r="L599" s="48"/>
      <c r="M599" s="48"/>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5"/>
      <c r="AU599" s="45"/>
      <c r="AV599" s="45"/>
      <c r="AW599" s="45"/>
      <c r="AX599" s="45"/>
      <c r="AY599" s="45"/>
      <c r="AZ599" s="45"/>
    </row>
    <row r="600" spans="1:52" ht="12.75" customHeight="1">
      <c r="A600" s="178"/>
      <c r="B600" s="47"/>
      <c r="C600" s="47"/>
      <c r="D600" s="47"/>
      <c r="E600" s="47"/>
      <c r="F600" s="47"/>
      <c r="G600" s="47"/>
      <c r="H600" s="47"/>
      <c r="I600" s="48"/>
      <c r="J600" s="47"/>
      <c r="K600" s="48"/>
      <c r="L600" s="48"/>
      <c r="M600" s="48"/>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5"/>
      <c r="AU600" s="45"/>
      <c r="AV600" s="45"/>
      <c r="AW600" s="45"/>
      <c r="AX600" s="45"/>
      <c r="AY600" s="45"/>
      <c r="AZ600" s="45"/>
    </row>
    <row r="601" spans="1:52" ht="12.75" customHeight="1">
      <c r="A601" s="178"/>
      <c r="B601" s="47"/>
      <c r="C601" s="47"/>
      <c r="D601" s="47"/>
      <c r="E601" s="47"/>
      <c r="F601" s="47"/>
      <c r="G601" s="47"/>
      <c r="H601" s="47"/>
      <c r="I601" s="48"/>
      <c r="J601" s="47"/>
      <c r="K601" s="48"/>
      <c r="L601" s="48"/>
      <c r="M601" s="48"/>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5"/>
      <c r="AU601" s="45"/>
      <c r="AV601" s="45"/>
      <c r="AW601" s="45"/>
      <c r="AX601" s="45"/>
      <c r="AY601" s="45"/>
      <c r="AZ601" s="45"/>
    </row>
    <row r="602" spans="1:52" ht="12.75" customHeight="1">
      <c r="A602" s="178"/>
      <c r="B602" s="47"/>
      <c r="C602" s="47"/>
      <c r="D602" s="47"/>
      <c r="E602" s="47"/>
      <c r="F602" s="47"/>
      <c r="G602" s="47"/>
      <c r="H602" s="47"/>
      <c r="I602" s="48"/>
      <c r="J602" s="47"/>
      <c r="K602" s="48"/>
      <c r="L602" s="48"/>
      <c r="M602" s="48"/>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5"/>
      <c r="AU602" s="45"/>
      <c r="AV602" s="45"/>
      <c r="AW602" s="45"/>
      <c r="AX602" s="45"/>
      <c r="AY602" s="45"/>
      <c r="AZ602" s="45"/>
    </row>
    <row r="603" spans="1:52" ht="12.75" customHeight="1">
      <c r="A603" s="178"/>
      <c r="B603" s="47"/>
      <c r="C603" s="47"/>
      <c r="D603" s="47"/>
      <c r="E603" s="47"/>
      <c r="F603" s="47"/>
      <c r="G603" s="47"/>
      <c r="H603" s="47"/>
      <c r="I603" s="48"/>
      <c r="J603" s="47"/>
      <c r="K603" s="48"/>
      <c r="L603" s="48"/>
      <c r="M603" s="48"/>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5"/>
      <c r="AU603" s="45"/>
      <c r="AV603" s="45"/>
      <c r="AW603" s="45"/>
      <c r="AX603" s="45"/>
      <c r="AY603" s="45"/>
      <c r="AZ603" s="45"/>
    </row>
    <row r="604" spans="1:52" ht="12.75" customHeight="1">
      <c r="A604" s="178"/>
      <c r="B604" s="47"/>
      <c r="C604" s="47"/>
      <c r="D604" s="47"/>
      <c r="E604" s="47"/>
      <c r="F604" s="47"/>
      <c r="G604" s="47"/>
      <c r="H604" s="47"/>
      <c r="I604" s="48"/>
      <c r="J604" s="47"/>
      <c r="K604" s="48"/>
      <c r="L604" s="48"/>
      <c r="M604" s="48"/>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5"/>
      <c r="AU604" s="45"/>
      <c r="AV604" s="45"/>
      <c r="AW604" s="45"/>
      <c r="AX604" s="45"/>
      <c r="AY604" s="45"/>
      <c r="AZ604" s="45"/>
    </row>
    <row r="605" spans="1:52" ht="12.75" customHeight="1">
      <c r="A605" s="178"/>
      <c r="B605" s="47"/>
      <c r="C605" s="47"/>
      <c r="D605" s="47"/>
      <c r="E605" s="47"/>
      <c r="F605" s="47"/>
      <c r="G605" s="47"/>
      <c r="H605" s="47"/>
      <c r="I605" s="48"/>
      <c r="J605" s="47"/>
      <c r="K605" s="48"/>
      <c r="L605" s="48"/>
      <c r="M605" s="48"/>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5"/>
      <c r="AU605" s="45"/>
      <c r="AV605" s="45"/>
      <c r="AW605" s="45"/>
      <c r="AX605" s="45"/>
      <c r="AY605" s="45"/>
      <c r="AZ605" s="45"/>
    </row>
    <row r="606" spans="1:52" ht="12.75" customHeight="1">
      <c r="A606" s="178"/>
      <c r="B606" s="47"/>
      <c r="C606" s="47"/>
      <c r="D606" s="47"/>
      <c r="E606" s="47"/>
      <c r="F606" s="47"/>
      <c r="G606" s="47"/>
      <c r="H606" s="47"/>
      <c r="I606" s="48"/>
      <c r="J606" s="47"/>
      <c r="K606" s="48"/>
      <c r="L606" s="48"/>
      <c r="M606" s="48"/>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5"/>
      <c r="AU606" s="45"/>
      <c r="AV606" s="45"/>
      <c r="AW606" s="45"/>
      <c r="AX606" s="45"/>
      <c r="AY606" s="45"/>
      <c r="AZ606" s="45"/>
    </row>
    <row r="607" spans="1:52" ht="12.75" customHeight="1">
      <c r="A607" s="178"/>
      <c r="B607" s="47"/>
      <c r="C607" s="47"/>
      <c r="D607" s="47"/>
      <c r="E607" s="47"/>
      <c r="F607" s="47"/>
      <c r="G607" s="47"/>
      <c r="H607" s="47"/>
      <c r="I607" s="48"/>
      <c r="J607" s="47"/>
      <c r="K607" s="48"/>
      <c r="L607" s="48"/>
      <c r="M607" s="48"/>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5"/>
      <c r="AU607" s="45"/>
      <c r="AV607" s="45"/>
      <c r="AW607" s="45"/>
      <c r="AX607" s="45"/>
      <c r="AY607" s="45"/>
      <c r="AZ607" s="45"/>
    </row>
    <row r="608" spans="1:52" ht="12.75" customHeight="1">
      <c r="A608" s="178"/>
      <c r="B608" s="47"/>
      <c r="C608" s="47"/>
      <c r="D608" s="47"/>
      <c r="E608" s="47"/>
      <c r="F608" s="47"/>
      <c r="G608" s="47"/>
      <c r="H608" s="47"/>
      <c r="I608" s="48"/>
      <c r="J608" s="47"/>
      <c r="K608" s="48"/>
      <c r="L608" s="48"/>
      <c r="M608" s="48"/>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5"/>
      <c r="AU608" s="45"/>
      <c r="AV608" s="45"/>
      <c r="AW608" s="45"/>
      <c r="AX608" s="45"/>
      <c r="AY608" s="45"/>
      <c r="AZ608" s="45"/>
    </row>
    <row r="609" spans="1:52" ht="12.75" customHeight="1">
      <c r="A609" s="178"/>
      <c r="B609" s="47"/>
      <c r="C609" s="47"/>
      <c r="D609" s="47"/>
      <c r="E609" s="47"/>
      <c r="F609" s="47"/>
      <c r="G609" s="47"/>
      <c r="H609" s="47"/>
      <c r="I609" s="48"/>
      <c r="J609" s="47"/>
      <c r="K609" s="48"/>
      <c r="L609" s="48"/>
      <c r="M609" s="48"/>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5"/>
      <c r="AU609" s="45"/>
      <c r="AV609" s="45"/>
      <c r="AW609" s="45"/>
      <c r="AX609" s="45"/>
      <c r="AY609" s="45"/>
      <c r="AZ609" s="45"/>
    </row>
    <row r="610" spans="1:52" ht="12.75" customHeight="1">
      <c r="A610" s="178"/>
      <c r="B610" s="47"/>
      <c r="C610" s="47"/>
      <c r="D610" s="47"/>
      <c r="E610" s="47"/>
      <c r="F610" s="47"/>
      <c r="G610" s="47"/>
      <c r="H610" s="47"/>
      <c r="I610" s="48"/>
      <c r="J610" s="47"/>
      <c r="K610" s="48"/>
      <c r="L610" s="48"/>
      <c r="M610" s="48"/>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5"/>
      <c r="AU610" s="45"/>
      <c r="AV610" s="45"/>
      <c r="AW610" s="45"/>
      <c r="AX610" s="45"/>
      <c r="AY610" s="45"/>
      <c r="AZ610" s="45"/>
    </row>
    <row r="611" spans="1:52" ht="12.75" customHeight="1">
      <c r="A611" s="178"/>
      <c r="B611" s="47"/>
      <c r="C611" s="47"/>
      <c r="D611" s="47"/>
      <c r="E611" s="47"/>
      <c r="F611" s="47"/>
      <c r="G611" s="47"/>
      <c r="H611" s="47"/>
      <c r="I611" s="48"/>
      <c r="J611" s="47"/>
      <c r="K611" s="48"/>
      <c r="L611" s="48"/>
      <c r="M611" s="48"/>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5"/>
      <c r="AU611" s="45"/>
      <c r="AV611" s="45"/>
      <c r="AW611" s="45"/>
      <c r="AX611" s="45"/>
      <c r="AY611" s="45"/>
      <c r="AZ611" s="45"/>
    </row>
    <row r="612" spans="1:52" ht="12.75" customHeight="1">
      <c r="A612" s="178"/>
      <c r="B612" s="47"/>
      <c r="C612" s="47"/>
      <c r="D612" s="47"/>
      <c r="E612" s="47"/>
      <c r="F612" s="47"/>
      <c r="G612" s="47"/>
      <c r="H612" s="47"/>
      <c r="I612" s="48"/>
      <c r="J612" s="47"/>
      <c r="K612" s="48"/>
      <c r="L612" s="48"/>
      <c r="M612" s="48"/>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T612" s="45"/>
      <c r="AU612" s="45"/>
      <c r="AV612" s="45"/>
      <c r="AW612" s="45"/>
      <c r="AX612" s="45"/>
      <c r="AY612" s="45"/>
      <c r="AZ612" s="45"/>
    </row>
    <row r="613" spans="1:52" ht="12.75" customHeight="1">
      <c r="A613" s="178"/>
      <c r="B613" s="47"/>
      <c r="C613" s="47"/>
      <c r="D613" s="47"/>
      <c r="E613" s="47"/>
      <c r="F613" s="47"/>
      <c r="G613" s="47"/>
      <c r="H613" s="47"/>
      <c r="I613" s="48"/>
      <c r="J613" s="47"/>
      <c r="K613" s="48"/>
      <c r="L613" s="48"/>
      <c r="M613" s="48"/>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5"/>
      <c r="AU613" s="45"/>
      <c r="AV613" s="45"/>
      <c r="AW613" s="45"/>
      <c r="AX613" s="45"/>
      <c r="AY613" s="45"/>
      <c r="AZ613" s="45"/>
    </row>
    <row r="614" spans="1:52" ht="12.75" customHeight="1">
      <c r="A614" s="178"/>
      <c r="B614" s="47"/>
      <c r="C614" s="47"/>
      <c r="D614" s="47"/>
      <c r="E614" s="47"/>
      <c r="F614" s="47"/>
      <c r="G614" s="47"/>
      <c r="H614" s="47"/>
      <c r="I614" s="48"/>
      <c r="J614" s="47"/>
      <c r="K614" s="48"/>
      <c r="L614" s="48"/>
      <c r="M614" s="48"/>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5"/>
      <c r="AU614" s="45"/>
      <c r="AV614" s="45"/>
      <c r="AW614" s="45"/>
      <c r="AX614" s="45"/>
      <c r="AY614" s="45"/>
      <c r="AZ614" s="45"/>
    </row>
    <row r="615" spans="1:52" ht="12.75" customHeight="1">
      <c r="A615" s="178"/>
      <c r="B615" s="47"/>
      <c r="C615" s="47"/>
      <c r="D615" s="47"/>
      <c r="E615" s="47"/>
      <c r="F615" s="47"/>
      <c r="G615" s="47"/>
      <c r="H615" s="47"/>
      <c r="I615" s="48"/>
      <c r="J615" s="47"/>
      <c r="K615" s="48"/>
      <c r="L615" s="48"/>
      <c r="M615" s="48"/>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5"/>
      <c r="AU615" s="45"/>
      <c r="AV615" s="45"/>
      <c r="AW615" s="45"/>
      <c r="AX615" s="45"/>
      <c r="AY615" s="45"/>
      <c r="AZ615" s="45"/>
    </row>
    <row r="616" spans="1:52" ht="12.75" customHeight="1">
      <c r="A616" s="178"/>
      <c r="B616" s="47"/>
      <c r="C616" s="47"/>
      <c r="D616" s="47"/>
      <c r="E616" s="47"/>
      <c r="F616" s="47"/>
      <c r="G616" s="47"/>
      <c r="H616" s="47"/>
      <c r="I616" s="48"/>
      <c r="J616" s="47"/>
      <c r="K616" s="48"/>
      <c r="L616" s="48"/>
      <c r="M616" s="48"/>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5"/>
      <c r="AU616" s="45"/>
      <c r="AV616" s="45"/>
      <c r="AW616" s="45"/>
      <c r="AX616" s="45"/>
      <c r="AY616" s="45"/>
      <c r="AZ616" s="45"/>
    </row>
    <row r="617" spans="1:52" ht="12.75" customHeight="1">
      <c r="A617" s="178"/>
      <c r="B617" s="47"/>
      <c r="C617" s="47"/>
      <c r="D617" s="47"/>
      <c r="E617" s="47"/>
      <c r="F617" s="47"/>
      <c r="G617" s="47"/>
      <c r="H617" s="47"/>
      <c r="I617" s="48"/>
      <c r="J617" s="47"/>
      <c r="K617" s="48"/>
      <c r="L617" s="48"/>
      <c r="M617" s="48"/>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5"/>
      <c r="AU617" s="45"/>
      <c r="AV617" s="45"/>
      <c r="AW617" s="45"/>
      <c r="AX617" s="45"/>
      <c r="AY617" s="45"/>
      <c r="AZ617" s="45"/>
    </row>
    <row r="618" spans="1:52" ht="12.75" customHeight="1">
      <c r="A618" s="178"/>
      <c r="B618" s="47"/>
      <c r="C618" s="47"/>
      <c r="D618" s="47"/>
      <c r="E618" s="47"/>
      <c r="F618" s="47"/>
      <c r="G618" s="47"/>
      <c r="H618" s="47"/>
      <c r="I618" s="48"/>
      <c r="J618" s="47"/>
      <c r="K618" s="48"/>
      <c r="L618" s="48"/>
      <c r="M618" s="48"/>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5"/>
      <c r="AU618" s="45"/>
      <c r="AV618" s="45"/>
      <c r="AW618" s="45"/>
      <c r="AX618" s="45"/>
      <c r="AY618" s="45"/>
      <c r="AZ618" s="45"/>
    </row>
    <row r="619" spans="1:52" ht="12.75" customHeight="1">
      <c r="A619" s="178"/>
      <c r="B619" s="47"/>
      <c r="C619" s="47"/>
      <c r="D619" s="47"/>
      <c r="E619" s="47"/>
      <c r="F619" s="47"/>
      <c r="G619" s="47"/>
      <c r="H619" s="47"/>
      <c r="I619" s="48"/>
      <c r="J619" s="47"/>
      <c r="K619" s="48"/>
      <c r="L619" s="48"/>
      <c r="M619" s="48"/>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5"/>
      <c r="AU619" s="45"/>
      <c r="AV619" s="45"/>
      <c r="AW619" s="45"/>
      <c r="AX619" s="45"/>
      <c r="AY619" s="45"/>
      <c r="AZ619" s="45"/>
    </row>
    <row r="620" spans="1:52" ht="12.75" customHeight="1">
      <c r="A620" s="178"/>
      <c r="B620" s="47"/>
      <c r="C620" s="47"/>
      <c r="D620" s="47"/>
      <c r="E620" s="47"/>
      <c r="F620" s="47"/>
      <c r="G620" s="47"/>
      <c r="H620" s="47"/>
      <c r="I620" s="48"/>
      <c r="J620" s="47"/>
      <c r="K620" s="48"/>
      <c r="L620" s="48"/>
      <c r="M620" s="48"/>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5"/>
      <c r="AU620" s="45"/>
      <c r="AV620" s="45"/>
      <c r="AW620" s="45"/>
      <c r="AX620" s="45"/>
      <c r="AY620" s="45"/>
      <c r="AZ620" s="45"/>
    </row>
    <row r="621" spans="1:52" ht="12.75" customHeight="1">
      <c r="A621" s="178"/>
      <c r="B621" s="47"/>
      <c r="C621" s="47"/>
      <c r="D621" s="47"/>
      <c r="E621" s="47"/>
      <c r="F621" s="47"/>
      <c r="G621" s="47"/>
      <c r="H621" s="47"/>
      <c r="I621" s="48"/>
      <c r="J621" s="47"/>
      <c r="K621" s="48"/>
      <c r="L621" s="48"/>
      <c r="M621" s="48"/>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5"/>
      <c r="AU621" s="45"/>
      <c r="AV621" s="45"/>
      <c r="AW621" s="45"/>
      <c r="AX621" s="45"/>
      <c r="AY621" s="45"/>
      <c r="AZ621" s="45"/>
    </row>
    <row r="622" spans="1:52" ht="12.75" customHeight="1">
      <c r="A622" s="178"/>
      <c r="B622" s="47"/>
      <c r="C622" s="47"/>
      <c r="D622" s="47"/>
      <c r="E622" s="47"/>
      <c r="F622" s="47"/>
      <c r="G622" s="47"/>
      <c r="H622" s="47"/>
      <c r="I622" s="48"/>
      <c r="J622" s="47"/>
      <c r="K622" s="48"/>
      <c r="L622" s="48"/>
      <c r="M622" s="48"/>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5"/>
      <c r="AU622" s="45"/>
      <c r="AV622" s="45"/>
      <c r="AW622" s="45"/>
      <c r="AX622" s="45"/>
      <c r="AY622" s="45"/>
      <c r="AZ622" s="45"/>
    </row>
    <row r="623" spans="1:52" ht="12.75" customHeight="1">
      <c r="A623" s="178"/>
      <c r="B623" s="47"/>
      <c r="C623" s="47"/>
      <c r="D623" s="47"/>
      <c r="E623" s="47"/>
      <c r="F623" s="47"/>
      <c r="G623" s="47"/>
      <c r="H623" s="47"/>
      <c r="I623" s="48"/>
      <c r="J623" s="47"/>
      <c r="K623" s="48"/>
      <c r="L623" s="48"/>
      <c r="M623" s="48"/>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5"/>
      <c r="AU623" s="45"/>
      <c r="AV623" s="45"/>
      <c r="AW623" s="45"/>
      <c r="AX623" s="45"/>
      <c r="AY623" s="45"/>
      <c r="AZ623" s="45"/>
    </row>
    <row r="624" spans="1:52" ht="12.75" customHeight="1">
      <c r="A624" s="178"/>
      <c r="B624" s="47"/>
      <c r="C624" s="47"/>
      <c r="D624" s="47"/>
      <c r="E624" s="47"/>
      <c r="F624" s="47"/>
      <c r="G624" s="47"/>
      <c r="H624" s="47"/>
      <c r="I624" s="48"/>
      <c r="J624" s="47"/>
      <c r="K624" s="48"/>
      <c r="L624" s="48"/>
      <c r="M624" s="48"/>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5"/>
      <c r="AU624" s="45"/>
      <c r="AV624" s="45"/>
      <c r="AW624" s="45"/>
      <c r="AX624" s="45"/>
      <c r="AY624" s="45"/>
      <c r="AZ624" s="45"/>
    </row>
    <row r="625" spans="1:52" ht="12.75" customHeight="1">
      <c r="A625" s="178"/>
      <c r="B625" s="47"/>
      <c r="C625" s="47"/>
      <c r="D625" s="47"/>
      <c r="E625" s="47"/>
      <c r="F625" s="47"/>
      <c r="G625" s="47"/>
      <c r="H625" s="47"/>
      <c r="I625" s="48"/>
      <c r="J625" s="47"/>
      <c r="K625" s="48"/>
      <c r="L625" s="48"/>
      <c r="M625" s="48"/>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c r="AR625" s="47"/>
      <c r="AS625" s="47"/>
      <c r="AT625" s="45"/>
      <c r="AU625" s="45"/>
      <c r="AV625" s="45"/>
      <c r="AW625" s="45"/>
      <c r="AX625" s="45"/>
      <c r="AY625" s="45"/>
      <c r="AZ625" s="45"/>
    </row>
    <row r="626" spans="1:52" ht="12.75" customHeight="1">
      <c r="A626" s="178"/>
      <c r="B626" s="47"/>
      <c r="C626" s="47"/>
      <c r="D626" s="47"/>
      <c r="E626" s="47"/>
      <c r="F626" s="47"/>
      <c r="G626" s="47"/>
      <c r="H626" s="47"/>
      <c r="I626" s="48"/>
      <c r="J626" s="47"/>
      <c r="K626" s="48"/>
      <c r="L626" s="48"/>
      <c r="M626" s="48"/>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c r="AR626" s="47"/>
      <c r="AS626" s="47"/>
      <c r="AT626" s="45"/>
      <c r="AU626" s="45"/>
      <c r="AV626" s="45"/>
      <c r="AW626" s="45"/>
      <c r="AX626" s="45"/>
      <c r="AY626" s="45"/>
      <c r="AZ626" s="45"/>
    </row>
    <row r="627" spans="1:52" ht="12.75" customHeight="1">
      <c r="A627" s="178"/>
      <c r="B627" s="47"/>
      <c r="C627" s="47"/>
      <c r="D627" s="47"/>
      <c r="E627" s="47"/>
      <c r="F627" s="47"/>
      <c r="G627" s="47"/>
      <c r="H627" s="47"/>
      <c r="I627" s="48"/>
      <c r="J627" s="47"/>
      <c r="K627" s="48"/>
      <c r="L627" s="48"/>
      <c r="M627" s="48"/>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5"/>
      <c r="AU627" s="45"/>
      <c r="AV627" s="45"/>
      <c r="AW627" s="45"/>
      <c r="AX627" s="45"/>
      <c r="AY627" s="45"/>
      <c r="AZ627" s="45"/>
    </row>
    <row r="628" spans="1:52" ht="12.75" customHeight="1">
      <c r="A628" s="178"/>
      <c r="B628" s="47"/>
      <c r="C628" s="47"/>
      <c r="D628" s="47"/>
      <c r="E628" s="47"/>
      <c r="F628" s="47"/>
      <c r="G628" s="47"/>
      <c r="H628" s="47"/>
      <c r="I628" s="48"/>
      <c r="J628" s="47"/>
      <c r="K628" s="48"/>
      <c r="L628" s="48"/>
      <c r="M628" s="48"/>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c r="AR628" s="47"/>
      <c r="AS628" s="47"/>
      <c r="AT628" s="45"/>
      <c r="AU628" s="45"/>
      <c r="AV628" s="45"/>
      <c r="AW628" s="45"/>
      <c r="AX628" s="45"/>
      <c r="AY628" s="45"/>
      <c r="AZ628" s="45"/>
    </row>
    <row r="629" spans="1:52" ht="12.75" customHeight="1">
      <c r="A629" s="178"/>
      <c r="B629" s="47"/>
      <c r="C629" s="47"/>
      <c r="D629" s="47"/>
      <c r="E629" s="47"/>
      <c r="F629" s="47"/>
      <c r="G629" s="47"/>
      <c r="H629" s="47"/>
      <c r="I629" s="48"/>
      <c r="J629" s="47"/>
      <c r="K629" s="48"/>
      <c r="L629" s="48"/>
      <c r="M629" s="48"/>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5"/>
      <c r="AU629" s="45"/>
      <c r="AV629" s="45"/>
      <c r="AW629" s="45"/>
      <c r="AX629" s="45"/>
      <c r="AY629" s="45"/>
      <c r="AZ629" s="45"/>
    </row>
    <row r="630" spans="1:52" ht="12.75" customHeight="1">
      <c r="A630" s="178"/>
      <c r="B630" s="47"/>
      <c r="C630" s="47"/>
      <c r="D630" s="47"/>
      <c r="E630" s="47"/>
      <c r="F630" s="47"/>
      <c r="G630" s="47"/>
      <c r="H630" s="47"/>
      <c r="I630" s="48"/>
      <c r="J630" s="47"/>
      <c r="K630" s="48"/>
      <c r="L630" s="48"/>
      <c r="M630" s="48"/>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c r="AR630" s="47"/>
      <c r="AS630" s="47"/>
      <c r="AT630" s="45"/>
      <c r="AU630" s="45"/>
      <c r="AV630" s="45"/>
      <c r="AW630" s="45"/>
      <c r="AX630" s="45"/>
      <c r="AY630" s="45"/>
      <c r="AZ630" s="45"/>
    </row>
    <row r="631" spans="1:52" ht="12.75" customHeight="1">
      <c r="A631" s="178"/>
      <c r="B631" s="47"/>
      <c r="C631" s="47"/>
      <c r="D631" s="47"/>
      <c r="E631" s="47"/>
      <c r="F631" s="47"/>
      <c r="G631" s="47"/>
      <c r="H631" s="47"/>
      <c r="I631" s="48"/>
      <c r="J631" s="47"/>
      <c r="K631" s="48"/>
      <c r="L631" s="48"/>
      <c r="M631" s="48"/>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5"/>
      <c r="AU631" s="45"/>
      <c r="AV631" s="45"/>
      <c r="AW631" s="45"/>
      <c r="AX631" s="45"/>
      <c r="AY631" s="45"/>
      <c r="AZ631" s="45"/>
    </row>
    <row r="632" spans="1:52" ht="12.75" customHeight="1">
      <c r="A632" s="178"/>
      <c r="B632" s="47"/>
      <c r="C632" s="47"/>
      <c r="D632" s="47"/>
      <c r="E632" s="47"/>
      <c r="F632" s="47"/>
      <c r="G632" s="47"/>
      <c r="H632" s="47"/>
      <c r="I632" s="48"/>
      <c r="J632" s="47"/>
      <c r="K632" s="48"/>
      <c r="L632" s="48"/>
      <c r="M632" s="48"/>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c r="AR632" s="47"/>
      <c r="AS632" s="47"/>
      <c r="AT632" s="45"/>
      <c r="AU632" s="45"/>
      <c r="AV632" s="45"/>
      <c r="AW632" s="45"/>
      <c r="AX632" s="45"/>
      <c r="AY632" s="45"/>
      <c r="AZ632" s="45"/>
    </row>
    <row r="633" spans="1:52" ht="12.75" customHeight="1">
      <c r="A633" s="178"/>
      <c r="B633" s="47"/>
      <c r="C633" s="47"/>
      <c r="D633" s="47"/>
      <c r="E633" s="47"/>
      <c r="F633" s="47"/>
      <c r="G633" s="47"/>
      <c r="H633" s="47"/>
      <c r="I633" s="48"/>
      <c r="J633" s="47"/>
      <c r="K633" s="48"/>
      <c r="L633" s="48"/>
      <c r="M633" s="48"/>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5"/>
      <c r="AU633" s="45"/>
      <c r="AV633" s="45"/>
      <c r="AW633" s="45"/>
      <c r="AX633" s="45"/>
      <c r="AY633" s="45"/>
      <c r="AZ633" s="45"/>
    </row>
    <row r="634" spans="1:52" ht="12.75" customHeight="1">
      <c r="A634" s="178"/>
      <c r="B634" s="47"/>
      <c r="C634" s="47"/>
      <c r="D634" s="47"/>
      <c r="E634" s="47"/>
      <c r="F634" s="47"/>
      <c r="G634" s="47"/>
      <c r="H634" s="47"/>
      <c r="I634" s="48"/>
      <c r="J634" s="47"/>
      <c r="K634" s="48"/>
      <c r="L634" s="48"/>
      <c r="M634" s="48"/>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5"/>
      <c r="AU634" s="45"/>
      <c r="AV634" s="45"/>
      <c r="AW634" s="45"/>
      <c r="AX634" s="45"/>
      <c r="AY634" s="45"/>
      <c r="AZ634" s="45"/>
    </row>
    <row r="635" spans="1:52" ht="12.75" customHeight="1">
      <c r="A635" s="178"/>
      <c r="B635" s="47"/>
      <c r="C635" s="47"/>
      <c r="D635" s="47"/>
      <c r="E635" s="47"/>
      <c r="F635" s="47"/>
      <c r="G635" s="47"/>
      <c r="H635" s="47"/>
      <c r="I635" s="48"/>
      <c r="J635" s="47"/>
      <c r="K635" s="48"/>
      <c r="L635" s="48"/>
      <c r="M635" s="48"/>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c r="AR635" s="47"/>
      <c r="AS635" s="47"/>
      <c r="AT635" s="45"/>
      <c r="AU635" s="45"/>
      <c r="AV635" s="45"/>
      <c r="AW635" s="45"/>
      <c r="AX635" s="45"/>
      <c r="AY635" s="45"/>
      <c r="AZ635" s="45"/>
    </row>
    <row r="636" spans="1:52" ht="12.75" customHeight="1">
      <c r="A636" s="178"/>
      <c r="B636" s="47"/>
      <c r="C636" s="47"/>
      <c r="D636" s="47"/>
      <c r="E636" s="47"/>
      <c r="F636" s="47"/>
      <c r="G636" s="47"/>
      <c r="H636" s="47"/>
      <c r="I636" s="48"/>
      <c r="J636" s="47"/>
      <c r="K636" s="48"/>
      <c r="L636" s="48"/>
      <c r="M636" s="48"/>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c r="AR636" s="47"/>
      <c r="AS636" s="47"/>
      <c r="AT636" s="45"/>
      <c r="AU636" s="45"/>
      <c r="AV636" s="45"/>
      <c r="AW636" s="45"/>
      <c r="AX636" s="45"/>
      <c r="AY636" s="45"/>
      <c r="AZ636" s="45"/>
    </row>
    <row r="637" spans="1:52" ht="12.75" customHeight="1">
      <c r="A637" s="178"/>
      <c r="B637" s="47"/>
      <c r="C637" s="47"/>
      <c r="D637" s="47"/>
      <c r="E637" s="47"/>
      <c r="F637" s="47"/>
      <c r="G637" s="47"/>
      <c r="H637" s="47"/>
      <c r="I637" s="48"/>
      <c r="J637" s="47"/>
      <c r="K637" s="48"/>
      <c r="L637" s="48"/>
      <c r="M637" s="48"/>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c r="AR637" s="47"/>
      <c r="AS637" s="47"/>
      <c r="AT637" s="45"/>
      <c r="AU637" s="45"/>
      <c r="AV637" s="45"/>
      <c r="AW637" s="45"/>
      <c r="AX637" s="45"/>
      <c r="AY637" s="45"/>
      <c r="AZ637" s="45"/>
    </row>
    <row r="638" spans="1:52" ht="12.75" customHeight="1">
      <c r="A638" s="178"/>
      <c r="B638" s="47"/>
      <c r="C638" s="47"/>
      <c r="D638" s="47"/>
      <c r="E638" s="47"/>
      <c r="F638" s="47"/>
      <c r="G638" s="47"/>
      <c r="H638" s="47"/>
      <c r="I638" s="48"/>
      <c r="J638" s="47"/>
      <c r="K638" s="48"/>
      <c r="L638" s="48"/>
      <c r="M638" s="48"/>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c r="AR638" s="47"/>
      <c r="AS638" s="47"/>
      <c r="AT638" s="45"/>
      <c r="AU638" s="45"/>
      <c r="AV638" s="45"/>
      <c r="AW638" s="45"/>
      <c r="AX638" s="45"/>
      <c r="AY638" s="45"/>
      <c r="AZ638" s="45"/>
    </row>
    <row r="639" spans="1:52" ht="12.75" customHeight="1">
      <c r="A639" s="178"/>
      <c r="B639" s="47"/>
      <c r="C639" s="47"/>
      <c r="D639" s="47"/>
      <c r="E639" s="47"/>
      <c r="F639" s="47"/>
      <c r="G639" s="47"/>
      <c r="H639" s="47"/>
      <c r="I639" s="48"/>
      <c r="J639" s="47"/>
      <c r="K639" s="48"/>
      <c r="L639" s="48"/>
      <c r="M639" s="48"/>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c r="AR639" s="47"/>
      <c r="AS639" s="47"/>
      <c r="AT639" s="45"/>
      <c r="AU639" s="45"/>
      <c r="AV639" s="45"/>
      <c r="AW639" s="45"/>
      <c r="AX639" s="45"/>
      <c r="AY639" s="45"/>
      <c r="AZ639" s="45"/>
    </row>
    <row r="640" spans="1:52" ht="12.75" customHeight="1">
      <c r="A640" s="178"/>
      <c r="B640" s="47"/>
      <c r="C640" s="47"/>
      <c r="D640" s="47"/>
      <c r="E640" s="47"/>
      <c r="F640" s="47"/>
      <c r="G640" s="47"/>
      <c r="H640" s="47"/>
      <c r="I640" s="48"/>
      <c r="J640" s="47"/>
      <c r="K640" s="48"/>
      <c r="L640" s="48"/>
      <c r="M640" s="48"/>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c r="AR640" s="47"/>
      <c r="AS640" s="47"/>
      <c r="AT640" s="45"/>
      <c r="AU640" s="45"/>
      <c r="AV640" s="45"/>
      <c r="AW640" s="45"/>
      <c r="AX640" s="45"/>
      <c r="AY640" s="45"/>
      <c r="AZ640" s="45"/>
    </row>
    <row r="641" spans="1:52" ht="12.75" customHeight="1">
      <c r="A641" s="178"/>
      <c r="B641" s="47"/>
      <c r="C641" s="47"/>
      <c r="D641" s="47"/>
      <c r="E641" s="47"/>
      <c r="F641" s="47"/>
      <c r="G641" s="47"/>
      <c r="H641" s="47"/>
      <c r="I641" s="48"/>
      <c r="J641" s="47"/>
      <c r="K641" s="48"/>
      <c r="L641" s="48"/>
      <c r="M641" s="48"/>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c r="AR641" s="47"/>
      <c r="AS641" s="47"/>
      <c r="AT641" s="45"/>
      <c r="AU641" s="45"/>
      <c r="AV641" s="45"/>
      <c r="AW641" s="45"/>
      <c r="AX641" s="45"/>
      <c r="AY641" s="45"/>
      <c r="AZ641" s="45"/>
    </row>
    <row r="642" spans="1:52" ht="12.75" customHeight="1">
      <c r="A642" s="178"/>
      <c r="B642" s="47"/>
      <c r="C642" s="47"/>
      <c r="D642" s="47"/>
      <c r="E642" s="47"/>
      <c r="F642" s="47"/>
      <c r="G642" s="47"/>
      <c r="H642" s="47"/>
      <c r="I642" s="48"/>
      <c r="J642" s="47"/>
      <c r="K642" s="48"/>
      <c r="L642" s="48"/>
      <c r="M642" s="48"/>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5"/>
      <c r="AU642" s="45"/>
      <c r="AV642" s="45"/>
      <c r="AW642" s="45"/>
      <c r="AX642" s="45"/>
      <c r="AY642" s="45"/>
      <c r="AZ642" s="45"/>
    </row>
    <row r="643" spans="1:52" ht="12.75" customHeight="1">
      <c r="A643" s="178"/>
      <c r="B643" s="47"/>
      <c r="C643" s="47"/>
      <c r="D643" s="47"/>
      <c r="E643" s="47"/>
      <c r="F643" s="47"/>
      <c r="G643" s="47"/>
      <c r="H643" s="47"/>
      <c r="I643" s="48"/>
      <c r="J643" s="47"/>
      <c r="K643" s="48"/>
      <c r="L643" s="48"/>
      <c r="M643" s="48"/>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c r="AR643" s="47"/>
      <c r="AS643" s="47"/>
      <c r="AT643" s="45"/>
      <c r="AU643" s="45"/>
      <c r="AV643" s="45"/>
      <c r="AW643" s="45"/>
      <c r="AX643" s="45"/>
      <c r="AY643" s="45"/>
      <c r="AZ643" s="45"/>
    </row>
    <row r="644" spans="1:52" ht="12.75" customHeight="1">
      <c r="A644" s="178"/>
      <c r="B644" s="47"/>
      <c r="C644" s="47"/>
      <c r="D644" s="47"/>
      <c r="E644" s="47"/>
      <c r="F644" s="47"/>
      <c r="G644" s="47"/>
      <c r="H644" s="47"/>
      <c r="I644" s="48"/>
      <c r="J644" s="47"/>
      <c r="K644" s="48"/>
      <c r="L644" s="48"/>
      <c r="M644" s="48"/>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c r="AR644" s="47"/>
      <c r="AS644" s="47"/>
      <c r="AT644" s="45"/>
      <c r="AU644" s="45"/>
      <c r="AV644" s="45"/>
      <c r="AW644" s="45"/>
      <c r="AX644" s="45"/>
      <c r="AY644" s="45"/>
      <c r="AZ644" s="45"/>
    </row>
    <row r="645" spans="1:52" ht="12.75" customHeight="1">
      <c r="A645" s="178"/>
      <c r="B645" s="47"/>
      <c r="C645" s="47"/>
      <c r="D645" s="47"/>
      <c r="E645" s="47"/>
      <c r="F645" s="47"/>
      <c r="G645" s="47"/>
      <c r="H645" s="47"/>
      <c r="I645" s="48"/>
      <c r="J645" s="47"/>
      <c r="K645" s="48"/>
      <c r="L645" s="48"/>
      <c r="M645" s="48"/>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c r="AR645" s="47"/>
      <c r="AS645" s="47"/>
      <c r="AT645" s="45"/>
      <c r="AU645" s="45"/>
      <c r="AV645" s="45"/>
      <c r="AW645" s="45"/>
      <c r="AX645" s="45"/>
      <c r="AY645" s="45"/>
      <c r="AZ645" s="45"/>
    </row>
    <row r="646" spans="1:52" ht="12.75" customHeight="1">
      <c r="A646" s="178"/>
      <c r="B646" s="47"/>
      <c r="C646" s="47"/>
      <c r="D646" s="47"/>
      <c r="E646" s="47"/>
      <c r="F646" s="47"/>
      <c r="G646" s="47"/>
      <c r="H646" s="47"/>
      <c r="I646" s="48"/>
      <c r="J646" s="47"/>
      <c r="K646" s="48"/>
      <c r="L646" s="48"/>
      <c r="M646" s="48"/>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c r="AR646" s="47"/>
      <c r="AS646" s="47"/>
      <c r="AT646" s="45"/>
      <c r="AU646" s="45"/>
      <c r="AV646" s="45"/>
      <c r="AW646" s="45"/>
      <c r="AX646" s="45"/>
      <c r="AY646" s="45"/>
      <c r="AZ646" s="45"/>
    </row>
    <row r="647" spans="1:52" ht="12.75" customHeight="1">
      <c r="A647" s="178"/>
      <c r="B647" s="47"/>
      <c r="C647" s="47"/>
      <c r="D647" s="47"/>
      <c r="E647" s="47"/>
      <c r="F647" s="47"/>
      <c r="G647" s="47"/>
      <c r="H647" s="47"/>
      <c r="I647" s="48"/>
      <c r="J647" s="47"/>
      <c r="K647" s="48"/>
      <c r="L647" s="48"/>
      <c r="M647" s="48"/>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c r="AR647" s="47"/>
      <c r="AS647" s="47"/>
      <c r="AT647" s="45"/>
      <c r="AU647" s="45"/>
      <c r="AV647" s="45"/>
      <c r="AW647" s="45"/>
      <c r="AX647" s="45"/>
      <c r="AY647" s="45"/>
      <c r="AZ647" s="45"/>
    </row>
    <row r="648" spans="1:52" ht="12.75" customHeight="1">
      <c r="A648" s="178"/>
      <c r="B648" s="47"/>
      <c r="C648" s="47"/>
      <c r="D648" s="47"/>
      <c r="E648" s="47"/>
      <c r="F648" s="47"/>
      <c r="G648" s="47"/>
      <c r="H648" s="47"/>
      <c r="I648" s="48"/>
      <c r="J648" s="47"/>
      <c r="K648" s="48"/>
      <c r="L648" s="48"/>
      <c r="M648" s="48"/>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c r="AR648" s="47"/>
      <c r="AS648" s="47"/>
      <c r="AT648" s="45"/>
      <c r="AU648" s="45"/>
      <c r="AV648" s="45"/>
      <c r="AW648" s="45"/>
      <c r="AX648" s="45"/>
      <c r="AY648" s="45"/>
      <c r="AZ648" s="45"/>
    </row>
    <row r="649" spans="1:52" ht="12.75" customHeight="1">
      <c r="A649" s="178"/>
      <c r="B649" s="47"/>
      <c r="C649" s="47"/>
      <c r="D649" s="47"/>
      <c r="E649" s="47"/>
      <c r="F649" s="47"/>
      <c r="G649" s="47"/>
      <c r="H649" s="47"/>
      <c r="I649" s="48"/>
      <c r="J649" s="47"/>
      <c r="K649" s="48"/>
      <c r="L649" s="48"/>
      <c r="M649" s="48"/>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5"/>
      <c r="AU649" s="45"/>
      <c r="AV649" s="45"/>
      <c r="AW649" s="45"/>
      <c r="AX649" s="45"/>
      <c r="AY649" s="45"/>
      <c r="AZ649" s="45"/>
    </row>
    <row r="650" spans="1:52" ht="12.75" customHeight="1">
      <c r="A650" s="178"/>
      <c r="B650" s="47"/>
      <c r="C650" s="47"/>
      <c r="D650" s="47"/>
      <c r="E650" s="47"/>
      <c r="F650" s="47"/>
      <c r="G650" s="47"/>
      <c r="H650" s="47"/>
      <c r="I650" s="48"/>
      <c r="J650" s="47"/>
      <c r="K650" s="48"/>
      <c r="L650" s="48"/>
      <c r="M650" s="48"/>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c r="AR650" s="47"/>
      <c r="AS650" s="47"/>
      <c r="AT650" s="45"/>
      <c r="AU650" s="45"/>
      <c r="AV650" s="45"/>
      <c r="AW650" s="45"/>
      <c r="AX650" s="45"/>
      <c r="AY650" s="45"/>
      <c r="AZ650" s="45"/>
    </row>
    <row r="651" spans="1:52" ht="12.75" customHeight="1">
      <c r="A651" s="178"/>
      <c r="B651" s="47"/>
      <c r="C651" s="47"/>
      <c r="D651" s="47"/>
      <c r="E651" s="47"/>
      <c r="F651" s="47"/>
      <c r="G651" s="47"/>
      <c r="H651" s="47"/>
      <c r="I651" s="48"/>
      <c r="J651" s="47"/>
      <c r="K651" s="48"/>
      <c r="L651" s="48"/>
      <c r="M651" s="48"/>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c r="AR651" s="47"/>
      <c r="AS651" s="47"/>
      <c r="AT651" s="45"/>
      <c r="AU651" s="45"/>
      <c r="AV651" s="45"/>
      <c r="AW651" s="45"/>
      <c r="AX651" s="45"/>
      <c r="AY651" s="45"/>
      <c r="AZ651" s="45"/>
    </row>
    <row r="652" spans="1:52" ht="12.75" customHeight="1">
      <c r="A652" s="178"/>
      <c r="B652" s="47"/>
      <c r="C652" s="47"/>
      <c r="D652" s="47"/>
      <c r="E652" s="47"/>
      <c r="F652" s="47"/>
      <c r="G652" s="47"/>
      <c r="H652" s="47"/>
      <c r="I652" s="48"/>
      <c r="J652" s="47"/>
      <c r="K652" s="48"/>
      <c r="L652" s="48"/>
      <c r="M652" s="48"/>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c r="AR652" s="47"/>
      <c r="AS652" s="47"/>
      <c r="AT652" s="45"/>
      <c r="AU652" s="45"/>
      <c r="AV652" s="45"/>
      <c r="AW652" s="45"/>
      <c r="AX652" s="45"/>
      <c r="AY652" s="45"/>
      <c r="AZ652" s="45"/>
    </row>
    <row r="653" spans="1:52" ht="12.75" customHeight="1">
      <c r="A653" s="178"/>
      <c r="B653" s="47"/>
      <c r="C653" s="47"/>
      <c r="D653" s="47"/>
      <c r="E653" s="47"/>
      <c r="F653" s="47"/>
      <c r="G653" s="47"/>
      <c r="H653" s="47"/>
      <c r="I653" s="48"/>
      <c r="J653" s="47"/>
      <c r="K653" s="48"/>
      <c r="L653" s="48"/>
      <c r="M653" s="48"/>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c r="AR653" s="47"/>
      <c r="AS653" s="47"/>
      <c r="AT653" s="45"/>
      <c r="AU653" s="45"/>
      <c r="AV653" s="45"/>
      <c r="AW653" s="45"/>
      <c r="AX653" s="45"/>
      <c r="AY653" s="45"/>
      <c r="AZ653" s="45"/>
    </row>
    <row r="654" spans="1:52" ht="12.75" customHeight="1">
      <c r="A654" s="178"/>
      <c r="B654" s="47"/>
      <c r="C654" s="47"/>
      <c r="D654" s="47"/>
      <c r="E654" s="47"/>
      <c r="F654" s="47"/>
      <c r="G654" s="47"/>
      <c r="H654" s="47"/>
      <c r="I654" s="48"/>
      <c r="J654" s="47"/>
      <c r="K654" s="48"/>
      <c r="L654" s="48"/>
      <c r="M654" s="48"/>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c r="AP654" s="47"/>
      <c r="AQ654" s="47"/>
      <c r="AR654" s="47"/>
      <c r="AS654" s="47"/>
      <c r="AT654" s="45"/>
      <c r="AU654" s="45"/>
      <c r="AV654" s="45"/>
      <c r="AW654" s="45"/>
      <c r="AX654" s="45"/>
      <c r="AY654" s="45"/>
      <c r="AZ654" s="45"/>
    </row>
    <row r="655" spans="1:52" ht="12.75" customHeight="1">
      <c r="A655" s="178"/>
      <c r="B655" s="47"/>
      <c r="C655" s="47"/>
      <c r="D655" s="47"/>
      <c r="E655" s="47"/>
      <c r="F655" s="47"/>
      <c r="G655" s="47"/>
      <c r="H655" s="47"/>
      <c r="I655" s="48"/>
      <c r="J655" s="47"/>
      <c r="K655" s="48"/>
      <c r="L655" s="48"/>
      <c r="M655" s="48"/>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c r="AR655" s="47"/>
      <c r="AS655" s="47"/>
      <c r="AT655" s="45"/>
      <c r="AU655" s="45"/>
      <c r="AV655" s="45"/>
      <c r="AW655" s="45"/>
      <c r="AX655" s="45"/>
      <c r="AY655" s="45"/>
      <c r="AZ655" s="45"/>
    </row>
    <row r="656" spans="1:52" ht="12.75" customHeight="1">
      <c r="A656" s="178"/>
      <c r="B656" s="47"/>
      <c r="C656" s="47"/>
      <c r="D656" s="47"/>
      <c r="E656" s="47"/>
      <c r="F656" s="47"/>
      <c r="G656" s="47"/>
      <c r="H656" s="47"/>
      <c r="I656" s="48"/>
      <c r="J656" s="47"/>
      <c r="K656" s="48"/>
      <c r="L656" s="48"/>
      <c r="M656" s="48"/>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c r="AR656" s="47"/>
      <c r="AS656" s="47"/>
      <c r="AT656" s="45"/>
      <c r="AU656" s="45"/>
      <c r="AV656" s="45"/>
      <c r="AW656" s="45"/>
      <c r="AX656" s="45"/>
      <c r="AY656" s="45"/>
      <c r="AZ656" s="45"/>
    </row>
    <row r="657" spans="1:52" ht="12.75" customHeight="1">
      <c r="A657" s="178"/>
      <c r="B657" s="47"/>
      <c r="C657" s="47"/>
      <c r="D657" s="47"/>
      <c r="E657" s="47"/>
      <c r="F657" s="47"/>
      <c r="G657" s="47"/>
      <c r="H657" s="47"/>
      <c r="I657" s="48"/>
      <c r="J657" s="47"/>
      <c r="K657" s="48"/>
      <c r="L657" s="48"/>
      <c r="M657" s="48"/>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c r="AR657" s="47"/>
      <c r="AS657" s="47"/>
      <c r="AT657" s="45"/>
      <c r="AU657" s="45"/>
      <c r="AV657" s="45"/>
      <c r="AW657" s="45"/>
      <c r="AX657" s="45"/>
      <c r="AY657" s="45"/>
      <c r="AZ657" s="45"/>
    </row>
    <row r="658" spans="1:52" ht="12.75" customHeight="1">
      <c r="A658" s="178"/>
      <c r="B658" s="47"/>
      <c r="C658" s="47"/>
      <c r="D658" s="47"/>
      <c r="E658" s="47"/>
      <c r="F658" s="47"/>
      <c r="G658" s="47"/>
      <c r="H658" s="47"/>
      <c r="I658" s="48"/>
      <c r="J658" s="47"/>
      <c r="K658" s="48"/>
      <c r="L658" s="48"/>
      <c r="M658" s="48"/>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c r="AR658" s="47"/>
      <c r="AS658" s="47"/>
      <c r="AT658" s="45"/>
      <c r="AU658" s="45"/>
      <c r="AV658" s="45"/>
      <c r="AW658" s="45"/>
      <c r="AX658" s="45"/>
      <c r="AY658" s="45"/>
      <c r="AZ658" s="45"/>
    </row>
    <row r="659" spans="1:52" ht="12.75" customHeight="1">
      <c r="A659" s="178"/>
      <c r="B659" s="47"/>
      <c r="C659" s="47"/>
      <c r="D659" s="47"/>
      <c r="E659" s="47"/>
      <c r="F659" s="47"/>
      <c r="G659" s="47"/>
      <c r="H659" s="47"/>
      <c r="I659" s="48"/>
      <c r="J659" s="47"/>
      <c r="K659" s="48"/>
      <c r="L659" s="48"/>
      <c r="M659" s="48"/>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c r="AR659" s="47"/>
      <c r="AS659" s="47"/>
      <c r="AT659" s="45"/>
      <c r="AU659" s="45"/>
      <c r="AV659" s="45"/>
      <c r="AW659" s="45"/>
      <c r="AX659" s="45"/>
      <c r="AY659" s="45"/>
      <c r="AZ659" s="45"/>
    </row>
    <row r="660" spans="1:52" ht="12.75" customHeight="1">
      <c r="A660" s="178"/>
      <c r="B660" s="47"/>
      <c r="C660" s="47"/>
      <c r="D660" s="47"/>
      <c r="E660" s="47"/>
      <c r="F660" s="47"/>
      <c r="G660" s="47"/>
      <c r="H660" s="47"/>
      <c r="I660" s="48"/>
      <c r="J660" s="47"/>
      <c r="K660" s="48"/>
      <c r="L660" s="48"/>
      <c r="M660" s="48"/>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c r="AR660" s="47"/>
      <c r="AS660" s="47"/>
      <c r="AT660" s="45"/>
      <c r="AU660" s="45"/>
      <c r="AV660" s="45"/>
      <c r="AW660" s="45"/>
      <c r="AX660" s="45"/>
      <c r="AY660" s="45"/>
      <c r="AZ660" s="45"/>
    </row>
    <row r="661" spans="1:52" ht="12.75" customHeight="1">
      <c r="A661" s="178"/>
      <c r="B661" s="47"/>
      <c r="C661" s="47"/>
      <c r="D661" s="47"/>
      <c r="E661" s="47"/>
      <c r="F661" s="47"/>
      <c r="G661" s="47"/>
      <c r="H661" s="47"/>
      <c r="I661" s="48"/>
      <c r="J661" s="47"/>
      <c r="K661" s="48"/>
      <c r="L661" s="48"/>
      <c r="M661" s="48"/>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c r="AR661" s="47"/>
      <c r="AS661" s="47"/>
      <c r="AT661" s="45"/>
      <c r="AU661" s="45"/>
      <c r="AV661" s="45"/>
      <c r="AW661" s="45"/>
      <c r="AX661" s="45"/>
      <c r="AY661" s="45"/>
      <c r="AZ661" s="45"/>
    </row>
    <row r="662" spans="1:52" ht="12.75" customHeight="1">
      <c r="A662" s="178"/>
      <c r="B662" s="47"/>
      <c r="C662" s="47"/>
      <c r="D662" s="47"/>
      <c r="E662" s="47"/>
      <c r="F662" s="47"/>
      <c r="G662" s="47"/>
      <c r="H662" s="47"/>
      <c r="I662" s="48"/>
      <c r="J662" s="47"/>
      <c r="K662" s="48"/>
      <c r="L662" s="48"/>
      <c r="M662" s="48"/>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c r="AR662" s="47"/>
      <c r="AS662" s="47"/>
      <c r="AT662" s="45"/>
      <c r="AU662" s="45"/>
      <c r="AV662" s="45"/>
      <c r="AW662" s="45"/>
      <c r="AX662" s="45"/>
      <c r="AY662" s="45"/>
      <c r="AZ662" s="45"/>
    </row>
    <row r="663" spans="1:52" ht="12.75" customHeight="1">
      <c r="A663" s="178"/>
      <c r="B663" s="47"/>
      <c r="C663" s="47"/>
      <c r="D663" s="47"/>
      <c r="E663" s="47"/>
      <c r="F663" s="47"/>
      <c r="G663" s="47"/>
      <c r="H663" s="47"/>
      <c r="I663" s="48"/>
      <c r="J663" s="47"/>
      <c r="K663" s="48"/>
      <c r="L663" s="48"/>
      <c r="M663" s="48"/>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c r="AR663" s="47"/>
      <c r="AS663" s="47"/>
      <c r="AT663" s="45"/>
      <c r="AU663" s="45"/>
      <c r="AV663" s="45"/>
      <c r="AW663" s="45"/>
      <c r="AX663" s="45"/>
      <c r="AY663" s="45"/>
      <c r="AZ663" s="45"/>
    </row>
    <row r="664" spans="1:52" ht="12.75" customHeight="1">
      <c r="A664" s="178"/>
      <c r="B664" s="47"/>
      <c r="C664" s="47"/>
      <c r="D664" s="47"/>
      <c r="E664" s="47"/>
      <c r="F664" s="47"/>
      <c r="G664" s="47"/>
      <c r="H664" s="47"/>
      <c r="I664" s="48"/>
      <c r="J664" s="47"/>
      <c r="K664" s="48"/>
      <c r="L664" s="48"/>
      <c r="M664" s="48"/>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c r="AR664" s="47"/>
      <c r="AS664" s="47"/>
      <c r="AT664" s="45"/>
      <c r="AU664" s="45"/>
      <c r="AV664" s="45"/>
      <c r="AW664" s="45"/>
      <c r="AX664" s="45"/>
      <c r="AY664" s="45"/>
      <c r="AZ664" s="45"/>
    </row>
    <row r="665" spans="1:52" ht="12.75" customHeight="1">
      <c r="A665" s="178"/>
      <c r="B665" s="47"/>
      <c r="C665" s="47"/>
      <c r="D665" s="47"/>
      <c r="E665" s="47"/>
      <c r="F665" s="47"/>
      <c r="G665" s="47"/>
      <c r="H665" s="47"/>
      <c r="I665" s="48"/>
      <c r="J665" s="47"/>
      <c r="K665" s="48"/>
      <c r="L665" s="48"/>
      <c r="M665" s="48"/>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c r="AR665" s="47"/>
      <c r="AS665" s="47"/>
      <c r="AT665" s="45"/>
      <c r="AU665" s="45"/>
      <c r="AV665" s="45"/>
      <c r="AW665" s="45"/>
      <c r="AX665" s="45"/>
      <c r="AY665" s="45"/>
      <c r="AZ665" s="45"/>
    </row>
    <row r="666" spans="1:52" ht="12.75" customHeight="1">
      <c r="A666" s="178"/>
      <c r="B666" s="47"/>
      <c r="C666" s="47"/>
      <c r="D666" s="47"/>
      <c r="E666" s="47"/>
      <c r="F666" s="47"/>
      <c r="G666" s="47"/>
      <c r="H666" s="47"/>
      <c r="I666" s="48"/>
      <c r="J666" s="47"/>
      <c r="K666" s="48"/>
      <c r="L666" s="48"/>
      <c r="M666" s="48"/>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c r="AR666" s="47"/>
      <c r="AS666" s="47"/>
      <c r="AT666" s="45"/>
      <c r="AU666" s="45"/>
      <c r="AV666" s="45"/>
      <c r="AW666" s="45"/>
      <c r="AX666" s="45"/>
      <c r="AY666" s="45"/>
      <c r="AZ666" s="45"/>
    </row>
    <row r="667" spans="1:52" ht="12.75" customHeight="1">
      <c r="A667" s="178"/>
      <c r="B667" s="47"/>
      <c r="C667" s="47"/>
      <c r="D667" s="47"/>
      <c r="E667" s="47"/>
      <c r="F667" s="47"/>
      <c r="G667" s="47"/>
      <c r="H667" s="47"/>
      <c r="I667" s="48"/>
      <c r="J667" s="47"/>
      <c r="K667" s="48"/>
      <c r="L667" s="48"/>
      <c r="M667" s="48"/>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c r="AP667" s="47"/>
      <c r="AQ667" s="47"/>
      <c r="AR667" s="47"/>
      <c r="AS667" s="47"/>
      <c r="AT667" s="45"/>
      <c r="AU667" s="45"/>
      <c r="AV667" s="45"/>
      <c r="AW667" s="45"/>
      <c r="AX667" s="45"/>
      <c r="AY667" s="45"/>
      <c r="AZ667" s="45"/>
    </row>
    <row r="668" spans="1:52" ht="12.75" customHeight="1">
      <c r="A668" s="178"/>
      <c r="B668" s="47"/>
      <c r="C668" s="47"/>
      <c r="D668" s="47"/>
      <c r="E668" s="47"/>
      <c r="F668" s="47"/>
      <c r="G668" s="47"/>
      <c r="H668" s="47"/>
      <c r="I668" s="48"/>
      <c r="J668" s="47"/>
      <c r="K668" s="48"/>
      <c r="L668" s="48"/>
      <c r="M668" s="48"/>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c r="AP668" s="47"/>
      <c r="AQ668" s="47"/>
      <c r="AR668" s="47"/>
      <c r="AS668" s="47"/>
      <c r="AT668" s="45"/>
      <c r="AU668" s="45"/>
      <c r="AV668" s="45"/>
      <c r="AW668" s="45"/>
      <c r="AX668" s="45"/>
      <c r="AY668" s="45"/>
      <c r="AZ668" s="45"/>
    </row>
    <row r="669" spans="1:52" ht="12.75" customHeight="1">
      <c r="A669" s="178"/>
      <c r="B669" s="47"/>
      <c r="C669" s="47"/>
      <c r="D669" s="47"/>
      <c r="E669" s="47"/>
      <c r="F669" s="47"/>
      <c r="G669" s="47"/>
      <c r="H669" s="47"/>
      <c r="I669" s="48"/>
      <c r="J669" s="47"/>
      <c r="K669" s="48"/>
      <c r="L669" s="48"/>
      <c r="M669" s="48"/>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c r="AR669" s="47"/>
      <c r="AS669" s="47"/>
      <c r="AT669" s="45"/>
      <c r="AU669" s="45"/>
      <c r="AV669" s="45"/>
      <c r="AW669" s="45"/>
      <c r="AX669" s="45"/>
      <c r="AY669" s="45"/>
      <c r="AZ669" s="45"/>
    </row>
    <row r="670" spans="1:52" ht="12.75" customHeight="1">
      <c r="A670" s="178"/>
      <c r="B670" s="47"/>
      <c r="C670" s="47"/>
      <c r="D670" s="47"/>
      <c r="E670" s="47"/>
      <c r="F670" s="47"/>
      <c r="G670" s="47"/>
      <c r="H670" s="47"/>
      <c r="I670" s="48"/>
      <c r="J670" s="47"/>
      <c r="K670" s="48"/>
      <c r="L670" s="48"/>
      <c r="M670" s="48"/>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c r="AP670" s="47"/>
      <c r="AQ670" s="47"/>
      <c r="AR670" s="47"/>
      <c r="AS670" s="47"/>
      <c r="AT670" s="45"/>
      <c r="AU670" s="45"/>
      <c r="AV670" s="45"/>
      <c r="AW670" s="45"/>
      <c r="AX670" s="45"/>
      <c r="AY670" s="45"/>
      <c r="AZ670" s="45"/>
    </row>
    <row r="671" spans="1:52" ht="12.75" customHeight="1">
      <c r="A671" s="178"/>
      <c r="B671" s="47"/>
      <c r="C671" s="47"/>
      <c r="D671" s="47"/>
      <c r="E671" s="47"/>
      <c r="F671" s="47"/>
      <c r="G671" s="47"/>
      <c r="H671" s="47"/>
      <c r="I671" s="48"/>
      <c r="J671" s="47"/>
      <c r="K671" s="48"/>
      <c r="L671" s="48"/>
      <c r="M671" s="48"/>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c r="AR671" s="47"/>
      <c r="AS671" s="47"/>
      <c r="AT671" s="45"/>
      <c r="AU671" s="45"/>
      <c r="AV671" s="45"/>
      <c r="AW671" s="45"/>
      <c r="AX671" s="45"/>
      <c r="AY671" s="45"/>
      <c r="AZ671" s="45"/>
    </row>
    <row r="672" spans="1:52" ht="12.75" customHeight="1">
      <c r="A672" s="178"/>
      <c r="B672" s="47"/>
      <c r="C672" s="47"/>
      <c r="D672" s="47"/>
      <c r="E672" s="47"/>
      <c r="F672" s="47"/>
      <c r="G672" s="47"/>
      <c r="H672" s="47"/>
      <c r="I672" s="48"/>
      <c r="J672" s="47"/>
      <c r="K672" s="48"/>
      <c r="L672" s="48"/>
      <c r="M672" s="48"/>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c r="AP672" s="47"/>
      <c r="AQ672" s="47"/>
      <c r="AR672" s="47"/>
      <c r="AS672" s="47"/>
      <c r="AT672" s="45"/>
      <c r="AU672" s="45"/>
      <c r="AV672" s="45"/>
      <c r="AW672" s="45"/>
      <c r="AX672" s="45"/>
      <c r="AY672" s="45"/>
      <c r="AZ672" s="45"/>
    </row>
    <row r="673" spans="1:52" ht="12.75" customHeight="1">
      <c r="A673" s="178"/>
      <c r="B673" s="47"/>
      <c r="C673" s="47"/>
      <c r="D673" s="47"/>
      <c r="E673" s="47"/>
      <c r="F673" s="47"/>
      <c r="G673" s="47"/>
      <c r="H673" s="47"/>
      <c r="I673" s="48"/>
      <c r="J673" s="47"/>
      <c r="K673" s="48"/>
      <c r="L673" s="48"/>
      <c r="M673" s="48"/>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c r="AR673" s="47"/>
      <c r="AS673" s="47"/>
      <c r="AT673" s="45"/>
      <c r="AU673" s="45"/>
      <c r="AV673" s="45"/>
      <c r="AW673" s="45"/>
      <c r="AX673" s="45"/>
      <c r="AY673" s="45"/>
      <c r="AZ673" s="45"/>
    </row>
    <row r="674" spans="1:52" ht="12.75" customHeight="1">
      <c r="A674" s="178"/>
      <c r="B674" s="47"/>
      <c r="C674" s="47"/>
      <c r="D674" s="47"/>
      <c r="E674" s="47"/>
      <c r="F674" s="47"/>
      <c r="G674" s="47"/>
      <c r="H674" s="47"/>
      <c r="I674" s="48"/>
      <c r="J674" s="47"/>
      <c r="K674" s="48"/>
      <c r="L674" s="48"/>
      <c r="M674" s="48"/>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c r="AP674" s="47"/>
      <c r="AQ674" s="47"/>
      <c r="AR674" s="47"/>
      <c r="AS674" s="47"/>
      <c r="AT674" s="45"/>
      <c r="AU674" s="45"/>
      <c r="AV674" s="45"/>
      <c r="AW674" s="45"/>
      <c r="AX674" s="45"/>
      <c r="AY674" s="45"/>
      <c r="AZ674" s="45"/>
    </row>
    <row r="675" spans="1:52" ht="12.75" customHeight="1">
      <c r="A675" s="178"/>
      <c r="B675" s="47"/>
      <c r="C675" s="47"/>
      <c r="D675" s="47"/>
      <c r="E675" s="47"/>
      <c r="F675" s="47"/>
      <c r="G675" s="47"/>
      <c r="H675" s="47"/>
      <c r="I675" s="48"/>
      <c r="J675" s="47"/>
      <c r="K675" s="48"/>
      <c r="L675" s="48"/>
      <c r="M675" s="48"/>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c r="AP675" s="47"/>
      <c r="AQ675" s="47"/>
      <c r="AR675" s="47"/>
      <c r="AS675" s="47"/>
      <c r="AT675" s="45"/>
      <c r="AU675" s="45"/>
      <c r="AV675" s="45"/>
      <c r="AW675" s="45"/>
      <c r="AX675" s="45"/>
      <c r="AY675" s="45"/>
      <c r="AZ675" s="45"/>
    </row>
    <row r="676" spans="1:52" ht="12.75" customHeight="1">
      <c r="A676" s="178"/>
      <c r="B676" s="47"/>
      <c r="C676" s="47"/>
      <c r="D676" s="47"/>
      <c r="E676" s="47"/>
      <c r="F676" s="47"/>
      <c r="G676" s="47"/>
      <c r="H676" s="47"/>
      <c r="I676" s="48"/>
      <c r="J676" s="47"/>
      <c r="K676" s="48"/>
      <c r="L676" s="48"/>
      <c r="M676" s="48"/>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c r="AP676" s="47"/>
      <c r="AQ676" s="47"/>
      <c r="AR676" s="47"/>
      <c r="AS676" s="47"/>
      <c r="AT676" s="45"/>
      <c r="AU676" s="45"/>
      <c r="AV676" s="45"/>
      <c r="AW676" s="45"/>
      <c r="AX676" s="45"/>
      <c r="AY676" s="45"/>
      <c r="AZ676" s="45"/>
    </row>
    <row r="677" spans="1:52" ht="12.75" customHeight="1">
      <c r="A677" s="178"/>
      <c r="B677" s="47"/>
      <c r="C677" s="47"/>
      <c r="D677" s="47"/>
      <c r="E677" s="47"/>
      <c r="F677" s="47"/>
      <c r="G677" s="47"/>
      <c r="H677" s="47"/>
      <c r="I677" s="48"/>
      <c r="J677" s="47"/>
      <c r="K677" s="48"/>
      <c r="L677" s="48"/>
      <c r="M677" s="48"/>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c r="AP677" s="47"/>
      <c r="AQ677" s="47"/>
      <c r="AR677" s="47"/>
      <c r="AS677" s="47"/>
      <c r="AT677" s="45"/>
      <c r="AU677" s="45"/>
      <c r="AV677" s="45"/>
      <c r="AW677" s="45"/>
      <c r="AX677" s="45"/>
      <c r="AY677" s="45"/>
      <c r="AZ677" s="45"/>
    </row>
    <row r="678" spans="1:52" ht="12.75" customHeight="1">
      <c r="A678" s="178"/>
      <c r="B678" s="47"/>
      <c r="C678" s="47"/>
      <c r="D678" s="47"/>
      <c r="E678" s="47"/>
      <c r="F678" s="47"/>
      <c r="G678" s="47"/>
      <c r="H678" s="47"/>
      <c r="I678" s="48"/>
      <c r="J678" s="47"/>
      <c r="K678" s="48"/>
      <c r="L678" s="48"/>
      <c r="M678" s="48"/>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c r="AO678" s="47"/>
      <c r="AP678" s="47"/>
      <c r="AQ678" s="47"/>
      <c r="AR678" s="47"/>
      <c r="AS678" s="47"/>
      <c r="AT678" s="45"/>
      <c r="AU678" s="45"/>
      <c r="AV678" s="45"/>
      <c r="AW678" s="45"/>
      <c r="AX678" s="45"/>
      <c r="AY678" s="45"/>
      <c r="AZ678" s="45"/>
    </row>
    <row r="679" spans="1:52" ht="12.75" customHeight="1">
      <c r="A679" s="178"/>
      <c r="B679" s="47"/>
      <c r="C679" s="47"/>
      <c r="D679" s="47"/>
      <c r="E679" s="47"/>
      <c r="F679" s="47"/>
      <c r="G679" s="47"/>
      <c r="H679" s="47"/>
      <c r="I679" s="48"/>
      <c r="J679" s="47"/>
      <c r="K679" s="48"/>
      <c r="L679" s="48"/>
      <c r="M679" s="48"/>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c r="AP679" s="47"/>
      <c r="AQ679" s="47"/>
      <c r="AR679" s="47"/>
      <c r="AS679" s="47"/>
      <c r="AT679" s="45"/>
      <c r="AU679" s="45"/>
      <c r="AV679" s="45"/>
      <c r="AW679" s="45"/>
      <c r="AX679" s="45"/>
      <c r="AY679" s="45"/>
      <c r="AZ679" s="45"/>
    </row>
    <row r="680" spans="1:52" ht="12.75" customHeight="1">
      <c r="A680" s="178"/>
      <c r="B680" s="47"/>
      <c r="C680" s="47"/>
      <c r="D680" s="47"/>
      <c r="E680" s="47"/>
      <c r="F680" s="47"/>
      <c r="G680" s="47"/>
      <c r="H680" s="47"/>
      <c r="I680" s="48"/>
      <c r="J680" s="47"/>
      <c r="K680" s="48"/>
      <c r="L680" s="48"/>
      <c r="M680" s="48"/>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c r="AR680" s="47"/>
      <c r="AS680" s="47"/>
      <c r="AT680" s="45"/>
      <c r="AU680" s="45"/>
      <c r="AV680" s="45"/>
      <c r="AW680" s="45"/>
      <c r="AX680" s="45"/>
      <c r="AY680" s="45"/>
      <c r="AZ680" s="45"/>
    </row>
    <row r="681" spans="1:52" ht="12.75" customHeight="1">
      <c r="A681" s="178"/>
      <c r="B681" s="47"/>
      <c r="C681" s="47"/>
      <c r="D681" s="47"/>
      <c r="E681" s="47"/>
      <c r="F681" s="47"/>
      <c r="G681" s="47"/>
      <c r="H681" s="47"/>
      <c r="I681" s="48"/>
      <c r="J681" s="47"/>
      <c r="K681" s="48"/>
      <c r="L681" s="48"/>
      <c r="M681" s="48"/>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c r="AP681" s="47"/>
      <c r="AQ681" s="47"/>
      <c r="AR681" s="47"/>
      <c r="AS681" s="47"/>
      <c r="AT681" s="45"/>
      <c r="AU681" s="45"/>
      <c r="AV681" s="45"/>
      <c r="AW681" s="45"/>
      <c r="AX681" s="45"/>
      <c r="AY681" s="45"/>
      <c r="AZ681" s="45"/>
    </row>
    <row r="682" spans="1:52" ht="12.75" customHeight="1">
      <c r="A682" s="178"/>
      <c r="B682" s="47"/>
      <c r="C682" s="47"/>
      <c r="D682" s="47"/>
      <c r="E682" s="47"/>
      <c r="F682" s="47"/>
      <c r="G682" s="47"/>
      <c r="H682" s="47"/>
      <c r="I682" s="48"/>
      <c r="J682" s="47"/>
      <c r="K682" s="48"/>
      <c r="L682" s="48"/>
      <c r="M682" s="48"/>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c r="AP682" s="47"/>
      <c r="AQ682" s="47"/>
      <c r="AR682" s="47"/>
      <c r="AS682" s="47"/>
      <c r="AT682" s="45"/>
      <c r="AU682" s="45"/>
      <c r="AV682" s="45"/>
      <c r="AW682" s="45"/>
      <c r="AX682" s="45"/>
      <c r="AY682" s="45"/>
      <c r="AZ682" s="45"/>
    </row>
    <row r="683" spans="1:52" ht="12.75" customHeight="1">
      <c r="A683" s="178"/>
      <c r="B683" s="47"/>
      <c r="C683" s="47"/>
      <c r="D683" s="47"/>
      <c r="E683" s="47"/>
      <c r="F683" s="47"/>
      <c r="G683" s="47"/>
      <c r="H683" s="47"/>
      <c r="I683" s="48"/>
      <c r="J683" s="47"/>
      <c r="K683" s="48"/>
      <c r="L683" s="48"/>
      <c r="M683" s="48"/>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c r="AP683" s="47"/>
      <c r="AQ683" s="47"/>
      <c r="AR683" s="47"/>
      <c r="AS683" s="47"/>
      <c r="AT683" s="45"/>
      <c r="AU683" s="45"/>
      <c r="AV683" s="45"/>
      <c r="AW683" s="45"/>
      <c r="AX683" s="45"/>
      <c r="AY683" s="45"/>
      <c r="AZ683" s="45"/>
    </row>
    <row r="684" spans="1:52" ht="12.75" customHeight="1">
      <c r="A684" s="178"/>
      <c r="B684" s="47"/>
      <c r="C684" s="47"/>
      <c r="D684" s="47"/>
      <c r="E684" s="47"/>
      <c r="F684" s="47"/>
      <c r="G684" s="47"/>
      <c r="H684" s="47"/>
      <c r="I684" s="48"/>
      <c r="J684" s="47"/>
      <c r="K684" s="48"/>
      <c r="L684" s="48"/>
      <c r="M684" s="48"/>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c r="AP684" s="47"/>
      <c r="AQ684" s="47"/>
      <c r="AR684" s="47"/>
      <c r="AS684" s="47"/>
      <c r="AT684" s="45"/>
      <c r="AU684" s="45"/>
      <c r="AV684" s="45"/>
      <c r="AW684" s="45"/>
      <c r="AX684" s="45"/>
      <c r="AY684" s="45"/>
      <c r="AZ684" s="45"/>
    </row>
    <row r="685" spans="1:52" ht="12.75" customHeight="1">
      <c r="A685" s="178"/>
      <c r="B685" s="47"/>
      <c r="C685" s="47"/>
      <c r="D685" s="47"/>
      <c r="E685" s="47"/>
      <c r="F685" s="47"/>
      <c r="G685" s="47"/>
      <c r="H685" s="47"/>
      <c r="I685" s="48"/>
      <c r="J685" s="47"/>
      <c r="K685" s="48"/>
      <c r="L685" s="48"/>
      <c r="M685" s="48"/>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c r="AP685" s="47"/>
      <c r="AQ685" s="47"/>
      <c r="AR685" s="47"/>
      <c r="AS685" s="47"/>
      <c r="AT685" s="45"/>
      <c r="AU685" s="45"/>
      <c r="AV685" s="45"/>
      <c r="AW685" s="45"/>
      <c r="AX685" s="45"/>
      <c r="AY685" s="45"/>
      <c r="AZ685" s="45"/>
    </row>
    <row r="686" spans="1:52" ht="12.75" customHeight="1">
      <c r="A686" s="178"/>
      <c r="B686" s="47"/>
      <c r="C686" s="47"/>
      <c r="D686" s="47"/>
      <c r="E686" s="47"/>
      <c r="F686" s="47"/>
      <c r="G686" s="47"/>
      <c r="H686" s="47"/>
      <c r="I686" s="48"/>
      <c r="J686" s="47"/>
      <c r="K686" s="48"/>
      <c r="L686" s="48"/>
      <c r="M686" s="48"/>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c r="AO686" s="47"/>
      <c r="AP686" s="47"/>
      <c r="AQ686" s="47"/>
      <c r="AR686" s="47"/>
      <c r="AS686" s="47"/>
      <c r="AT686" s="45"/>
      <c r="AU686" s="45"/>
      <c r="AV686" s="45"/>
      <c r="AW686" s="45"/>
      <c r="AX686" s="45"/>
      <c r="AY686" s="45"/>
      <c r="AZ686" s="45"/>
    </row>
    <row r="687" spans="1:52" ht="12.75" customHeight="1">
      <c r="A687" s="178"/>
      <c r="B687" s="47"/>
      <c r="C687" s="47"/>
      <c r="D687" s="47"/>
      <c r="E687" s="47"/>
      <c r="F687" s="47"/>
      <c r="G687" s="47"/>
      <c r="H687" s="47"/>
      <c r="I687" s="48"/>
      <c r="J687" s="47"/>
      <c r="K687" s="48"/>
      <c r="L687" s="48"/>
      <c r="M687" s="48"/>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c r="AR687" s="47"/>
      <c r="AS687" s="47"/>
      <c r="AT687" s="45"/>
      <c r="AU687" s="45"/>
      <c r="AV687" s="45"/>
      <c r="AW687" s="45"/>
      <c r="AX687" s="45"/>
      <c r="AY687" s="45"/>
      <c r="AZ687" s="45"/>
    </row>
    <row r="688" spans="1:52" ht="12.75" customHeight="1">
      <c r="A688" s="178"/>
      <c r="B688" s="47"/>
      <c r="C688" s="47"/>
      <c r="D688" s="47"/>
      <c r="E688" s="47"/>
      <c r="F688" s="47"/>
      <c r="G688" s="47"/>
      <c r="H688" s="47"/>
      <c r="I688" s="48"/>
      <c r="J688" s="47"/>
      <c r="K688" s="48"/>
      <c r="L688" s="48"/>
      <c r="M688" s="48"/>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c r="AP688" s="47"/>
      <c r="AQ688" s="47"/>
      <c r="AR688" s="47"/>
      <c r="AS688" s="47"/>
      <c r="AT688" s="45"/>
      <c r="AU688" s="45"/>
      <c r="AV688" s="45"/>
      <c r="AW688" s="45"/>
      <c r="AX688" s="45"/>
      <c r="AY688" s="45"/>
      <c r="AZ688" s="45"/>
    </row>
    <row r="689" spans="1:52" ht="12.75" customHeight="1">
      <c r="A689" s="178"/>
      <c r="B689" s="47"/>
      <c r="C689" s="47"/>
      <c r="D689" s="47"/>
      <c r="E689" s="47"/>
      <c r="F689" s="47"/>
      <c r="G689" s="47"/>
      <c r="H689" s="47"/>
      <c r="I689" s="48"/>
      <c r="J689" s="47"/>
      <c r="K689" s="48"/>
      <c r="L689" s="48"/>
      <c r="M689" s="48"/>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c r="AP689" s="47"/>
      <c r="AQ689" s="47"/>
      <c r="AR689" s="47"/>
      <c r="AS689" s="47"/>
      <c r="AT689" s="45"/>
      <c r="AU689" s="45"/>
      <c r="AV689" s="45"/>
      <c r="AW689" s="45"/>
      <c r="AX689" s="45"/>
      <c r="AY689" s="45"/>
      <c r="AZ689" s="45"/>
    </row>
    <row r="690" spans="1:52" ht="12.75" customHeight="1">
      <c r="A690" s="178"/>
      <c r="B690" s="47"/>
      <c r="C690" s="47"/>
      <c r="D690" s="47"/>
      <c r="E690" s="47"/>
      <c r="F690" s="47"/>
      <c r="G690" s="47"/>
      <c r="H690" s="47"/>
      <c r="I690" s="48"/>
      <c r="J690" s="47"/>
      <c r="K690" s="48"/>
      <c r="L690" s="48"/>
      <c r="M690" s="48"/>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c r="AO690" s="47"/>
      <c r="AP690" s="47"/>
      <c r="AQ690" s="47"/>
      <c r="AR690" s="47"/>
      <c r="AS690" s="47"/>
      <c r="AT690" s="45"/>
      <c r="AU690" s="45"/>
      <c r="AV690" s="45"/>
      <c r="AW690" s="45"/>
      <c r="AX690" s="45"/>
      <c r="AY690" s="45"/>
      <c r="AZ690" s="45"/>
    </row>
    <row r="691" spans="1:52" ht="12.75" customHeight="1">
      <c r="A691" s="178"/>
      <c r="B691" s="47"/>
      <c r="C691" s="47"/>
      <c r="D691" s="47"/>
      <c r="E691" s="47"/>
      <c r="F691" s="47"/>
      <c r="G691" s="47"/>
      <c r="H691" s="47"/>
      <c r="I691" s="48"/>
      <c r="J691" s="47"/>
      <c r="K691" s="48"/>
      <c r="L691" s="48"/>
      <c r="M691" s="48"/>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c r="AP691" s="47"/>
      <c r="AQ691" s="47"/>
      <c r="AR691" s="47"/>
      <c r="AS691" s="47"/>
      <c r="AT691" s="45"/>
      <c r="AU691" s="45"/>
      <c r="AV691" s="45"/>
      <c r="AW691" s="45"/>
      <c r="AX691" s="45"/>
      <c r="AY691" s="45"/>
      <c r="AZ691" s="45"/>
    </row>
    <row r="692" spans="1:52" ht="12.75" customHeight="1">
      <c r="A692" s="178"/>
      <c r="B692" s="47"/>
      <c r="C692" s="47"/>
      <c r="D692" s="47"/>
      <c r="E692" s="47"/>
      <c r="F692" s="47"/>
      <c r="G692" s="47"/>
      <c r="H692" s="47"/>
      <c r="I692" s="48"/>
      <c r="J692" s="47"/>
      <c r="K692" s="48"/>
      <c r="L692" s="48"/>
      <c r="M692" s="48"/>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c r="AO692" s="47"/>
      <c r="AP692" s="47"/>
      <c r="AQ692" s="47"/>
      <c r="AR692" s="47"/>
      <c r="AS692" s="47"/>
      <c r="AT692" s="45"/>
      <c r="AU692" s="45"/>
      <c r="AV692" s="45"/>
      <c r="AW692" s="45"/>
      <c r="AX692" s="45"/>
      <c r="AY692" s="45"/>
      <c r="AZ692" s="45"/>
    </row>
    <row r="693" spans="1:52" ht="12.75" customHeight="1">
      <c r="A693" s="178"/>
      <c r="B693" s="47"/>
      <c r="C693" s="47"/>
      <c r="D693" s="47"/>
      <c r="E693" s="47"/>
      <c r="F693" s="47"/>
      <c r="G693" s="47"/>
      <c r="H693" s="47"/>
      <c r="I693" s="48"/>
      <c r="J693" s="47"/>
      <c r="K693" s="48"/>
      <c r="L693" s="48"/>
      <c r="M693" s="48"/>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c r="AP693" s="47"/>
      <c r="AQ693" s="47"/>
      <c r="AR693" s="47"/>
      <c r="AS693" s="47"/>
      <c r="AT693" s="45"/>
      <c r="AU693" s="45"/>
      <c r="AV693" s="45"/>
      <c r="AW693" s="45"/>
      <c r="AX693" s="45"/>
      <c r="AY693" s="45"/>
      <c r="AZ693" s="45"/>
    </row>
    <row r="694" spans="1:52" ht="12.75" customHeight="1">
      <c r="A694" s="178"/>
      <c r="B694" s="47"/>
      <c r="C694" s="47"/>
      <c r="D694" s="47"/>
      <c r="E694" s="47"/>
      <c r="F694" s="47"/>
      <c r="G694" s="47"/>
      <c r="H694" s="47"/>
      <c r="I694" s="48"/>
      <c r="J694" s="47"/>
      <c r="K694" s="48"/>
      <c r="L694" s="48"/>
      <c r="M694" s="48"/>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c r="AO694" s="47"/>
      <c r="AP694" s="47"/>
      <c r="AQ694" s="47"/>
      <c r="AR694" s="47"/>
      <c r="AS694" s="47"/>
      <c r="AT694" s="45"/>
      <c r="AU694" s="45"/>
      <c r="AV694" s="45"/>
      <c r="AW694" s="45"/>
      <c r="AX694" s="45"/>
      <c r="AY694" s="45"/>
      <c r="AZ694" s="45"/>
    </row>
    <row r="695" spans="1:52" ht="12.75" customHeight="1">
      <c r="A695" s="178"/>
      <c r="B695" s="47"/>
      <c r="C695" s="47"/>
      <c r="D695" s="47"/>
      <c r="E695" s="47"/>
      <c r="F695" s="47"/>
      <c r="G695" s="47"/>
      <c r="H695" s="47"/>
      <c r="I695" s="48"/>
      <c r="J695" s="47"/>
      <c r="K695" s="48"/>
      <c r="L695" s="48"/>
      <c r="M695" s="48"/>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c r="AP695" s="47"/>
      <c r="AQ695" s="47"/>
      <c r="AR695" s="47"/>
      <c r="AS695" s="47"/>
      <c r="AT695" s="45"/>
      <c r="AU695" s="45"/>
      <c r="AV695" s="45"/>
      <c r="AW695" s="45"/>
      <c r="AX695" s="45"/>
      <c r="AY695" s="45"/>
      <c r="AZ695" s="45"/>
    </row>
    <row r="696" spans="1:52" ht="12.75" customHeight="1">
      <c r="A696" s="178"/>
      <c r="B696" s="47"/>
      <c r="C696" s="47"/>
      <c r="D696" s="47"/>
      <c r="E696" s="47"/>
      <c r="F696" s="47"/>
      <c r="G696" s="47"/>
      <c r="H696" s="47"/>
      <c r="I696" s="48"/>
      <c r="J696" s="47"/>
      <c r="K696" s="48"/>
      <c r="L696" s="48"/>
      <c r="M696" s="48"/>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c r="AP696" s="47"/>
      <c r="AQ696" s="47"/>
      <c r="AR696" s="47"/>
      <c r="AS696" s="47"/>
      <c r="AT696" s="45"/>
      <c r="AU696" s="45"/>
      <c r="AV696" s="45"/>
      <c r="AW696" s="45"/>
      <c r="AX696" s="45"/>
      <c r="AY696" s="45"/>
      <c r="AZ696" s="45"/>
    </row>
    <row r="697" spans="1:52" ht="12.75" customHeight="1">
      <c r="A697" s="178"/>
      <c r="B697" s="47"/>
      <c r="C697" s="47"/>
      <c r="D697" s="47"/>
      <c r="E697" s="47"/>
      <c r="F697" s="47"/>
      <c r="G697" s="47"/>
      <c r="H697" s="47"/>
      <c r="I697" s="48"/>
      <c r="J697" s="47"/>
      <c r="K697" s="48"/>
      <c r="L697" s="48"/>
      <c r="M697" s="48"/>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c r="AP697" s="47"/>
      <c r="AQ697" s="47"/>
      <c r="AR697" s="47"/>
      <c r="AS697" s="47"/>
      <c r="AT697" s="45"/>
      <c r="AU697" s="45"/>
      <c r="AV697" s="45"/>
      <c r="AW697" s="45"/>
      <c r="AX697" s="45"/>
      <c r="AY697" s="45"/>
      <c r="AZ697" s="45"/>
    </row>
    <row r="698" spans="1:52" ht="12.75" customHeight="1">
      <c r="A698" s="178"/>
      <c r="B698" s="47"/>
      <c r="C698" s="47"/>
      <c r="D698" s="47"/>
      <c r="E698" s="47"/>
      <c r="F698" s="47"/>
      <c r="G698" s="47"/>
      <c r="H698" s="47"/>
      <c r="I698" s="48"/>
      <c r="J698" s="47"/>
      <c r="K698" s="48"/>
      <c r="L698" s="48"/>
      <c r="M698" s="48"/>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c r="AO698" s="47"/>
      <c r="AP698" s="47"/>
      <c r="AQ698" s="47"/>
      <c r="AR698" s="47"/>
      <c r="AS698" s="47"/>
      <c r="AT698" s="45"/>
      <c r="AU698" s="45"/>
      <c r="AV698" s="45"/>
      <c r="AW698" s="45"/>
      <c r="AX698" s="45"/>
      <c r="AY698" s="45"/>
      <c r="AZ698" s="45"/>
    </row>
    <row r="699" spans="1:52" ht="12.75" customHeight="1">
      <c r="A699" s="178"/>
      <c r="B699" s="47"/>
      <c r="C699" s="47"/>
      <c r="D699" s="47"/>
      <c r="E699" s="47"/>
      <c r="F699" s="47"/>
      <c r="G699" s="47"/>
      <c r="H699" s="47"/>
      <c r="I699" s="48"/>
      <c r="J699" s="47"/>
      <c r="K699" s="48"/>
      <c r="L699" s="48"/>
      <c r="M699" s="48"/>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c r="AP699" s="47"/>
      <c r="AQ699" s="47"/>
      <c r="AR699" s="47"/>
      <c r="AS699" s="47"/>
      <c r="AT699" s="45"/>
      <c r="AU699" s="45"/>
      <c r="AV699" s="45"/>
      <c r="AW699" s="45"/>
      <c r="AX699" s="45"/>
      <c r="AY699" s="45"/>
      <c r="AZ699" s="45"/>
    </row>
    <row r="700" spans="1:52" ht="12.75" customHeight="1">
      <c r="A700" s="178"/>
      <c r="B700" s="47"/>
      <c r="C700" s="47"/>
      <c r="D700" s="47"/>
      <c r="E700" s="47"/>
      <c r="F700" s="47"/>
      <c r="G700" s="47"/>
      <c r="H700" s="47"/>
      <c r="I700" s="48"/>
      <c r="J700" s="47"/>
      <c r="K700" s="48"/>
      <c r="L700" s="48"/>
      <c r="M700" s="48"/>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5"/>
      <c r="AU700" s="45"/>
      <c r="AV700" s="45"/>
      <c r="AW700" s="45"/>
      <c r="AX700" s="45"/>
      <c r="AY700" s="45"/>
      <c r="AZ700" s="45"/>
    </row>
    <row r="701" spans="1:52" ht="12.75" customHeight="1">
      <c r="A701" s="178"/>
      <c r="B701" s="47"/>
      <c r="C701" s="47"/>
      <c r="D701" s="47"/>
      <c r="E701" s="47"/>
      <c r="F701" s="47"/>
      <c r="G701" s="47"/>
      <c r="H701" s="47"/>
      <c r="I701" s="48"/>
      <c r="J701" s="47"/>
      <c r="K701" s="48"/>
      <c r="L701" s="48"/>
      <c r="M701" s="48"/>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5"/>
      <c r="AU701" s="45"/>
      <c r="AV701" s="45"/>
      <c r="AW701" s="45"/>
      <c r="AX701" s="45"/>
      <c r="AY701" s="45"/>
      <c r="AZ701" s="45"/>
    </row>
    <row r="702" spans="1:52" ht="12.75" customHeight="1">
      <c r="A702" s="178"/>
      <c r="B702" s="47"/>
      <c r="C702" s="47"/>
      <c r="D702" s="47"/>
      <c r="E702" s="47"/>
      <c r="F702" s="47"/>
      <c r="G702" s="47"/>
      <c r="H702" s="47"/>
      <c r="I702" s="48"/>
      <c r="J702" s="47"/>
      <c r="K702" s="48"/>
      <c r="L702" s="48"/>
      <c r="M702" s="48"/>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c r="AR702" s="47"/>
      <c r="AS702" s="47"/>
      <c r="AT702" s="45"/>
      <c r="AU702" s="45"/>
      <c r="AV702" s="45"/>
      <c r="AW702" s="45"/>
      <c r="AX702" s="45"/>
      <c r="AY702" s="45"/>
      <c r="AZ702" s="45"/>
    </row>
    <row r="703" spans="1:52" ht="12.75" customHeight="1">
      <c r="A703" s="178"/>
      <c r="B703" s="47"/>
      <c r="C703" s="47"/>
      <c r="D703" s="47"/>
      <c r="E703" s="47"/>
      <c r="F703" s="47"/>
      <c r="G703" s="47"/>
      <c r="H703" s="47"/>
      <c r="I703" s="48"/>
      <c r="J703" s="47"/>
      <c r="K703" s="48"/>
      <c r="L703" s="48"/>
      <c r="M703" s="48"/>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c r="AP703" s="47"/>
      <c r="AQ703" s="47"/>
      <c r="AR703" s="47"/>
      <c r="AS703" s="47"/>
      <c r="AT703" s="45"/>
      <c r="AU703" s="45"/>
      <c r="AV703" s="45"/>
      <c r="AW703" s="45"/>
      <c r="AX703" s="45"/>
      <c r="AY703" s="45"/>
      <c r="AZ703" s="45"/>
    </row>
    <row r="704" spans="1:52" ht="12.75" customHeight="1">
      <c r="A704" s="178"/>
      <c r="B704" s="47"/>
      <c r="C704" s="47"/>
      <c r="D704" s="47"/>
      <c r="E704" s="47"/>
      <c r="F704" s="47"/>
      <c r="G704" s="47"/>
      <c r="H704" s="47"/>
      <c r="I704" s="48"/>
      <c r="J704" s="47"/>
      <c r="K704" s="48"/>
      <c r="L704" s="48"/>
      <c r="M704" s="48"/>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5"/>
      <c r="AU704" s="45"/>
      <c r="AV704" s="45"/>
      <c r="AW704" s="45"/>
      <c r="AX704" s="45"/>
      <c r="AY704" s="45"/>
      <c r="AZ704" s="45"/>
    </row>
    <row r="705" spans="1:52" ht="12.75" customHeight="1">
      <c r="A705" s="178"/>
      <c r="B705" s="47"/>
      <c r="C705" s="47"/>
      <c r="D705" s="47"/>
      <c r="E705" s="47"/>
      <c r="F705" s="47"/>
      <c r="G705" s="47"/>
      <c r="H705" s="47"/>
      <c r="I705" s="48"/>
      <c r="J705" s="47"/>
      <c r="K705" s="48"/>
      <c r="L705" s="48"/>
      <c r="M705" s="48"/>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c r="AR705" s="47"/>
      <c r="AS705" s="47"/>
      <c r="AT705" s="45"/>
      <c r="AU705" s="45"/>
      <c r="AV705" s="45"/>
      <c r="AW705" s="45"/>
      <c r="AX705" s="45"/>
      <c r="AY705" s="45"/>
      <c r="AZ705" s="45"/>
    </row>
    <row r="706" spans="1:52" ht="12.75" customHeight="1">
      <c r="A706" s="178"/>
      <c r="B706" s="47"/>
      <c r="C706" s="47"/>
      <c r="D706" s="47"/>
      <c r="E706" s="47"/>
      <c r="F706" s="47"/>
      <c r="G706" s="47"/>
      <c r="H706" s="47"/>
      <c r="I706" s="48"/>
      <c r="J706" s="47"/>
      <c r="K706" s="48"/>
      <c r="L706" s="48"/>
      <c r="M706" s="48"/>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c r="AO706" s="47"/>
      <c r="AP706" s="47"/>
      <c r="AQ706" s="47"/>
      <c r="AR706" s="47"/>
      <c r="AS706" s="47"/>
      <c r="AT706" s="45"/>
      <c r="AU706" s="45"/>
      <c r="AV706" s="45"/>
      <c r="AW706" s="45"/>
      <c r="AX706" s="45"/>
      <c r="AY706" s="45"/>
      <c r="AZ706" s="45"/>
    </row>
    <row r="707" spans="1:52" ht="12.75" customHeight="1">
      <c r="A707" s="178"/>
      <c r="B707" s="47"/>
      <c r="C707" s="47"/>
      <c r="D707" s="47"/>
      <c r="E707" s="47"/>
      <c r="F707" s="47"/>
      <c r="G707" s="47"/>
      <c r="H707" s="47"/>
      <c r="I707" s="48"/>
      <c r="J707" s="47"/>
      <c r="K707" s="48"/>
      <c r="L707" s="48"/>
      <c r="M707" s="48"/>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c r="AR707" s="47"/>
      <c r="AS707" s="47"/>
      <c r="AT707" s="45"/>
      <c r="AU707" s="45"/>
      <c r="AV707" s="45"/>
      <c r="AW707" s="45"/>
      <c r="AX707" s="45"/>
      <c r="AY707" s="45"/>
      <c r="AZ707" s="45"/>
    </row>
    <row r="708" spans="1:52" ht="12.75" customHeight="1">
      <c r="A708" s="178"/>
      <c r="B708" s="47"/>
      <c r="C708" s="47"/>
      <c r="D708" s="47"/>
      <c r="E708" s="47"/>
      <c r="F708" s="47"/>
      <c r="G708" s="47"/>
      <c r="H708" s="47"/>
      <c r="I708" s="48"/>
      <c r="J708" s="47"/>
      <c r="K708" s="48"/>
      <c r="L708" s="48"/>
      <c r="M708" s="48"/>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c r="AO708" s="47"/>
      <c r="AP708" s="47"/>
      <c r="AQ708" s="47"/>
      <c r="AR708" s="47"/>
      <c r="AS708" s="47"/>
      <c r="AT708" s="45"/>
      <c r="AU708" s="45"/>
      <c r="AV708" s="45"/>
      <c r="AW708" s="45"/>
      <c r="AX708" s="45"/>
      <c r="AY708" s="45"/>
      <c r="AZ708" s="45"/>
    </row>
    <row r="709" spans="1:52" ht="12.75" customHeight="1">
      <c r="A709" s="178"/>
      <c r="B709" s="47"/>
      <c r="C709" s="47"/>
      <c r="D709" s="47"/>
      <c r="E709" s="47"/>
      <c r="F709" s="47"/>
      <c r="G709" s="47"/>
      <c r="H709" s="47"/>
      <c r="I709" s="48"/>
      <c r="J709" s="47"/>
      <c r="K709" s="48"/>
      <c r="L709" s="48"/>
      <c r="M709" s="48"/>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c r="AR709" s="47"/>
      <c r="AS709" s="47"/>
      <c r="AT709" s="45"/>
      <c r="AU709" s="45"/>
      <c r="AV709" s="45"/>
      <c r="AW709" s="45"/>
      <c r="AX709" s="45"/>
      <c r="AY709" s="45"/>
      <c r="AZ709" s="45"/>
    </row>
    <row r="710" spans="1:52" ht="12.75" customHeight="1">
      <c r="A710" s="178"/>
      <c r="B710" s="47"/>
      <c r="C710" s="47"/>
      <c r="D710" s="47"/>
      <c r="E710" s="47"/>
      <c r="F710" s="47"/>
      <c r="G710" s="47"/>
      <c r="H710" s="47"/>
      <c r="I710" s="48"/>
      <c r="J710" s="47"/>
      <c r="K710" s="48"/>
      <c r="L710" s="48"/>
      <c r="M710" s="48"/>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c r="AP710" s="47"/>
      <c r="AQ710" s="47"/>
      <c r="AR710" s="47"/>
      <c r="AS710" s="47"/>
      <c r="AT710" s="45"/>
      <c r="AU710" s="45"/>
      <c r="AV710" s="45"/>
      <c r="AW710" s="45"/>
      <c r="AX710" s="45"/>
      <c r="AY710" s="45"/>
      <c r="AZ710" s="45"/>
    </row>
    <row r="711" spans="1:52" ht="12.75" customHeight="1">
      <c r="A711" s="178"/>
      <c r="B711" s="47"/>
      <c r="C711" s="47"/>
      <c r="D711" s="47"/>
      <c r="E711" s="47"/>
      <c r="F711" s="47"/>
      <c r="G711" s="47"/>
      <c r="H711" s="47"/>
      <c r="I711" s="48"/>
      <c r="J711" s="47"/>
      <c r="K711" s="48"/>
      <c r="L711" s="48"/>
      <c r="M711" s="48"/>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c r="AP711" s="47"/>
      <c r="AQ711" s="47"/>
      <c r="AR711" s="47"/>
      <c r="AS711" s="47"/>
      <c r="AT711" s="45"/>
      <c r="AU711" s="45"/>
      <c r="AV711" s="45"/>
      <c r="AW711" s="45"/>
      <c r="AX711" s="45"/>
      <c r="AY711" s="45"/>
      <c r="AZ711" s="45"/>
    </row>
    <row r="712" spans="1:52" ht="12.75" customHeight="1">
      <c r="A712" s="178"/>
      <c r="B712" s="47"/>
      <c r="C712" s="47"/>
      <c r="D712" s="47"/>
      <c r="E712" s="47"/>
      <c r="F712" s="47"/>
      <c r="G712" s="47"/>
      <c r="H712" s="47"/>
      <c r="I712" s="48"/>
      <c r="J712" s="47"/>
      <c r="K712" s="48"/>
      <c r="L712" s="48"/>
      <c r="M712" s="48"/>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c r="AO712" s="47"/>
      <c r="AP712" s="47"/>
      <c r="AQ712" s="47"/>
      <c r="AR712" s="47"/>
      <c r="AS712" s="47"/>
      <c r="AT712" s="45"/>
      <c r="AU712" s="45"/>
      <c r="AV712" s="45"/>
      <c r="AW712" s="45"/>
      <c r="AX712" s="45"/>
      <c r="AY712" s="45"/>
      <c r="AZ712" s="45"/>
    </row>
    <row r="713" spans="1:52" ht="12.75" customHeight="1">
      <c r="A713" s="178"/>
      <c r="B713" s="47"/>
      <c r="C713" s="47"/>
      <c r="D713" s="47"/>
      <c r="E713" s="47"/>
      <c r="F713" s="47"/>
      <c r="G713" s="47"/>
      <c r="H713" s="47"/>
      <c r="I713" s="48"/>
      <c r="J713" s="47"/>
      <c r="K713" s="48"/>
      <c r="L713" s="48"/>
      <c r="M713" s="48"/>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c r="AR713" s="47"/>
      <c r="AS713" s="47"/>
      <c r="AT713" s="45"/>
      <c r="AU713" s="45"/>
      <c r="AV713" s="45"/>
      <c r="AW713" s="45"/>
      <c r="AX713" s="45"/>
      <c r="AY713" s="45"/>
      <c r="AZ713" s="45"/>
    </row>
    <row r="714" spans="1:52" ht="12.75" customHeight="1">
      <c r="A714" s="178"/>
      <c r="B714" s="47"/>
      <c r="C714" s="47"/>
      <c r="D714" s="47"/>
      <c r="E714" s="47"/>
      <c r="F714" s="47"/>
      <c r="G714" s="47"/>
      <c r="H714" s="47"/>
      <c r="I714" s="48"/>
      <c r="J714" s="47"/>
      <c r="K714" s="48"/>
      <c r="L714" s="48"/>
      <c r="M714" s="48"/>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c r="AO714" s="47"/>
      <c r="AP714" s="47"/>
      <c r="AQ714" s="47"/>
      <c r="AR714" s="47"/>
      <c r="AS714" s="47"/>
      <c r="AT714" s="45"/>
      <c r="AU714" s="45"/>
      <c r="AV714" s="45"/>
      <c r="AW714" s="45"/>
      <c r="AX714" s="45"/>
      <c r="AY714" s="45"/>
      <c r="AZ714" s="45"/>
    </row>
    <row r="715" spans="1:52" ht="12.75" customHeight="1">
      <c r="A715" s="178"/>
      <c r="B715" s="47"/>
      <c r="C715" s="47"/>
      <c r="D715" s="47"/>
      <c r="E715" s="47"/>
      <c r="F715" s="47"/>
      <c r="G715" s="47"/>
      <c r="H715" s="47"/>
      <c r="I715" s="48"/>
      <c r="J715" s="47"/>
      <c r="K715" s="48"/>
      <c r="L715" s="48"/>
      <c r="M715" s="48"/>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c r="AP715" s="47"/>
      <c r="AQ715" s="47"/>
      <c r="AR715" s="47"/>
      <c r="AS715" s="47"/>
      <c r="AT715" s="45"/>
      <c r="AU715" s="45"/>
      <c r="AV715" s="45"/>
      <c r="AW715" s="45"/>
      <c r="AX715" s="45"/>
      <c r="AY715" s="45"/>
      <c r="AZ715" s="45"/>
    </row>
    <row r="716" spans="1:52" ht="12.75" customHeight="1">
      <c r="A716" s="178"/>
      <c r="B716" s="47"/>
      <c r="C716" s="47"/>
      <c r="D716" s="47"/>
      <c r="E716" s="47"/>
      <c r="F716" s="47"/>
      <c r="G716" s="47"/>
      <c r="H716" s="47"/>
      <c r="I716" s="48"/>
      <c r="J716" s="47"/>
      <c r="K716" s="48"/>
      <c r="L716" s="48"/>
      <c r="M716" s="48"/>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c r="AO716" s="47"/>
      <c r="AP716" s="47"/>
      <c r="AQ716" s="47"/>
      <c r="AR716" s="47"/>
      <c r="AS716" s="47"/>
      <c r="AT716" s="45"/>
      <c r="AU716" s="45"/>
      <c r="AV716" s="45"/>
      <c r="AW716" s="45"/>
      <c r="AX716" s="45"/>
      <c r="AY716" s="45"/>
      <c r="AZ716" s="45"/>
    </row>
    <row r="717" spans="1:52" ht="12.75" customHeight="1">
      <c r="A717" s="178"/>
      <c r="B717" s="47"/>
      <c r="C717" s="47"/>
      <c r="D717" s="47"/>
      <c r="E717" s="47"/>
      <c r="F717" s="47"/>
      <c r="G717" s="47"/>
      <c r="H717" s="47"/>
      <c r="I717" s="48"/>
      <c r="J717" s="47"/>
      <c r="K717" s="48"/>
      <c r="L717" s="48"/>
      <c r="M717" s="48"/>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c r="AP717" s="47"/>
      <c r="AQ717" s="47"/>
      <c r="AR717" s="47"/>
      <c r="AS717" s="47"/>
      <c r="AT717" s="45"/>
      <c r="AU717" s="45"/>
      <c r="AV717" s="45"/>
      <c r="AW717" s="45"/>
      <c r="AX717" s="45"/>
      <c r="AY717" s="45"/>
      <c r="AZ717" s="45"/>
    </row>
    <row r="718" spans="1:52" ht="12.75" customHeight="1">
      <c r="A718" s="178"/>
      <c r="B718" s="47"/>
      <c r="C718" s="47"/>
      <c r="D718" s="47"/>
      <c r="E718" s="47"/>
      <c r="F718" s="47"/>
      <c r="G718" s="47"/>
      <c r="H718" s="47"/>
      <c r="I718" s="48"/>
      <c r="J718" s="47"/>
      <c r="K718" s="48"/>
      <c r="L718" s="48"/>
      <c r="M718" s="48"/>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c r="AP718" s="47"/>
      <c r="AQ718" s="47"/>
      <c r="AR718" s="47"/>
      <c r="AS718" s="47"/>
      <c r="AT718" s="45"/>
      <c r="AU718" s="45"/>
      <c r="AV718" s="45"/>
      <c r="AW718" s="45"/>
      <c r="AX718" s="45"/>
      <c r="AY718" s="45"/>
      <c r="AZ718" s="45"/>
    </row>
    <row r="719" spans="1:52" ht="12.75" customHeight="1">
      <c r="A719" s="178"/>
      <c r="B719" s="47"/>
      <c r="C719" s="47"/>
      <c r="D719" s="47"/>
      <c r="E719" s="47"/>
      <c r="F719" s="47"/>
      <c r="G719" s="47"/>
      <c r="H719" s="47"/>
      <c r="I719" s="48"/>
      <c r="J719" s="47"/>
      <c r="K719" s="48"/>
      <c r="L719" s="48"/>
      <c r="M719" s="48"/>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c r="AR719" s="47"/>
      <c r="AS719" s="47"/>
      <c r="AT719" s="45"/>
      <c r="AU719" s="45"/>
      <c r="AV719" s="45"/>
      <c r="AW719" s="45"/>
      <c r="AX719" s="45"/>
      <c r="AY719" s="45"/>
      <c r="AZ719" s="45"/>
    </row>
    <row r="720" spans="1:52" ht="12.75" customHeight="1">
      <c r="A720" s="178"/>
      <c r="B720" s="47"/>
      <c r="C720" s="47"/>
      <c r="D720" s="47"/>
      <c r="E720" s="47"/>
      <c r="F720" s="47"/>
      <c r="G720" s="47"/>
      <c r="H720" s="47"/>
      <c r="I720" s="48"/>
      <c r="J720" s="47"/>
      <c r="K720" s="48"/>
      <c r="L720" s="48"/>
      <c r="M720" s="48"/>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5"/>
      <c r="AU720" s="45"/>
      <c r="AV720" s="45"/>
      <c r="AW720" s="45"/>
      <c r="AX720" s="45"/>
      <c r="AY720" s="45"/>
      <c r="AZ720" s="45"/>
    </row>
    <row r="721" spans="1:52" ht="12.75" customHeight="1">
      <c r="A721" s="178"/>
      <c r="B721" s="47"/>
      <c r="C721" s="47"/>
      <c r="D721" s="47"/>
      <c r="E721" s="47"/>
      <c r="F721" s="47"/>
      <c r="G721" s="47"/>
      <c r="H721" s="47"/>
      <c r="I721" s="48"/>
      <c r="J721" s="47"/>
      <c r="K721" s="48"/>
      <c r="L721" s="48"/>
      <c r="M721" s="48"/>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5"/>
      <c r="AU721" s="45"/>
      <c r="AV721" s="45"/>
      <c r="AW721" s="45"/>
      <c r="AX721" s="45"/>
      <c r="AY721" s="45"/>
      <c r="AZ721" s="45"/>
    </row>
    <row r="722" spans="1:52" ht="12.75" customHeight="1">
      <c r="A722" s="178"/>
      <c r="B722" s="47"/>
      <c r="C722" s="47"/>
      <c r="D722" s="47"/>
      <c r="E722" s="47"/>
      <c r="F722" s="47"/>
      <c r="G722" s="47"/>
      <c r="H722" s="47"/>
      <c r="I722" s="48"/>
      <c r="J722" s="47"/>
      <c r="K722" s="48"/>
      <c r="L722" s="48"/>
      <c r="M722" s="48"/>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5"/>
      <c r="AU722" s="45"/>
      <c r="AV722" s="45"/>
      <c r="AW722" s="45"/>
      <c r="AX722" s="45"/>
      <c r="AY722" s="45"/>
      <c r="AZ722" s="45"/>
    </row>
    <row r="723" spans="1:52" ht="12.75" customHeight="1">
      <c r="A723" s="178"/>
      <c r="B723" s="47"/>
      <c r="C723" s="47"/>
      <c r="D723" s="47"/>
      <c r="E723" s="47"/>
      <c r="F723" s="47"/>
      <c r="G723" s="47"/>
      <c r="H723" s="47"/>
      <c r="I723" s="48"/>
      <c r="J723" s="47"/>
      <c r="K723" s="48"/>
      <c r="L723" s="48"/>
      <c r="M723" s="48"/>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5"/>
      <c r="AU723" s="45"/>
      <c r="AV723" s="45"/>
      <c r="AW723" s="45"/>
      <c r="AX723" s="45"/>
      <c r="AY723" s="45"/>
      <c r="AZ723" s="45"/>
    </row>
    <row r="724" spans="1:52" ht="12.75" customHeight="1">
      <c r="A724" s="178"/>
      <c r="B724" s="47"/>
      <c r="C724" s="47"/>
      <c r="D724" s="47"/>
      <c r="E724" s="47"/>
      <c r="F724" s="47"/>
      <c r="G724" s="47"/>
      <c r="H724" s="47"/>
      <c r="I724" s="48"/>
      <c r="J724" s="47"/>
      <c r="K724" s="48"/>
      <c r="L724" s="48"/>
      <c r="M724" s="48"/>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5"/>
      <c r="AU724" s="45"/>
      <c r="AV724" s="45"/>
      <c r="AW724" s="45"/>
      <c r="AX724" s="45"/>
      <c r="AY724" s="45"/>
      <c r="AZ724" s="45"/>
    </row>
    <row r="725" spans="1:52" ht="12.75" customHeight="1">
      <c r="A725" s="178"/>
      <c r="B725" s="47"/>
      <c r="C725" s="47"/>
      <c r="D725" s="47"/>
      <c r="E725" s="47"/>
      <c r="F725" s="47"/>
      <c r="G725" s="47"/>
      <c r="H725" s="47"/>
      <c r="I725" s="48"/>
      <c r="J725" s="47"/>
      <c r="K725" s="48"/>
      <c r="L725" s="48"/>
      <c r="M725" s="48"/>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5"/>
      <c r="AU725" s="45"/>
      <c r="AV725" s="45"/>
      <c r="AW725" s="45"/>
      <c r="AX725" s="45"/>
      <c r="AY725" s="45"/>
      <c r="AZ725" s="45"/>
    </row>
    <row r="726" spans="1:52" ht="12.75" customHeight="1">
      <c r="A726" s="178"/>
      <c r="B726" s="47"/>
      <c r="C726" s="47"/>
      <c r="D726" s="47"/>
      <c r="E726" s="47"/>
      <c r="F726" s="47"/>
      <c r="G726" s="47"/>
      <c r="H726" s="47"/>
      <c r="I726" s="48"/>
      <c r="J726" s="47"/>
      <c r="K726" s="48"/>
      <c r="L726" s="48"/>
      <c r="M726" s="48"/>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5"/>
      <c r="AU726" s="45"/>
      <c r="AV726" s="45"/>
      <c r="AW726" s="45"/>
      <c r="AX726" s="45"/>
      <c r="AY726" s="45"/>
      <c r="AZ726" s="45"/>
    </row>
    <row r="727" spans="1:52" ht="12.75" customHeight="1">
      <c r="A727" s="178"/>
      <c r="B727" s="47"/>
      <c r="C727" s="47"/>
      <c r="D727" s="47"/>
      <c r="E727" s="47"/>
      <c r="F727" s="47"/>
      <c r="G727" s="47"/>
      <c r="H727" s="47"/>
      <c r="I727" s="48"/>
      <c r="J727" s="47"/>
      <c r="K727" s="48"/>
      <c r="L727" s="48"/>
      <c r="M727" s="48"/>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5"/>
      <c r="AU727" s="45"/>
      <c r="AV727" s="45"/>
      <c r="AW727" s="45"/>
      <c r="AX727" s="45"/>
      <c r="AY727" s="45"/>
      <c r="AZ727" s="45"/>
    </row>
    <row r="728" spans="1:52" ht="12.75" customHeight="1">
      <c r="A728" s="178"/>
      <c r="B728" s="47"/>
      <c r="C728" s="47"/>
      <c r="D728" s="47"/>
      <c r="E728" s="47"/>
      <c r="F728" s="47"/>
      <c r="G728" s="47"/>
      <c r="H728" s="47"/>
      <c r="I728" s="48"/>
      <c r="J728" s="47"/>
      <c r="K728" s="48"/>
      <c r="L728" s="48"/>
      <c r="M728" s="48"/>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5"/>
      <c r="AU728" s="45"/>
      <c r="AV728" s="45"/>
      <c r="AW728" s="45"/>
      <c r="AX728" s="45"/>
      <c r="AY728" s="45"/>
      <c r="AZ728" s="45"/>
    </row>
    <row r="729" spans="1:52" ht="12.75" customHeight="1">
      <c r="A729" s="178"/>
      <c r="B729" s="47"/>
      <c r="C729" s="47"/>
      <c r="D729" s="47"/>
      <c r="E729" s="47"/>
      <c r="F729" s="47"/>
      <c r="G729" s="47"/>
      <c r="H729" s="47"/>
      <c r="I729" s="48"/>
      <c r="J729" s="47"/>
      <c r="K729" s="48"/>
      <c r="L729" s="48"/>
      <c r="M729" s="48"/>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5"/>
      <c r="AU729" s="45"/>
      <c r="AV729" s="45"/>
      <c r="AW729" s="45"/>
      <c r="AX729" s="45"/>
      <c r="AY729" s="45"/>
      <c r="AZ729" s="45"/>
    </row>
    <row r="730" spans="1:52" ht="12.75" customHeight="1">
      <c r="A730" s="178"/>
      <c r="B730" s="47"/>
      <c r="C730" s="47"/>
      <c r="D730" s="47"/>
      <c r="E730" s="47"/>
      <c r="F730" s="47"/>
      <c r="G730" s="47"/>
      <c r="H730" s="47"/>
      <c r="I730" s="48"/>
      <c r="J730" s="47"/>
      <c r="K730" s="48"/>
      <c r="L730" s="48"/>
      <c r="M730" s="48"/>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5"/>
      <c r="AU730" s="45"/>
      <c r="AV730" s="45"/>
      <c r="AW730" s="45"/>
      <c r="AX730" s="45"/>
      <c r="AY730" s="45"/>
      <c r="AZ730" s="45"/>
    </row>
    <row r="731" spans="1:52" ht="12.75" customHeight="1">
      <c r="A731" s="178"/>
      <c r="B731" s="47"/>
      <c r="C731" s="47"/>
      <c r="D731" s="47"/>
      <c r="E731" s="47"/>
      <c r="F731" s="47"/>
      <c r="G731" s="47"/>
      <c r="H731" s="47"/>
      <c r="I731" s="48"/>
      <c r="J731" s="47"/>
      <c r="K731" s="48"/>
      <c r="L731" s="48"/>
      <c r="M731" s="48"/>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5"/>
      <c r="AU731" s="45"/>
      <c r="AV731" s="45"/>
      <c r="AW731" s="45"/>
      <c r="AX731" s="45"/>
      <c r="AY731" s="45"/>
      <c r="AZ731" s="45"/>
    </row>
    <row r="732" spans="1:52" ht="12.75" customHeight="1">
      <c r="A732" s="178"/>
      <c r="B732" s="47"/>
      <c r="C732" s="47"/>
      <c r="D732" s="47"/>
      <c r="E732" s="47"/>
      <c r="F732" s="47"/>
      <c r="G732" s="47"/>
      <c r="H732" s="47"/>
      <c r="I732" s="48"/>
      <c r="J732" s="47"/>
      <c r="K732" s="48"/>
      <c r="L732" s="48"/>
      <c r="M732" s="48"/>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5"/>
      <c r="AU732" s="45"/>
      <c r="AV732" s="45"/>
      <c r="AW732" s="45"/>
      <c r="AX732" s="45"/>
      <c r="AY732" s="45"/>
      <c r="AZ732" s="45"/>
    </row>
    <row r="733" spans="1:52" ht="12.75" customHeight="1">
      <c r="A733" s="178"/>
      <c r="B733" s="47"/>
      <c r="C733" s="47"/>
      <c r="D733" s="47"/>
      <c r="E733" s="47"/>
      <c r="F733" s="47"/>
      <c r="G733" s="47"/>
      <c r="H733" s="47"/>
      <c r="I733" s="48"/>
      <c r="J733" s="47"/>
      <c r="K733" s="48"/>
      <c r="L733" s="48"/>
      <c r="M733" s="48"/>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5"/>
      <c r="AU733" s="45"/>
      <c r="AV733" s="45"/>
      <c r="AW733" s="45"/>
      <c r="AX733" s="45"/>
      <c r="AY733" s="45"/>
      <c r="AZ733" s="45"/>
    </row>
    <row r="734" spans="1:52" ht="12.75" customHeight="1">
      <c r="A734" s="178"/>
      <c r="B734" s="47"/>
      <c r="C734" s="47"/>
      <c r="D734" s="47"/>
      <c r="E734" s="47"/>
      <c r="F734" s="47"/>
      <c r="G734" s="47"/>
      <c r="H734" s="47"/>
      <c r="I734" s="48"/>
      <c r="J734" s="47"/>
      <c r="K734" s="48"/>
      <c r="L734" s="48"/>
      <c r="M734" s="48"/>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5"/>
      <c r="AU734" s="45"/>
      <c r="AV734" s="45"/>
      <c r="AW734" s="45"/>
      <c r="AX734" s="45"/>
      <c r="AY734" s="45"/>
      <c r="AZ734" s="45"/>
    </row>
    <row r="735" spans="1:52" ht="12.75" customHeight="1">
      <c r="A735" s="178"/>
      <c r="B735" s="47"/>
      <c r="C735" s="47"/>
      <c r="D735" s="47"/>
      <c r="E735" s="47"/>
      <c r="F735" s="47"/>
      <c r="G735" s="47"/>
      <c r="H735" s="47"/>
      <c r="I735" s="48"/>
      <c r="J735" s="47"/>
      <c r="K735" s="48"/>
      <c r="L735" s="48"/>
      <c r="M735" s="48"/>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5"/>
      <c r="AU735" s="45"/>
      <c r="AV735" s="45"/>
      <c r="AW735" s="45"/>
      <c r="AX735" s="45"/>
      <c r="AY735" s="45"/>
      <c r="AZ735" s="45"/>
    </row>
    <row r="736" spans="1:52" ht="12.75" customHeight="1">
      <c r="A736" s="178"/>
      <c r="B736" s="47"/>
      <c r="C736" s="47"/>
      <c r="D736" s="47"/>
      <c r="E736" s="47"/>
      <c r="F736" s="47"/>
      <c r="G736" s="47"/>
      <c r="H736" s="47"/>
      <c r="I736" s="48"/>
      <c r="J736" s="47"/>
      <c r="K736" s="48"/>
      <c r="L736" s="48"/>
      <c r="M736" s="48"/>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5"/>
      <c r="AU736" s="45"/>
      <c r="AV736" s="45"/>
      <c r="AW736" s="45"/>
      <c r="AX736" s="45"/>
      <c r="AY736" s="45"/>
      <c r="AZ736" s="45"/>
    </row>
    <row r="737" spans="1:52" ht="12.75" customHeight="1">
      <c r="A737" s="178"/>
      <c r="B737" s="47"/>
      <c r="C737" s="47"/>
      <c r="D737" s="47"/>
      <c r="E737" s="47"/>
      <c r="F737" s="47"/>
      <c r="G737" s="47"/>
      <c r="H737" s="47"/>
      <c r="I737" s="48"/>
      <c r="J737" s="47"/>
      <c r="K737" s="48"/>
      <c r="L737" s="48"/>
      <c r="M737" s="48"/>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5"/>
      <c r="AU737" s="45"/>
      <c r="AV737" s="45"/>
      <c r="AW737" s="45"/>
      <c r="AX737" s="45"/>
      <c r="AY737" s="45"/>
      <c r="AZ737" s="45"/>
    </row>
    <row r="738" spans="1:52" ht="12.75" customHeight="1">
      <c r="A738" s="178"/>
      <c r="B738" s="47"/>
      <c r="C738" s="47"/>
      <c r="D738" s="47"/>
      <c r="E738" s="47"/>
      <c r="F738" s="47"/>
      <c r="G738" s="47"/>
      <c r="H738" s="47"/>
      <c r="I738" s="48"/>
      <c r="J738" s="47"/>
      <c r="K738" s="48"/>
      <c r="L738" s="48"/>
      <c r="M738" s="48"/>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5"/>
      <c r="AU738" s="45"/>
      <c r="AV738" s="45"/>
      <c r="AW738" s="45"/>
      <c r="AX738" s="45"/>
      <c r="AY738" s="45"/>
      <c r="AZ738" s="45"/>
    </row>
    <row r="739" spans="1:52" ht="12.75" customHeight="1">
      <c r="A739" s="178"/>
      <c r="B739" s="47"/>
      <c r="C739" s="47"/>
      <c r="D739" s="47"/>
      <c r="E739" s="47"/>
      <c r="F739" s="47"/>
      <c r="G739" s="47"/>
      <c r="H739" s="47"/>
      <c r="I739" s="48"/>
      <c r="J739" s="47"/>
      <c r="K739" s="48"/>
      <c r="L739" s="48"/>
      <c r="M739" s="48"/>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5"/>
      <c r="AU739" s="45"/>
      <c r="AV739" s="45"/>
      <c r="AW739" s="45"/>
      <c r="AX739" s="45"/>
      <c r="AY739" s="45"/>
      <c r="AZ739" s="45"/>
    </row>
    <row r="740" spans="1:52" ht="12.75" customHeight="1">
      <c r="A740" s="178"/>
      <c r="B740" s="47"/>
      <c r="C740" s="47"/>
      <c r="D740" s="47"/>
      <c r="E740" s="47"/>
      <c r="F740" s="47"/>
      <c r="G740" s="47"/>
      <c r="H740" s="47"/>
      <c r="I740" s="48"/>
      <c r="J740" s="47"/>
      <c r="K740" s="48"/>
      <c r="L740" s="48"/>
      <c r="M740" s="48"/>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5"/>
      <c r="AU740" s="45"/>
      <c r="AV740" s="45"/>
      <c r="AW740" s="45"/>
      <c r="AX740" s="45"/>
      <c r="AY740" s="45"/>
      <c r="AZ740" s="45"/>
    </row>
    <row r="741" spans="1:52" ht="12.75" customHeight="1">
      <c r="A741" s="178"/>
      <c r="B741" s="47"/>
      <c r="C741" s="47"/>
      <c r="D741" s="47"/>
      <c r="E741" s="47"/>
      <c r="F741" s="47"/>
      <c r="G741" s="47"/>
      <c r="H741" s="47"/>
      <c r="I741" s="48"/>
      <c r="J741" s="47"/>
      <c r="K741" s="48"/>
      <c r="L741" s="48"/>
      <c r="M741" s="48"/>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5"/>
      <c r="AU741" s="45"/>
      <c r="AV741" s="45"/>
      <c r="AW741" s="45"/>
      <c r="AX741" s="45"/>
      <c r="AY741" s="45"/>
      <c r="AZ741" s="45"/>
    </row>
    <row r="742" spans="1:52" ht="12.75" customHeight="1">
      <c r="A742" s="178"/>
      <c r="B742" s="47"/>
      <c r="C742" s="47"/>
      <c r="D742" s="47"/>
      <c r="E742" s="47"/>
      <c r="F742" s="47"/>
      <c r="G742" s="47"/>
      <c r="H742" s="47"/>
      <c r="I742" s="48"/>
      <c r="J742" s="47"/>
      <c r="K742" s="48"/>
      <c r="L742" s="48"/>
      <c r="M742" s="48"/>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5"/>
      <c r="AU742" s="45"/>
      <c r="AV742" s="45"/>
      <c r="AW742" s="45"/>
      <c r="AX742" s="45"/>
      <c r="AY742" s="45"/>
      <c r="AZ742" s="45"/>
    </row>
    <row r="743" spans="1:52" ht="12.75" customHeight="1">
      <c r="A743" s="178"/>
      <c r="B743" s="47"/>
      <c r="C743" s="47"/>
      <c r="D743" s="47"/>
      <c r="E743" s="47"/>
      <c r="F743" s="47"/>
      <c r="G743" s="47"/>
      <c r="H743" s="47"/>
      <c r="I743" s="48"/>
      <c r="J743" s="47"/>
      <c r="K743" s="48"/>
      <c r="L743" s="48"/>
      <c r="M743" s="48"/>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5"/>
      <c r="AU743" s="45"/>
      <c r="AV743" s="45"/>
      <c r="AW743" s="45"/>
      <c r="AX743" s="45"/>
      <c r="AY743" s="45"/>
      <c r="AZ743" s="45"/>
    </row>
    <row r="744" spans="1:52" ht="12.75" customHeight="1">
      <c r="A744" s="178"/>
      <c r="B744" s="47"/>
      <c r="C744" s="47"/>
      <c r="D744" s="47"/>
      <c r="E744" s="47"/>
      <c r="F744" s="47"/>
      <c r="G744" s="47"/>
      <c r="H744" s="47"/>
      <c r="I744" s="48"/>
      <c r="J744" s="47"/>
      <c r="K744" s="48"/>
      <c r="L744" s="48"/>
      <c r="M744" s="48"/>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5"/>
      <c r="AU744" s="45"/>
      <c r="AV744" s="45"/>
      <c r="AW744" s="45"/>
      <c r="AX744" s="45"/>
      <c r="AY744" s="45"/>
      <c r="AZ744" s="45"/>
    </row>
    <row r="745" spans="1:52" ht="12.75" customHeight="1">
      <c r="A745" s="178"/>
      <c r="B745" s="47"/>
      <c r="C745" s="47"/>
      <c r="D745" s="47"/>
      <c r="E745" s="47"/>
      <c r="F745" s="47"/>
      <c r="G745" s="47"/>
      <c r="H745" s="47"/>
      <c r="I745" s="48"/>
      <c r="J745" s="47"/>
      <c r="K745" s="48"/>
      <c r="L745" s="48"/>
      <c r="M745" s="48"/>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5"/>
      <c r="AU745" s="45"/>
      <c r="AV745" s="45"/>
      <c r="AW745" s="45"/>
      <c r="AX745" s="45"/>
      <c r="AY745" s="45"/>
      <c r="AZ745" s="45"/>
    </row>
    <row r="746" spans="1:52" ht="12.75" customHeight="1">
      <c r="A746" s="178"/>
      <c r="B746" s="47"/>
      <c r="C746" s="47"/>
      <c r="D746" s="47"/>
      <c r="E746" s="47"/>
      <c r="F746" s="47"/>
      <c r="G746" s="47"/>
      <c r="H746" s="47"/>
      <c r="I746" s="48"/>
      <c r="J746" s="47"/>
      <c r="K746" s="48"/>
      <c r="L746" s="48"/>
      <c r="M746" s="48"/>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5"/>
      <c r="AU746" s="45"/>
      <c r="AV746" s="45"/>
      <c r="AW746" s="45"/>
      <c r="AX746" s="45"/>
      <c r="AY746" s="45"/>
      <c r="AZ746" s="45"/>
    </row>
    <row r="747" spans="1:52" ht="12.75" customHeight="1">
      <c r="A747" s="178"/>
      <c r="B747" s="47"/>
      <c r="C747" s="47"/>
      <c r="D747" s="47"/>
      <c r="E747" s="47"/>
      <c r="F747" s="47"/>
      <c r="G747" s="47"/>
      <c r="H747" s="47"/>
      <c r="I747" s="48"/>
      <c r="J747" s="47"/>
      <c r="K747" s="48"/>
      <c r="L747" s="48"/>
      <c r="M747" s="48"/>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5"/>
      <c r="AU747" s="45"/>
      <c r="AV747" s="45"/>
      <c r="AW747" s="45"/>
      <c r="AX747" s="45"/>
      <c r="AY747" s="45"/>
      <c r="AZ747" s="45"/>
    </row>
    <row r="748" spans="1:52" ht="12.75" customHeight="1">
      <c r="A748" s="178"/>
      <c r="B748" s="47"/>
      <c r="C748" s="47"/>
      <c r="D748" s="47"/>
      <c r="E748" s="47"/>
      <c r="F748" s="47"/>
      <c r="G748" s="47"/>
      <c r="H748" s="47"/>
      <c r="I748" s="48"/>
      <c r="J748" s="47"/>
      <c r="K748" s="48"/>
      <c r="L748" s="48"/>
      <c r="M748" s="48"/>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5"/>
      <c r="AU748" s="45"/>
      <c r="AV748" s="45"/>
      <c r="AW748" s="45"/>
      <c r="AX748" s="45"/>
      <c r="AY748" s="45"/>
      <c r="AZ748" s="45"/>
    </row>
    <row r="749" spans="1:52" ht="12.75" customHeight="1">
      <c r="A749" s="178"/>
      <c r="B749" s="47"/>
      <c r="C749" s="47"/>
      <c r="D749" s="47"/>
      <c r="E749" s="47"/>
      <c r="F749" s="47"/>
      <c r="G749" s="47"/>
      <c r="H749" s="47"/>
      <c r="I749" s="48"/>
      <c r="J749" s="47"/>
      <c r="K749" s="48"/>
      <c r="L749" s="48"/>
      <c r="M749" s="48"/>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5"/>
      <c r="AU749" s="45"/>
      <c r="AV749" s="45"/>
      <c r="AW749" s="45"/>
      <c r="AX749" s="45"/>
      <c r="AY749" s="45"/>
      <c r="AZ749" s="45"/>
    </row>
    <row r="750" spans="1:52" ht="12.75" customHeight="1">
      <c r="A750" s="178"/>
      <c r="B750" s="47"/>
      <c r="C750" s="47"/>
      <c r="D750" s="47"/>
      <c r="E750" s="47"/>
      <c r="F750" s="47"/>
      <c r="G750" s="47"/>
      <c r="H750" s="47"/>
      <c r="I750" s="48"/>
      <c r="J750" s="47"/>
      <c r="K750" s="48"/>
      <c r="L750" s="48"/>
      <c r="M750" s="48"/>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5"/>
      <c r="AU750" s="45"/>
      <c r="AV750" s="45"/>
      <c r="AW750" s="45"/>
      <c r="AX750" s="45"/>
      <c r="AY750" s="45"/>
      <c r="AZ750" s="45"/>
    </row>
    <row r="751" spans="1:52" ht="12.75" customHeight="1">
      <c r="A751" s="178"/>
      <c r="B751" s="47"/>
      <c r="C751" s="47"/>
      <c r="D751" s="47"/>
      <c r="E751" s="47"/>
      <c r="F751" s="47"/>
      <c r="G751" s="47"/>
      <c r="H751" s="47"/>
      <c r="I751" s="48"/>
      <c r="J751" s="47"/>
      <c r="K751" s="48"/>
      <c r="L751" s="48"/>
      <c r="M751" s="48"/>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5"/>
      <c r="AU751" s="45"/>
      <c r="AV751" s="45"/>
      <c r="AW751" s="45"/>
      <c r="AX751" s="45"/>
      <c r="AY751" s="45"/>
      <c r="AZ751" s="45"/>
    </row>
    <row r="752" spans="1:52" ht="12.75" customHeight="1">
      <c r="A752" s="178"/>
      <c r="B752" s="47"/>
      <c r="C752" s="47"/>
      <c r="D752" s="47"/>
      <c r="E752" s="47"/>
      <c r="F752" s="47"/>
      <c r="G752" s="47"/>
      <c r="H752" s="47"/>
      <c r="I752" s="48"/>
      <c r="J752" s="47"/>
      <c r="K752" s="48"/>
      <c r="L752" s="48"/>
      <c r="M752" s="48"/>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5"/>
      <c r="AU752" s="45"/>
      <c r="AV752" s="45"/>
      <c r="AW752" s="45"/>
      <c r="AX752" s="45"/>
      <c r="AY752" s="45"/>
      <c r="AZ752" s="45"/>
    </row>
    <row r="753" spans="1:52" ht="12.75" customHeight="1">
      <c r="A753" s="178"/>
      <c r="B753" s="47"/>
      <c r="C753" s="47"/>
      <c r="D753" s="47"/>
      <c r="E753" s="47"/>
      <c r="F753" s="47"/>
      <c r="G753" s="47"/>
      <c r="H753" s="47"/>
      <c r="I753" s="48"/>
      <c r="J753" s="47"/>
      <c r="K753" s="48"/>
      <c r="L753" s="48"/>
      <c r="M753" s="48"/>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5"/>
      <c r="AU753" s="45"/>
      <c r="AV753" s="45"/>
      <c r="AW753" s="45"/>
      <c r="AX753" s="45"/>
      <c r="AY753" s="45"/>
      <c r="AZ753" s="45"/>
    </row>
    <row r="754" spans="1:52" ht="12.75" customHeight="1">
      <c r="A754" s="178"/>
      <c r="B754" s="47"/>
      <c r="C754" s="47"/>
      <c r="D754" s="47"/>
      <c r="E754" s="47"/>
      <c r="F754" s="47"/>
      <c r="G754" s="47"/>
      <c r="H754" s="47"/>
      <c r="I754" s="48"/>
      <c r="J754" s="47"/>
      <c r="K754" s="48"/>
      <c r="L754" s="48"/>
      <c r="M754" s="48"/>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5"/>
      <c r="AU754" s="45"/>
      <c r="AV754" s="45"/>
      <c r="AW754" s="45"/>
      <c r="AX754" s="45"/>
      <c r="AY754" s="45"/>
      <c r="AZ754" s="45"/>
    </row>
    <row r="755" spans="1:52" ht="12.75" customHeight="1">
      <c r="A755" s="178"/>
      <c r="B755" s="47"/>
      <c r="C755" s="47"/>
      <c r="D755" s="47"/>
      <c r="E755" s="47"/>
      <c r="F755" s="47"/>
      <c r="G755" s="47"/>
      <c r="H755" s="47"/>
      <c r="I755" s="48"/>
      <c r="J755" s="47"/>
      <c r="K755" s="48"/>
      <c r="L755" s="48"/>
      <c r="M755" s="48"/>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5"/>
      <c r="AU755" s="45"/>
      <c r="AV755" s="45"/>
      <c r="AW755" s="45"/>
      <c r="AX755" s="45"/>
      <c r="AY755" s="45"/>
      <c r="AZ755" s="45"/>
    </row>
    <row r="756" spans="1:52" ht="12.75" customHeight="1">
      <c r="A756" s="178"/>
      <c r="B756" s="47"/>
      <c r="C756" s="47"/>
      <c r="D756" s="47"/>
      <c r="E756" s="47"/>
      <c r="F756" s="47"/>
      <c r="G756" s="47"/>
      <c r="H756" s="47"/>
      <c r="I756" s="48"/>
      <c r="J756" s="47"/>
      <c r="K756" s="48"/>
      <c r="L756" s="48"/>
      <c r="M756" s="48"/>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5"/>
      <c r="AU756" s="45"/>
      <c r="AV756" s="45"/>
      <c r="AW756" s="45"/>
      <c r="AX756" s="45"/>
      <c r="AY756" s="45"/>
      <c r="AZ756" s="45"/>
    </row>
    <row r="757" spans="1:52" ht="12.75" customHeight="1">
      <c r="A757" s="178"/>
      <c r="B757" s="47"/>
      <c r="C757" s="47"/>
      <c r="D757" s="47"/>
      <c r="E757" s="47"/>
      <c r="F757" s="47"/>
      <c r="G757" s="47"/>
      <c r="H757" s="47"/>
      <c r="I757" s="48"/>
      <c r="J757" s="47"/>
      <c r="K757" s="48"/>
      <c r="L757" s="48"/>
      <c r="M757" s="48"/>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5"/>
      <c r="AU757" s="45"/>
      <c r="AV757" s="45"/>
      <c r="AW757" s="45"/>
      <c r="AX757" s="45"/>
      <c r="AY757" s="45"/>
      <c r="AZ757" s="45"/>
    </row>
    <row r="758" spans="1:52" ht="12.75" customHeight="1">
      <c r="A758" s="178"/>
      <c r="B758" s="47"/>
      <c r="C758" s="47"/>
      <c r="D758" s="47"/>
      <c r="E758" s="47"/>
      <c r="F758" s="47"/>
      <c r="G758" s="47"/>
      <c r="H758" s="47"/>
      <c r="I758" s="48"/>
      <c r="J758" s="47"/>
      <c r="K758" s="48"/>
      <c r="L758" s="48"/>
      <c r="M758" s="48"/>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5"/>
      <c r="AU758" s="45"/>
      <c r="AV758" s="45"/>
      <c r="AW758" s="45"/>
      <c r="AX758" s="45"/>
      <c r="AY758" s="45"/>
      <c r="AZ758" s="45"/>
    </row>
    <row r="759" spans="1:52" ht="12.75" customHeight="1">
      <c r="A759" s="178"/>
      <c r="B759" s="47"/>
      <c r="C759" s="47"/>
      <c r="D759" s="47"/>
      <c r="E759" s="47"/>
      <c r="F759" s="47"/>
      <c r="G759" s="47"/>
      <c r="H759" s="47"/>
      <c r="I759" s="48"/>
      <c r="J759" s="47"/>
      <c r="K759" s="48"/>
      <c r="L759" s="48"/>
      <c r="M759" s="48"/>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5"/>
      <c r="AU759" s="45"/>
      <c r="AV759" s="45"/>
      <c r="AW759" s="45"/>
      <c r="AX759" s="45"/>
      <c r="AY759" s="45"/>
      <c r="AZ759" s="45"/>
    </row>
    <row r="760" spans="1:52" ht="12.75" customHeight="1">
      <c r="A760" s="178"/>
      <c r="B760" s="47"/>
      <c r="C760" s="47"/>
      <c r="D760" s="47"/>
      <c r="E760" s="47"/>
      <c r="F760" s="47"/>
      <c r="G760" s="47"/>
      <c r="H760" s="47"/>
      <c r="I760" s="48"/>
      <c r="J760" s="47"/>
      <c r="K760" s="48"/>
      <c r="L760" s="48"/>
      <c r="M760" s="48"/>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5"/>
      <c r="AU760" s="45"/>
      <c r="AV760" s="45"/>
      <c r="AW760" s="45"/>
      <c r="AX760" s="45"/>
      <c r="AY760" s="45"/>
      <c r="AZ760" s="45"/>
    </row>
    <row r="761" spans="1:52" ht="12.75" customHeight="1">
      <c r="A761" s="178"/>
      <c r="B761" s="47"/>
      <c r="C761" s="47"/>
      <c r="D761" s="47"/>
      <c r="E761" s="47"/>
      <c r="F761" s="47"/>
      <c r="G761" s="47"/>
      <c r="H761" s="47"/>
      <c r="I761" s="48"/>
      <c r="J761" s="47"/>
      <c r="K761" s="48"/>
      <c r="L761" s="48"/>
      <c r="M761" s="48"/>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5"/>
      <c r="AU761" s="45"/>
      <c r="AV761" s="45"/>
      <c r="AW761" s="45"/>
      <c r="AX761" s="45"/>
      <c r="AY761" s="45"/>
      <c r="AZ761" s="45"/>
    </row>
    <row r="762" spans="1:52" ht="12.75" customHeight="1">
      <c r="A762" s="178"/>
      <c r="B762" s="47"/>
      <c r="C762" s="47"/>
      <c r="D762" s="47"/>
      <c r="E762" s="47"/>
      <c r="F762" s="47"/>
      <c r="G762" s="47"/>
      <c r="H762" s="47"/>
      <c r="I762" s="48"/>
      <c r="J762" s="47"/>
      <c r="K762" s="48"/>
      <c r="L762" s="48"/>
      <c r="M762" s="48"/>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5"/>
      <c r="AU762" s="45"/>
      <c r="AV762" s="45"/>
      <c r="AW762" s="45"/>
      <c r="AX762" s="45"/>
      <c r="AY762" s="45"/>
      <c r="AZ762" s="45"/>
    </row>
    <row r="763" spans="1:52" ht="12.75" customHeight="1">
      <c r="A763" s="178"/>
      <c r="B763" s="47"/>
      <c r="C763" s="47"/>
      <c r="D763" s="47"/>
      <c r="E763" s="47"/>
      <c r="F763" s="47"/>
      <c r="G763" s="47"/>
      <c r="H763" s="47"/>
      <c r="I763" s="48"/>
      <c r="J763" s="47"/>
      <c r="K763" s="48"/>
      <c r="L763" s="48"/>
      <c r="M763" s="48"/>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5"/>
      <c r="AU763" s="45"/>
      <c r="AV763" s="45"/>
      <c r="AW763" s="45"/>
      <c r="AX763" s="45"/>
      <c r="AY763" s="45"/>
      <c r="AZ763" s="45"/>
    </row>
    <row r="764" spans="1:52" ht="12.75" customHeight="1">
      <c r="A764" s="178"/>
      <c r="B764" s="47"/>
      <c r="C764" s="47"/>
      <c r="D764" s="47"/>
      <c r="E764" s="47"/>
      <c r="F764" s="47"/>
      <c r="G764" s="47"/>
      <c r="H764" s="47"/>
      <c r="I764" s="48"/>
      <c r="J764" s="47"/>
      <c r="K764" s="48"/>
      <c r="L764" s="48"/>
      <c r="M764" s="48"/>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5"/>
      <c r="AU764" s="45"/>
      <c r="AV764" s="45"/>
      <c r="AW764" s="45"/>
      <c r="AX764" s="45"/>
      <c r="AY764" s="45"/>
      <c r="AZ764" s="45"/>
    </row>
    <row r="765" spans="1:52" ht="12.75" customHeight="1">
      <c r="A765" s="178"/>
      <c r="B765" s="47"/>
      <c r="C765" s="47"/>
      <c r="D765" s="47"/>
      <c r="E765" s="47"/>
      <c r="F765" s="47"/>
      <c r="G765" s="47"/>
      <c r="H765" s="47"/>
      <c r="I765" s="48"/>
      <c r="J765" s="47"/>
      <c r="K765" s="48"/>
      <c r="L765" s="48"/>
      <c r="M765" s="48"/>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5"/>
      <c r="AU765" s="45"/>
      <c r="AV765" s="45"/>
      <c r="AW765" s="45"/>
      <c r="AX765" s="45"/>
      <c r="AY765" s="45"/>
      <c r="AZ765" s="45"/>
    </row>
    <row r="766" spans="1:52" ht="12.75" customHeight="1">
      <c r="A766" s="178"/>
      <c r="B766" s="47"/>
      <c r="C766" s="47"/>
      <c r="D766" s="47"/>
      <c r="E766" s="47"/>
      <c r="F766" s="47"/>
      <c r="G766" s="47"/>
      <c r="H766" s="47"/>
      <c r="I766" s="48"/>
      <c r="J766" s="47"/>
      <c r="K766" s="48"/>
      <c r="L766" s="48"/>
      <c r="M766" s="48"/>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5"/>
      <c r="AU766" s="45"/>
      <c r="AV766" s="45"/>
      <c r="AW766" s="45"/>
      <c r="AX766" s="45"/>
      <c r="AY766" s="45"/>
      <c r="AZ766" s="45"/>
    </row>
    <row r="767" spans="1:52" ht="12.75" customHeight="1">
      <c r="A767" s="178"/>
      <c r="B767" s="47"/>
      <c r="C767" s="47"/>
      <c r="D767" s="47"/>
      <c r="E767" s="47"/>
      <c r="F767" s="47"/>
      <c r="G767" s="47"/>
      <c r="H767" s="47"/>
      <c r="I767" s="48"/>
      <c r="J767" s="47"/>
      <c r="K767" s="48"/>
      <c r="L767" s="48"/>
      <c r="M767" s="48"/>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5"/>
      <c r="AU767" s="45"/>
      <c r="AV767" s="45"/>
      <c r="AW767" s="45"/>
      <c r="AX767" s="45"/>
      <c r="AY767" s="45"/>
      <c r="AZ767" s="45"/>
    </row>
    <row r="768" spans="1:52" ht="12.75" customHeight="1">
      <c r="A768" s="178"/>
      <c r="B768" s="47"/>
      <c r="C768" s="47"/>
      <c r="D768" s="47"/>
      <c r="E768" s="47"/>
      <c r="F768" s="47"/>
      <c r="G768" s="47"/>
      <c r="H768" s="47"/>
      <c r="I768" s="48"/>
      <c r="J768" s="47"/>
      <c r="K768" s="48"/>
      <c r="L768" s="48"/>
      <c r="M768" s="48"/>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5"/>
      <c r="AU768" s="45"/>
      <c r="AV768" s="45"/>
      <c r="AW768" s="45"/>
      <c r="AX768" s="45"/>
      <c r="AY768" s="45"/>
      <c r="AZ768" s="45"/>
    </row>
    <row r="769" spans="1:52" ht="12.75" customHeight="1">
      <c r="A769" s="178"/>
      <c r="B769" s="47"/>
      <c r="C769" s="47"/>
      <c r="D769" s="47"/>
      <c r="E769" s="47"/>
      <c r="F769" s="47"/>
      <c r="G769" s="47"/>
      <c r="H769" s="47"/>
      <c r="I769" s="48"/>
      <c r="J769" s="47"/>
      <c r="K769" s="48"/>
      <c r="L769" s="48"/>
      <c r="M769" s="48"/>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5"/>
      <c r="AU769" s="45"/>
      <c r="AV769" s="45"/>
      <c r="AW769" s="45"/>
      <c r="AX769" s="45"/>
      <c r="AY769" s="45"/>
      <c r="AZ769" s="45"/>
    </row>
    <row r="770" spans="1:52" ht="12.75" customHeight="1">
      <c r="A770" s="178"/>
      <c r="B770" s="47"/>
      <c r="C770" s="47"/>
      <c r="D770" s="47"/>
      <c r="E770" s="47"/>
      <c r="F770" s="47"/>
      <c r="G770" s="47"/>
      <c r="H770" s="47"/>
      <c r="I770" s="48"/>
      <c r="J770" s="47"/>
      <c r="K770" s="48"/>
      <c r="L770" s="48"/>
      <c r="M770" s="48"/>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5"/>
      <c r="AU770" s="45"/>
      <c r="AV770" s="45"/>
      <c r="AW770" s="45"/>
      <c r="AX770" s="45"/>
      <c r="AY770" s="45"/>
      <c r="AZ770" s="45"/>
    </row>
    <row r="771" spans="1:52" ht="12.75" customHeight="1">
      <c r="A771" s="178"/>
      <c r="B771" s="47"/>
      <c r="C771" s="47"/>
      <c r="D771" s="47"/>
      <c r="E771" s="47"/>
      <c r="F771" s="47"/>
      <c r="G771" s="47"/>
      <c r="H771" s="47"/>
      <c r="I771" s="48"/>
      <c r="J771" s="47"/>
      <c r="K771" s="48"/>
      <c r="L771" s="48"/>
      <c r="M771" s="48"/>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5"/>
      <c r="AU771" s="45"/>
      <c r="AV771" s="45"/>
      <c r="AW771" s="45"/>
      <c r="AX771" s="45"/>
      <c r="AY771" s="45"/>
      <c r="AZ771" s="45"/>
    </row>
    <row r="772" spans="1:52" ht="12.75" customHeight="1">
      <c r="A772" s="178"/>
      <c r="B772" s="47"/>
      <c r="C772" s="47"/>
      <c r="D772" s="47"/>
      <c r="E772" s="47"/>
      <c r="F772" s="47"/>
      <c r="G772" s="47"/>
      <c r="H772" s="47"/>
      <c r="I772" s="48"/>
      <c r="J772" s="47"/>
      <c r="K772" s="48"/>
      <c r="L772" s="48"/>
      <c r="M772" s="48"/>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5"/>
      <c r="AU772" s="45"/>
      <c r="AV772" s="45"/>
      <c r="AW772" s="45"/>
      <c r="AX772" s="45"/>
      <c r="AY772" s="45"/>
      <c r="AZ772" s="45"/>
    </row>
    <row r="773" spans="1:52" ht="12.75" customHeight="1">
      <c r="A773" s="178"/>
      <c r="B773" s="47"/>
      <c r="C773" s="47"/>
      <c r="D773" s="47"/>
      <c r="E773" s="47"/>
      <c r="F773" s="47"/>
      <c r="G773" s="47"/>
      <c r="H773" s="47"/>
      <c r="I773" s="48"/>
      <c r="J773" s="47"/>
      <c r="K773" s="48"/>
      <c r="L773" s="48"/>
      <c r="M773" s="48"/>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5"/>
      <c r="AU773" s="45"/>
      <c r="AV773" s="45"/>
      <c r="AW773" s="45"/>
      <c r="AX773" s="45"/>
      <c r="AY773" s="45"/>
      <c r="AZ773" s="45"/>
    </row>
    <row r="774" spans="1:52" ht="12.75" customHeight="1">
      <c r="A774" s="178"/>
      <c r="B774" s="47"/>
      <c r="C774" s="47"/>
      <c r="D774" s="47"/>
      <c r="E774" s="47"/>
      <c r="F774" s="47"/>
      <c r="G774" s="47"/>
      <c r="H774" s="47"/>
      <c r="I774" s="48"/>
      <c r="J774" s="47"/>
      <c r="K774" s="48"/>
      <c r="L774" s="48"/>
      <c r="M774" s="48"/>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5"/>
      <c r="AU774" s="45"/>
      <c r="AV774" s="45"/>
      <c r="AW774" s="45"/>
      <c r="AX774" s="45"/>
      <c r="AY774" s="45"/>
      <c r="AZ774" s="45"/>
    </row>
    <row r="775" spans="1:52" ht="12.75" customHeight="1">
      <c r="A775" s="178"/>
      <c r="B775" s="47"/>
      <c r="C775" s="47"/>
      <c r="D775" s="47"/>
      <c r="E775" s="47"/>
      <c r="F775" s="47"/>
      <c r="G775" s="47"/>
      <c r="H775" s="47"/>
      <c r="I775" s="48"/>
      <c r="J775" s="47"/>
      <c r="K775" s="48"/>
      <c r="L775" s="48"/>
      <c r="M775" s="48"/>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5"/>
      <c r="AU775" s="45"/>
      <c r="AV775" s="45"/>
      <c r="AW775" s="45"/>
      <c r="AX775" s="45"/>
      <c r="AY775" s="45"/>
      <c r="AZ775" s="45"/>
    </row>
    <row r="776" spans="1:52" ht="12.75" customHeight="1">
      <c r="A776" s="178"/>
      <c r="B776" s="47"/>
      <c r="C776" s="47"/>
      <c r="D776" s="47"/>
      <c r="E776" s="47"/>
      <c r="F776" s="47"/>
      <c r="G776" s="47"/>
      <c r="H776" s="47"/>
      <c r="I776" s="48"/>
      <c r="J776" s="47"/>
      <c r="K776" s="48"/>
      <c r="L776" s="48"/>
      <c r="M776" s="48"/>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5"/>
      <c r="AU776" s="45"/>
      <c r="AV776" s="45"/>
      <c r="AW776" s="45"/>
      <c r="AX776" s="45"/>
      <c r="AY776" s="45"/>
      <c r="AZ776" s="45"/>
    </row>
    <row r="777" spans="1:52" ht="12.75" customHeight="1">
      <c r="A777" s="178"/>
      <c r="B777" s="47"/>
      <c r="C777" s="47"/>
      <c r="D777" s="47"/>
      <c r="E777" s="47"/>
      <c r="F777" s="47"/>
      <c r="G777" s="47"/>
      <c r="H777" s="47"/>
      <c r="I777" s="48"/>
      <c r="J777" s="47"/>
      <c r="K777" s="48"/>
      <c r="L777" s="48"/>
      <c r="M777" s="48"/>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5"/>
      <c r="AU777" s="45"/>
      <c r="AV777" s="45"/>
      <c r="AW777" s="45"/>
      <c r="AX777" s="45"/>
      <c r="AY777" s="45"/>
      <c r="AZ777" s="45"/>
    </row>
    <row r="778" spans="1:52" ht="12.75" customHeight="1">
      <c r="A778" s="178"/>
      <c r="B778" s="47"/>
      <c r="C778" s="47"/>
      <c r="D778" s="47"/>
      <c r="E778" s="47"/>
      <c r="F778" s="47"/>
      <c r="G778" s="47"/>
      <c r="H778" s="47"/>
      <c r="I778" s="48"/>
      <c r="J778" s="47"/>
      <c r="K778" s="48"/>
      <c r="L778" s="48"/>
      <c r="M778" s="48"/>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5"/>
      <c r="AU778" s="45"/>
      <c r="AV778" s="45"/>
      <c r="AW778" s="45"/>
      <c r="AX778" s="45"/>
      <c r="AY778" s="45"/>
      <c r="AZ778" s="45"/>
    </row>
    <row r="779" spans="1:52" ht="12.75" customHeight="1">
      <c r="A779" s="178"/>
      <c r="B779" s="47"/>
      <c r="C779" s="47"/>
      <c r="D779" s="47"/>
      <c r="E779" s="47"/>
      <c r="F779" s="47"/>
      <c r="G779" s="47"/>
      <c r="H779" s="47"/>
      <c r="I779" s="48"/>
      <c r="J779" s="47"/>
      <c r="K779" s="48"/>
      <c r="L779" s="48"/>
      <c r="M779" s="48"/>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c r="AR779" s="47"/>
      <c r="AS779" s="47"/>
      <c r="AT779" s="45"/>
      <c r="AU779" s="45"/>
      <c r="AV779" s="45"/>
      <c r="AW779" s="45"/>
      <c r="AX779" s="45"/>
      <c r="AY779" s="45"/>
      <c r="AZ779" s="45"/>
    </row>
    <row r="780" spans="1:52" ht="12.75" customHeight="1">
      <c r="A780" s="178"/>
      <c r="B780" s="47"/>
      <c r="C780" s="47"/>
      <c r="D780" s="47"/>
      <c r="E780" s="47"/>
      <c r="F780" s="47"/>
      <c r="G780" s="47"/>
      <c r="H780" s="47"/>
      <c r="I780" s="48"/>
      <c r="J780" s="47"/>
      <c r="K780" s="48"/>
      <c r="L780" s="48"/>
      <c r="M780" s="48"/>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c r="AO780" s="47"/>
      <c r="AP780" s="47"/>
      <c r="AQ780" s="47"/>
      <c r="AR780" s="47"/>
      <c r="AS780" s="47"/>
      <c r="AT780" s="45"/>
      <c r="AU780" s="45"/>
      <c r="AV780" s="45"/>
      <c r="AW780" s="45"/>
      <c r="AX780" s="45"/>
      <c r="AY780" s="45"/>
      <c r="AZ780" s="45"/>
    </row>
    <row r="781" spans="1:52" ht="12.75" customHeight="1">
      <c r="A781" s="178"/>
      <c r="B781" s="47"/>
      <c r="C781" s="47"/>
      <c r="D781" s="47"/>
      <c r="E781" s="47"/>
      <c r="F781" s="47"/>
      <c r="G781" s="47"/>
      <c r="H781" s="47"/>
      <c r="I781" s="48"/>
      <c r="J781" s="47"/>
      <c r="K781" s="48"/>
      <c r="L781" s="48"/>
      <c r="M781" s="48"/>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c r="AO781" s="47"/>
      <c r="AP781" s="47"/>
      <c r="AQ781" s="47"/>
      <c r="AR781" s="47"/>
      <c r="AS781" s="47"/>
      <c r="AT781" s="45"/>
      <c r="AU781" s="45"/>
      <c r="AV781" s="45"/>
      <c r="AW781" s="45"/>
      <c r="AX781" s="45"/>
      <c r="AY781" s="45"/>
      <c r="AZ781" s="45"/>
    </row>
    <row r="782" spans="1:52" ht="12.75" customHeight="1">
      <c r="A782" s="178"/>
      <c r="B782" s="47"/>
      <c r="C782" s="47"/>
      <c r="D782" s="47"/>
      <c r="E782" s="47"/>
      <c r="F782" s="47"/>
      <c r="G782" s="47"/>
      <c r="H782" s="47"/>
      <c r="I782" s="48"/>
      <c r="J782" s="47"/>
      <c r="K782" s="48"/>
      <c r="L782" s="48"/>
      <c r="M782" s="48"/>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c r="AO782" s="47"/>
      <c r="AP782" s="47"/>
      <c r="AQ782" s="47"/>
      <c r="AR782" s="47"/>
      <c r="AS782" s="47"/>
      <c r="AT782" s="45"/>
      <c r="AU782" s="45"/>
      <c r="AV782" s="45"/>
      <c r="AW782" s="45"/>
      <c r="AX782" s="45"/>
      <c r="AY782" s="45"/>
      <c r="AZ782" s="45"/>
    </row>
    <row r="783" spans="1:52" ht="12.75" customHeight="1">
      <c r="A783" s="178"/>
      <c r="B783" s="47"/>
      <c r="C783" s="47"/>
      <c r="D783" s="47"/>
      <c r="E783" s="47"/>
      <c r="F783" s="47"/>
      <c r="G783" s="47"/>
      <c r="H783" s="47"/>
      <c r="I783" s="48"/>
      <c r="J783" s="47"/>
      <c r="K783" s="48"/>
      <c r="L783" s="48"/>
      <c r="M783" s="48"/>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c r="AO783" s="47"/>
      <c r="AP783" s="47"/>
      <c r="AQ783" s="47"/>
      <c r="AR783" s="47"/>
      <c r="AS783" s="47"/>
      <c r="AT783" s="45"/>
      <c r="AU783" s="45"/>
      <c r="AV783" s="45"/>
      <c r="AW783" s="45"/>
      <c r="AX783" s="45"/>
      <c r="AY783" s="45"/>
      <c r="AZ783" s="45"/>
    </row>
    <row r="784" spans="1:52" ht="12.75" customHeight="1">
      <c r="A784" s="178"/>
      <c r="B784" s="47"/>
      <c r="C784" s="47"/>
      <c r="D784" s="47"/>
      <c r="E784" s="47"/>
      <c r="F784" s="47"/>
      <c r="G784" s="47"/>
      <c r="H784" s="47"/>
      <c r="I784" s="48"/>
      <c r="J784" s="47"/>
      <c r="K784" s="48"/>
      <c r="L784" s="48"/>
      <c r="M784" s="48"/>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c r="AO784" s="47"/>
      <c r="AP784" s="47"/>
      <c r="AQ784" s="47"/>
      <c r="AR784" s="47"/>
      <c r="AS784" s="47"/>
      <c r="AT784" s="45"/>
      <c r="AU784" s="45"/>
      <c r="AV784" s="45"/>
      <c r="AW784" s="45"/>
      <c r="AX784" s="45"/>
      <c r="AY784" s="45"/>
      <c r="AZ784" s="45"/>
    </row>
    <row r="785" spans="1:52" ht="12.75" customHeight="1">
      <c r="A785" s="178"/>
      <c r="B785" s="47"/>
      <c r="C785" s="47"/>
      <c r="D785" s="47"/>
      <c r="E785" s="47"/>
      <c r="F785" s="47"/>
      <c r="G785" s="47"/>
      <c r="H785" s="47"/>
      <c r="I785" s="48"/>
      <c r="J785" s="47"/>
      <c r="K785" s="48"/>
      <c r="L785" s="48"/>
      <c r="M785" s="48"/>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c r="AO785" s="47"/>
      <c r="AP785" s="47"/>
      <c r="AQ785" s="47"/>
      <c r="AR785" s="47"/>
      <c r="AS785" s="47"/>
      <c r="AT785" s="45"/>
      <c r="AU785" s="45"/>
      <c r="AV785" s="45"/>
      <c r="AW785" s="45"/>
      <c r="AX785" s="45"/>
      <c r="AY785" s="45"/>
      <c r="AZ785" s="45"/>
    </row>
    <row r="786" spans="1:52" ht="12.75" customHeight="1">
      <c r="A786" s="178"/>
      <c r="B786" s="47"/>
      <c r="C786" s="47"/>
      <c r="D786" s="47"/>
      <c r="E786" s="47"/>
      <c r="F786" s="47"/>
      <c r="G786" s="47"/>
      <c r="H786" s="47"/>
      <c r="I786" s="48"/>
      <c r="J786" s="47"/>
      <c r="K786" s="48"/>
      <c r="L786" s="48"/>
      <c r="M786" s="48"/>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5"/>
      <c r="AU786" s="45"/>
      <c r="AV786" s="45"/>
      <c r="AW786" s="45"/>
      <c r="AX786" s="45"/>
      <c r="AY786" s="45"/>
      <c r="AZ786" s="45"/>
    </row>
    <row r="787" spans="1:52" ht="12.75" customHeight="1">
      <c r="A787" s="178"/>
      <c r="B787" s="47"/>
      <c r="C787" s="47"/>
      <c r="D787" s="47"/>
      <c r="E787" s="47"/>
      <c r="F787" s="47"/>
      <c r="G787" s="47"/>
      <c r="H787" s="47"/>
      <c r="I787" s="48"/>
      <c r="J787" s="47"/>
      <c r="K787" s="48"/>
      <c r="L787" s="48"/>
      <c r="M787" s="48"/>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c r="AP787" s="47"/>
      <c r="AQ787" s="47"/>
      <c r="AR787" s="47"/>
      <c r="AS787" s="47"/>
      <c r="AT787" s="45"/>
      <c r="AU787" s="45"/>
      <c r="AV787" s="45"/>
      <c r="AW787" s="45"/>
      <c r="AX787" s="45"/>
      <c r="AY787" s="45"/>
      <c r="AZ787" s="45"/>
    </row>
    <row r="788" spans="1:52" ht="12.75" customHeight="1">
      <c r="A788" s="178"/>
      <c r="B788" s="47"/>
      <c r="C788" s="47"/>
      <c r="D788" s="47"/>
      <c r="E788" s="47"/>
      <c r="F788" s="47"/>
      <c r="G788" s="47"/>
      <c r="H788" s="47"/>
      <c r="I788" s="48"/>
      <c r="J788" s="47"/>
      <c r="K788" s="48"/>
      <c r="L788" s="48"/>
      <c r="M788" s="48"/>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c r="AO788" s="47"/>
      <c r="AP788" s="47"/>
      <c r="AQ788" s="47"/>
      <c r="AR788" s="47"/>
      <c r="AS788" s="47"/>
      <c r="AT788" s="45"/>
      <c r="AU788" s="45"/>
      <c r="AV788" s="45"/>
      <c r="AW788" s="45"/>
      <c r="AX788" s="45"/>
      <c r="AY788" s="45"/>
      <c r="AZ788" s="45"/>
    </row>
    <row r="789" spans="1:52" ht="12.75" customHeight="1">
      <c r="A789" s="178"/>
      <c r="B789" s="47"/>
      <c r="C789" s="47"/>
      <c r="D789" s="47"/>
      <c r="E789" s="47"/>
      <c r="F789" s="47"/>
      <c r="G789" s="47"/>
      <c r="H789" s="47"/>
      <c r="I789" s="48"/>
      <c r="J789" s="47"/>
      <c r="K789" s="48"/>
      <c r="L789" s="48"/>
      <c r="M789" s="48"/>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c r="AP789" s="47"/>
      <c r="AQ789" s="47"/>
      <c r="AR789" s="47"/>
      <c r="AS789" s="47"/>
      <c r="AT789" s="45"/>
      <c r="AU789" s="45"/>
      <c r="AV789" s="45"/>
      <c r="AW789" s="45"/>
      <c r="AX789" s="45"/>
      <c r="AY789" s="45"/>
      <c r="AZ789" s="45"/>
    </row>
    <row r="790" spans="1:52" ht="12.75" customHeight="1">
      <c r="A790" s="178"/>
      <c r="B790" s="47"/>
      <c r="C790" s="47"/>
      <c r="D790" s="47"/>
      <c r="E790" s="47"/>
      <c r="F790" s="47"/>
      <c r="G790" s="47"/>
      <c r="H790" s="47"/>
      <c r="I790" s="48"/>
      <c r="J790" s="47"/>
      <c r="K790" s="48"/>
      <c r="L790" s="48"/>
      <c r="M790" s="48"/>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c r="AO790" s="47"/>
      <c r="AP790" s="47"/>
      <c r="AQ790" s="47"/>
      <c r="AR790" s="47"/>
      <c r="AS790" s="47"/>
      <c r="AT790" s="45"/>
      <c r="AU790" s="45"/>
      <c r="AV790" s="45"/>
      <c r="AW790" s="45"/>
      <c r="AX790" s="45"/>
      <c r="AY790" s="45"/>
      <c r="AZ790" s="45"/>
    </row>
    <row r="791" spans="1:52" ht="12.75" customHeight="1">
      <c r="A791" s="178"/>
      <c r="B791" s="47"/>
      <c r="C791" s="47"/>
      <c r="D791" s="47"/>
      <c r="E791" s="47"/>
      <c r="F791" s="47"/>
      <c r="G791" s="47"/>
      <c r="H791" s="47"/>
      <c r="I791" s="48"/>
      <c r="J791" s="47"/>
      <c r="K791" s="48"/>
      <c r="L791" s="48"/>
      <c r="M791" s="48"/>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c r="AO791" s="47"/>
      <c r="AP791" s="47"/>
      <c r="AQ791" s="47"/>
      <c r="AR791" s="47"/>
      <c r="AS791" s="47"/>
      <c r="AT791" s="45"/>
      <c r="AU791" s="45"/>
      <c r="AV791" s="45"/>
      <c r="AW791" s="45"/>
      <c r="AX791" s="45"/>
      <c r="AY791" s="45"/>
      <c r="AZ791" s="45"/>
    </row>
    <row r="792" spans="1:52" ht="12.75" customHeight="1">
      <c r="A792" s="178"/>
      <c r="B792" s="47"/>
      <c r="C792" s="47"/>
      <c r="D792" s="47"/>
      <c r="E792" s="47"/>
      <c r="F792" s="47"/>
      <c r="G792" s="47"/>
      <c r="H792" s="47"/>
      <c r="I792" s="48"/>
      <c r="J792" s="47"/>
      <c r="K792" s="48"/>
      <c r="L792" s="48"/>
      <c r="M792" s="48"/>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c r="AO792" s="47"/>
      <c r="AP792" s="47"/>
      <c r="AQ792" s="47"/>
      <c r="AR792" s="47"/>
      <c r="AS792" s="47"/>
      <c r="AT792" s="45"/>
      <c r="AU792" s="45"/>
      <c r="AV792" s="45"/>
      <c r="AW792" s="45"/>
      <c r="AX792" s="45"/>
      <c r="AY792" s="45"/>
      <c r="AZ792" s="45"/>
    </row>
    <row r="793" spans="1:52" ht="12.75" customHeight="1">
      <c r="A793" s="178"/>
      <c r="B793" s="47"/>
      <c r="C793" s="47"/>
      <c r="D793" s="47"/>
      <c r="E793" s="47"/>
      <c r="F793" s="47"/>
      <c r="G793" s="47"/>
      <c r="H793" s="47"/>
      <c r="I793" s="48"/>
      <c r="J793" s="47"/>
      <c r="K793" s="48"/>
      <c r="L793" s="48"/>
      <c r="M793" s="48"/>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c r="AO793" s="47"/>
      <c r="AP793" s="47"/>
      <c r="AQ793" s="47"/>
      <c r="AR793" s="47"/>
      <c r="AS793" s="47"/>
      <c r="AT793" s="45"/>
      <c r="AU793" s="45"/>
      <c r="AV793" s="45"/>
      <c r="AW793" s="45"/>
      <c r="AX793" s="45"/>
      <c r="AY793" s="45"/>
      <c r="AZ793" s="45"/>
    </row>
    <row r="794" spans="1:52" ht="12.75" customHeight="1">
      <c r="A794" s="178"/>
      <c r="B794" s="47"/>
      <c r="C794" s="47"/>
      <c r="D794" s="47"/>
      <c r="E794" s="47"/>
      <c r="F794" s="47"/>
      <c r="G794" s="47"/>
      <c r="H794" s="47"/>
      <c r="I794" s="48"/>
      <c r="J794" s="47"/>
      <c r="K794" s="48"/>
      <c r="L794" s="48"/>
      <c r="M794" s="48"/>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c r="AO794" s="47"/>
      <c r="AP794" s="47"/>
      <c r="AQ794" s="47"/>
      <c r="AR794" s="47"/>
      <c r="AS794" s="47"/>
      <c r="AT794" s="45"/>
      <c r="AU794" s="45"/>
      <c r="AV794" s="45"/>
      <c r="AW794" s="45"/>
      <c r="AX794" s="45"/>
      <c r="AY794" s="45"/>
      <c r="AZ794" s="45"/>
    </row>
    <row r="795" spans="1:52" ht="12.75" customHeight="1">
      <c r="A795" s="178"/>
      <c r="B795" s="47"/>
      <c r="C795" s="47"/>
      <c r="D795" s="47"/>
      <c r="E795" s="47"/>
      <c r="F795" s="47"/>
      <c r="G795" s="47"/>
      <c r="H795" s="47"/>
      <c r="I795" s="48"/>
      <c r="J795" s="47"/>
      <c r="K795" s="48"/>
      <c r="L795" s="48"/>
      <c r="M795" s="48"/>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c r="AO795" s="47"/>
      <c r="AP795" s="47"/>
      <c r="AQ795" s="47"/>
      <c r="AR795" s="47"/>
      <c r="AS795" s="47"/>
      <c r="AT795" s="45"/>
      <c r="AU795" s="45"/>
      <c r="AV795" s="45"/>
      <c r="AW795" s="45"/>
      <c r="AX795" s="45"/>
      <c r="AY795" s="45"/>
      <c r="AZ795" s="45"/>
    </row>
    <row r="796" spans="1:52" ht="12.75" customHeight="1">
      <c r="A796" s="178"/>
      <c r="B796" s="47"/>
      <c r="C796" s="47"/>
      <c r="D796" s="47"/>
      <c r="E796" s="47"/>
      <c r="F796" s="47"/>
      <c r="G796" s="47"/>
      <c r="H796" s="47"/>
      <c r="I796" s="48"/>
      <c r="J796" s="47"/>
      <c r="K796" s="48"/>
      <c r="L796" s="48"/>
      <c r="M796" s="48"/>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c r="AO796" s="47"/>
      <c r="AP796" s="47"/>
      <c r="AQ796" s="47"/>
      <c r="AR796" s="47"/>
      <c r="AS796" s="47"/>
      <c r="AT796" s="45"/>
      <c r="AU796" s="45"/>
      <c r="AV796" s="45"/>
      <c r="AW796" s="45"/>
      <c r="AX796" s="45"/>
      <c r="AY796" s="45"/>
      <c r="AZ796" s="45"/>
    </row>
    <row r="797" spans="1:52" ht="12.75" customHeight="1">
      <c r="A797" s="178"/>
      <c r="B797" s="47"/>
      <c r="C797" s="47"/>
      <c r="D797" s="47"/>
      <c r="E797" s="47"/>
      <c r="F797" s="47"/>
      <c r="G797" s="47"/>
      <c r="H797" s="47"/>
      <c r="I797" s="48"/>
      <c r="J797" s="47"/>
      <c r="K797" s="48"/>
      <c r="L797" s="48"/>
      <c r="M797" s="48"/>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c r="AP797" s="47"/>
      <c r="AQ797" s="47"/>
      <c r="AR797" s="47"/>
      <c r="AS797" s="47"/>
      <c r="AT797" s="45"/>
      <c r="AU797" s="45"/>
      <c r="AV797" s="45"/>
      <c r="AW797" s="45"/>
      <c r="AX797" s="45"/>
      <c r="AY797" s="45"/>
      <c r="AZ797" s="45"/>
    </row>
    <row r="798" spans="1:52" ht="12.75" customHeight="1">
      <c r="A798" s="178"/>
      <c r="B798" s="47"/>
      <c r="C798" s="47"/>
      <c r="D798" s="47"/>
      <c r="E798" s="47"/>
      <c r="F798" s="47"/>
      <c r="G798" s="47"/>
      <c r="H798" s="47"/>
      <c r="I798" s="48"/>
      <c r="J798" s="47"/>
      <c r="K798" s="48"/>
      <c r="L798" s="48"/>
      <c r="M798" s="48"/>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c r="AO798" s="47"/>
      <c r="AP798" s="47"/>
      <c r="AQ798" s="47"/>
      <c r="AR798" s="47"/>
      <c r="AS798" s="47"/>
      <c r="AT798" s="45"/>
      <c r="AU798" s="45"/>
      <c r="AV798" s="45"/>
      <c r="AW798" s="45"/>
      <c r="AX798" s="45"/>
      <c r="AY798" s="45"/>
      <c r="AZ798" s="45"/>
    </row>
    <row r="799" spans="1:52" ht="12.75" customHeight="1">
      <c r="A799" s="178"/>
      <c r="B799" s="47"/>
      <c r="C799" s="47"/>
      <c r="D799" s="47"/>
      <c r="E799" s="47"/>
      <c r="F799" s="47"/>
      <c r="G799" s="47"/>
      <c r="H799" s="47"/>
      <c r="I799" s="48"/>
      <c r="J799" s="47"/>
      <c r="K799" s="48"/>
      <c r="L799" s="48"/>
      <c r="M799" s="48"/>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c r="AO799" s="47"/>
      <c r="AP799" s="47"/>
      <c r="AQ799" s="47"/>
      <c r="AR799" s="47"/>
      <c r="AS799" s="47"/>
      <c r="AT799" s="45"/>
      <c r="AU799" s="45"/>
      <c r="AV799" s="45"/>
      <c r="AW799" s="45"/>
      <c r="AX799" s="45"/>
      <c r="AY799" s="45"/>
      <c r="AZ799" s="45"/>
    </row>
    <row r="800" spans="1:52" ht="12.75" customHeight="1">
      <c r="A800" s="178"/>
      <c r="B800" s="47"/>
      <c r="C800" s="47"/>
      <c r="D800" s="47"/>
      <c r="E800" s="47"/>
      <c r="F800" s="47"/>
      <c r="G800" s="47"/>
      <c r="H800" s="47"/>
      <c r="I800" s="48"/>
      <c r="J800" s="47"/>
      <c r="K800" s="48"/>
      <c r="L800" s="48"/>
      <c r="M800" s="48"/>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c r="AO800" s="47"/>
      <c r="AP800" s="47"/>
      <c r="AQ800" s="47"/>
      <c r="AR800" s="47"/>
      <c r="AS800" s="47"/>
      <c r="AT800" s="45"/>
      <c r="AU800" s="45"/>
      <c r="AV800" s="45"/>
      <c r="AW800" s="45"/>
      <c r="AX800" s="45"/>
      <c r="AY800" s="45"/>
      <c r="AZ800" s="45"/>
    </row>
    <row r="801" spans="1:52" ht="12.75" customHeight="1">
      <c r="A801" s="178"/>
      <c r="B801" s="47"/>
      <c r="C801" s="47"/>
      <c r="D801" s="47"/>
      <c r="E801" s="47"/>
      <c r="F801" s="47"/>
      <c r="G801" s="47"/>
      <c r="H801" s="47"/>
      <c r="I801" s="48"/>
      <c r="J801" s="47"/>
      <c r="K801" s="48"/>
      <c r="L801" s="48"/>
      <c r="M801" s="48"/>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c r="AO801" s="47"/>
      <c r="AP801" s="47"/>
      <c r="AQ801" s="47"/>
      <c r="AR801" s="47"/>
      <c r="AS801" s="47"/>
      <c r="AT801" s="45"/>
      <c r="AU801" s="45"/>
      <c r="AV801" s="45"/>
      <c r="AW801" s="45"/>
      <c r="AX801" s="45"/>
      <c r="AY801" s="45"/>
      <c r="AZ801" s="45"/>
    </row>
    <row r="802" spans="1:52" ht="12.75" customHeight="1">
      <c r="A802" s="178"/>
      <c r="B802" s="47"/>
      <c r="C802" s="47"/>
      <c r="D802" s="47"/>
      <c r="E802" s="47"/>
      <c r="F802" s="47"/>
      <c r="G802" s="47"/>
      <c r="H802" s="47"/>
      <c r="I802" s="48"/>
      <c r="J802" s="47"/>
      <c r="K802" s="48"/>
      <c r="L802" s="48"/>
      <c r="M802" s="48"/>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c r="AO802" s="47"/>
      <c r="AP802" s="47"/>
      <c r="AQ802" s="47"/>
      <c r="AR802" s="47"/>
      <c r="AS802" s="47"/>
      <c r="AT802" s="45"/>
      <c r="AU802" s="45"/>
      <c r="AV802" s="45"/>
      <c r="AW802" s="45"/>
      <c r="AX802" s="45"/>
      <c r="AY802" s="45"/>
      <c r="AZ802" s="45"/>
    </row>
    <row r="803" spans="1:52" ht="12.75" customHeight="1">
      <c r="A803" s="178"/>
      <c r="B803" s="47"/>
      <c r="C803" s="47"/>
      <c r="D803" s="47"/>
      <c r="E803" s="47"/>
      <c r="F803" s="47"/>
      <c r="G803" s="47"/>
      <c r="H803" s="47"/>
      <c r="I803" s="48"/>
      <c r="J803" s="47"/>
      <c r="K803" s="48"/>
      <c r="L803" s="48"/>
      <c r="M803" s="48"/>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c r="AO803" s="47"/>
      <c r="AP803" s="47"/>
      <c r="AQ803" s="47"/>
      <c r="AR803" s="47"/>
      <c r="AS803" s="47"/>
      <c r="AT803" s="45"/>
      <c r="AU803" s="45"/>
      <c r="AV803" s="45"/>
      <c r="AW803" s="45"/>
      <c r="AX803" s="45"/>
      <c r="AY803" s="45"/>
      <c r="AZ803" s="45"/>
    </row>
    <row r="804" spans="1:52" ht="12.75" customHeight="1">
      <c r="A804" s="178"/>
      <c r="B804" s="47"/>
      <c r="C804" s="47"/>
      <c r="D804" s="47"/>
      <c r="E804" s="47"/>
      <c r="F804" s="47"/>
      <c r="G804" s="47"/>
      <c r="H804" s="47"/>
      <c r="I804" s="48"/>
      <c r="J804" s="47"/>
      <c r="K804" s="48"/>
      <c r="L804" s="48"/>
      <c r="M804" s="48"/>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c r="AO804" s="47"/>
      <c r="AP804" s="47"/>
      <c r="AQ804" s="47"/>
      <c r="AR804" s="47"/>
      <c r="AS804" s="47"/>
      <c r="AT804" s="45"/>
      <c r="AU804" s="45"/>
      <c r="AV804" s="45"/>
      <c r="AW804" s="45"/>
      <c r="AX804" s="45"/>
      <c r="AY804" s="45"/>
      <c r="AZ804" s="45"/>
    </row>
    <row r="805" spans="1:52" ht="12.75" customHeight="1">
      <c r="A805" s="178"/>
      <c r="B805" s="47"/>
      <c r="C805" s="47"/>
      <c r="D805" s="47"/>
      <c r="E805" s="47"/>
      <c r="F805" s="47"/>
      <c r="G805" s="47"/>
      <c r="H805" s="47"/>
      <c r="I805" s="48"/>
      <c r="J805" s="47"/>
      <c r="K805" s="48"/>
      <c r="L805" s="48"/>
      <c r="M805" s="48"/>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c r="AO805" s="47"/>
      <c r="AP805" s="47"/>
      <c r="AQ805" s="47"/>
      <c r="AR805" s="47"/>
      <c r="AS805" s="47"/>
      <c r="AT805" s="45"/>
      <c r="AU805" s="45"/>
      <c r="AV805" s="45"/>
      <c r="AW805" s="45"/>
      <c r="AX805" s="45"/>
      <c r="AY805" s="45"/>
      <c r="AZ805" s="45"/>
    </row>
    <row r="806" spans="1:52" ht="12.75" customHeight="1">
      <c r="A806" s="178"/>
      <c r="B806" s="47"/>
      <c r="C806" s="47"/>
      <c r="D806" s="47"/>
      <c r="E806" s="47"/>
      <c r="F806" s="47"/>
      <c r="G806" s="47"/>
      <c r="H806" s="47"/>
      <c r="I806" s="48"/>
      <c r="J806" s="47"/>
      <c r="K806" s="48"/>
      <c r="L806" s="48"/>
      <c r="M806" s="48"/>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c r="AO806" s="47"/>
      <c r="AP806" s="47"/>
      <c r="AQ806" s="47"/>
      <c r="AR806" s="47"/>
      <c r="AS806" s="47"/>
      <c r="AT806" s="45"/>
      <c r="AU806" s="45"/>
      <c r="AV806" s="45"/>
      <c r="AW806" s="45"/>
      <c r="AX806" s="45"/>
      <c r="AY806" s="45"/>
      <c r="AZ806" s="45"/>
    </row>
    <row r="807" spans="1:52" ht="12.75" customHeight="1">
      <c r="A807" s="178"/>
      <c r="B807" s="47"/>
      <c r="C807" s="47"/>
      <c r="D807" s="47"/>
      <c r="E807" s="47"/>
      <c r="F807" s="47"/>
      <c r="G807" s="47"/>
      <c r="H807" s="47"/>
      <c r="I807" s="48"/>
      <c r="J807" s="47"/>
      <c r="K807" s="48"/>
      <c r="L807" s="48"/>
      <c r="M807" s="48"/>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c r="AO807" s="47"/>
      <c r="AP807" s="47"/>
      <c r="AQ807" s="47"/>
      <c r="AR807" s="47"/>
      <c r="AS807" s="47"/>
      <c r="AT807" s="45"/>
      <c r="AU807" s="45"/>
      <c r="AV807" s="45"/>
      <c r="AW807" s="45"/>
      <c r="AX807" s="45"/>
      <c r="AY807" s="45"/>
      <c r="AZ807" s="45"/>
    </row>
    <row r="808" spans="1:52" ht="12.75" customHeight="1">
      <c r="A808" s="178"/>
      <c r="B808" s="47"/>
      <c r="C808" s="47"/>
      <c r="D808" s="47"/>
      <c r="E808" s="47"/>
      <c r="F808" s="47"/>
      <c r="G808" s="47"/>
      <c r="H808" s="47"/>
      <c r="I808" s="48"/>
      <c r="J808" s="47"/>
      <c r="K808" s="48"/>
      <c r="L808" s="48"/>
      <c r="M808" s="48"/>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c r="AO808" s="47"/>
      <c r="AP808" s="47"/>
      <c r="AQ808" s="47"/>
      <c r="AR808" s="47"/>
      <c r="AS808" s="47"/>
      <c r="AT808" s="45"/>
      <c r="AU808" s="45"/>
      <c r="AV808" s="45"/>
      <c r="AW808" s="45"/>
      <c r="AX808" s="45"/>
      <c r="AY808" s="45"/>
      <c r="AZ808" s="45"/>
    </row>
    <row r="809" spans="1:52" ht="12.75" customHeight="1">
      <c r="A809" s="178"/>
      <c r="B809" s="47"/>
      <c r="C809" s="47"/>
      <c r="D809" s="47"/>
      <c r="E809" s="47"/>
      <c r="F809" s="47"/>
      <c r="G809" s="47"/>
      <c r="H809" s="47"/>
      <c r="I809" s="48"/>
      <c r="J809" s="47"/>
      <c r="K809" s="48"/>
      <c r="L809" s="48"/>
      <c r="M809" s="48"/>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c r="AO809" s="47"/>
      <c r="AP809" s="47"/>
      <c r="AQ809" s="47"/>
      <c r="AR809" s="47"/>
      <c r="AS809" s="47"/>
      <c r="AT809" s="45"/>
      <c r="AU809" s="45"/>
      <c r="AV809" s="45"/>
      <c r="AW809" s="45"/>
      <c r="AX809" s="45"/>
      <c r="AY809" s="45"/>
      <c r="AZ809" s="45"/>
    </row>
    <row r="810" spans="1:52" ht="12.75" customHeight="1">
      <c r="A810" s="178"/>
      <c r="B810" s="47"/>
      <c r="C810" s="47"/>
      <c r="D810" s="47"/>
      <c r="E810" s="47"/>
      <c r="F810" s="47"/>
      <c r="G810" s="47"/>
      <c r="H810" s="47"/>
      <c r="I810" s="48"/>
      <c r="J810" s="47"/>
      <c r="K810" s="48"/>
      <c r="L810" s="48"/>
      <c r="M810" s="48"/>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c r="AO810" s="47"/>
      <c r="AP810" s="47"/>
      <c r="AQ810" s="47"/>
      <c r="AR810" s="47"/>
      <c r="AS810" s="47"/>
      <c r="AT810" s="45"/>
      <c r="AU810" s="45"/>
      <c r="AV810" s="45"/>
      <c r="AW810" s="45"/>
      <c r="AX810" s="45"/>
      <c r="AY810" s="45"/>
      <c r="AZ810" s="45"/>
    </row>
    <row r="811" spans="1:52" ht="12.75" customHeight="1">
      <c r="A811" s="178"/>
      <c r="B811" s="47"/>
      <c r="C811" s="47"/>
      <c r="D811" s="47"/>
      <c r="E811" s="47"/>
      <c r="F811" s="47"/>
      <c r="G811" s="47"/>
      <c r="H811" s="47"/>
      <c r="I811" s="48"/>
      <c r="J811" s="47"/>
      <c r="K811" s="48"/>
      <c r="L811" s="48"/>
      <c r="M811" s="48"/>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c r="AO811" s="47"/>
      <c r="AP811" s="47"/>
      <c r="AQ811" s="47"/>
      <c r="AR811" s="47"/>
      <c r="AS811" s="47"/>
      <c r="AT811" s="45"/>
      <c r="AU811" s="45"/>
      <c r="AV811" s="45"/>
      <c r="AW811" s="45"/>
      <c r="AX811" s="45"/>
      <c r="AY811" s="45"/>
      <c r="AZ811" s="45"/>
    </row>
    <row r="812" spans="1:52" ht="12.75" customHeight="1">
      <c r="A812" s="178"/>
      <c r="B812" s="47"/>
      <c r="C812" s="47"/>
      <c r="D812" s="47"/>
      <c r="E812" s="47"/>
      <c r="F812" s="47"/>
      <c r="G812" s="47"/>
      <c r="H812" s="47"/>
      <c r="I812" s="48"/>
      <c r="J812" s="47"/>
      <c r="K812" s="48"/>
      <c r="L812" s="48"/>
      <c r="M812" s="48"/>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c r="AO812" s="47"/>
      <c r="AP812" s="47"/>
      <c r="AQ812" s="47"/>
      <c r="AR812" s="47"/>
      <c r="AS812" s="47"/>
      <c r="AT812" s="45"/>
      <c r="AU812" s="45"/>
      <c r="AV812" s="45"/>
      <c r="AW812" s="45"/>
      <c r="AX812" s="45"/>
      <c r="AY812" s="45"/>
      <c r="AZ812" s="45"/>
    </row>
    <row r="813" spans="1:52" ht="12.75" customHeight="1">
      <c r="A813" s="178"/>
      <c r="B813" s="47"/>
      <c r="C813" s="47"/>
      <c r="D813" s="47"/>
      <c r="E813" s="47"/>
      <c r="F813" s="47"/>
      <c r="G813" s="47"/>
      <c r="H813" s="47"/>
      <c r="I813" s="48"/>
      <c r="J813" s="47"/>
      <c r="K813" s="48"/>
      <c r="L813" s="48"/>
      <c r="M813" s="48"/>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c r="AO813" s="47"/>
      <c r="AP813" s="47"/>
      <c r="AQ813" s="47"/>
      <c r="AR813" s="47"/>
      <c r="AS813" s="47"/>
      <c r="AT813" s="45"/>
      <c r="AU813" s="45"/>
      <c r="AV813" s="45"/>
      <c r="AW813" s="45"/>
      <c r="AX813" s="45"/>
      <c r="AY813" s="45"/>
      <c r="AZ813" s="45"/>
    </row>
    <row r="814" spans="1:52" ht="12.75" customHeight="1">
      <c r="A814" s="178"/>
      <c r="B814" s="47"/>
      <c r="C814" s="47"/>
      <c r="D814" s="47"/>
      <c r="E814" s="47"/>
      <c r="F814" s="47"/>
      <c r="G814" s="47"/>
      <c r="H814" s="47"/>
      <c r="I814" s="48"/>
      <c r="J814" s="47"/>
      <c r="K814" s="48"/>
      <c r="L814" s="48"/>
      <c r="M814" s="48"/>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c r="AO814" s="47"/>
      <c r="AP814" s="47"/>
      <c r="AQ814" s="47"/>
      <c r="AR814" s="47"/>
      <c r="AS814" s="47"/>
      <c r="AT814" s="45"/>
      <c r="AU814" s="45"/>
      <c r="AV814" s="45"/>
      <c r="AW814" s="45"/>
      <c r="AX814" s="45"/>
      <c r="AY814" s="45"/>
      <c r="AZ814" s="45"/>
    </row>
    <row r="815" spans="1:52" ht="12.75" customHeight="1">
      <c r="A815" s="178"/>
      <c r="B815" s="47"/>
      <c r="C815" s="47"/>
      <c r="D815" s="47"/>
      <c r="E815" s="47"/>
      <c r="F815" s="47"/>
      <c r="G815" s="47"/>
      <c r="H815" s="47"/>
      <c r="I815" s="48"/>
      <c r="J815" s="47"/>
      <c r="K815" s="48"/>
      <c r="L815" s="48"/>
      <c r="M815" s="48"/>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c r="AO815" s="47"/>
      <c r="AP815" s="47"/>
      <c r="AQ815" s="47"/>
      <c r="AR815" s="47"/>
      <c r="AS815" s="47"/>
      <c r="AT815" s="45"/>
      <c r="AU815" s="45"/>
      <c r="AV815" s="45"/>
      <c r="AW815" s="45"/>
      <c r="AX815" s="45"/>
      <c r="AY815" s="45"/>
      <c r="AZ815" s="45"/>
    </row>
    <row r="816" spans="1:52" ht="12.75" customHeight="1">
      <c r="A816" s="178"/>
      <c r="B816" s="47"/>
      <c r="C816" s="47"/>
      <c r="D816" s="47"/>
      <c r="E816" s="47"/>
      <c r="F816" s="47"/>
      <c r="G816" s="47"/>
      <c r="H816" s="47"/>
      <c r="I816" s="48"/>
      <c r="J816" s="47"/>
      <c r="K816" s="48"/>
      <c r="L816" s="48"/>
      <c r="M816" s="48"/>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c r="AO816" s="47"/>
      <c r="AP816" s="47"/>
      <c r="AQ816" s="47"/>
      <c r="AR816" s="47"/>
      <c r="AS816" s="47"/>
      <c r="AT816" s="45"/>
      <c r="AU816" s="45"/>
      <c r="AV816" s="45"/>
      <c r="AW816" s="45"/>
      <c r="AX816" s="45"/>
      <c r="AY816" s="45"/>
      <c r="AZ816" s="45"/>
    </row>
    <row r="817" spans="1:52" ht="12.75" customHeight="1">
      <c r="A817" s="178"/>
      <c r="B817" s="47"/>
      <c r="C817" s="47"/>
      <c r="D817" s="47"/>
      <c r="E817" s="47"/>
      <c r="F817" s="47"/>
      <c r="G817" s="47"/>
      <c r="H817" s="47"/>
      <c r="I817" s="48"/>
      <c r="J817" s="47"/>
      <c r="K817" s="48"/>
      <c r="L817" s="48"/>
      <c r="M817" s="48"/>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c r="AO817" s="47"/>
      <c r="AP817" s="47"/>
      <c r="AQ817" s="47"/>
      <c r="AR817" s="47"/>
      <c r="AS817" s="47"/>
      <c r="AT817" s="45"/>
      <c r="AU817" s="45"/>
      <c r="AV817" s="45"/>
      <c r="AW817" s="45"/>
      <c r="AX817" s="45"/>
      <c r="AY817" s="45"/>
      <c r="AZ817" s="45"/>
    </row>
    <row r="818" spans="1:52" ht="12.75" customHeight="1">
      <c r="A818" s="178"/>
      <c r="B818" s="47"/>
      <c r="C818" s="47"/>
      <c r="D818" s="47"/>
      <c r="E818" s="47"/>
      <c r="F818" s="47"/>
      <c r="G818" s="47"/>
      <c r="H818" s="47"/>
      <c r="I818" s="48"/>
      <c r="J818" s="47"/>
      <c r="K818" s="48"/>
      <c r="L818" s="48"/>
      <c r="M818" s="48"/>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c r="AO818" s="47"/>
      <c r="AP818" s="47"/>
      <c r="AQ818" s="47"/>
      <c r="AR818" s="47"/>
      <c r="AS818" s="47"/>
      <c r="AT818" s="45"/>
      <c r="AU818" s="45"/>
      <c r="AV818" s="45"/>
      <c r="AW818" s="45"/>
      <c r="AX818" s="45"/>
      <c r="AY818" s="45"/>
      <c r="AZ818" s="45"/>
    </row>
    <row r="819" spans="1:52" ht="12.75" customHeight="1">
      <c r="A819" s="178"/>
      <c r="B819" s="47"/>
      <c r="C819" s="47"/>
      <c r="D819" s="47"/>
      <c r="E819" s="47"/>
      <c r="F819" s="47"/>
      <c r="G819" s="47"/>
      <c r="H819" s="47"/>
      <c r="I819" s="48"/>
      <c r="J819" s="47"/>
      <c r="K819" s="48"/>
      <c r="L819" s="48"/>
      <c r="M819" s="48"/>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c r="AO819" s="47"/>
      <c r="AP819" s="47"/>
      <c r="AQ819" s="47"/>
      <c r="AR819" s="47"/>
      <c r="AS819" s="47"/>
      <c r="AT819" s="45"/>
      <c r="AU819" s="45"/>
      <c r="AV819" s="45"/>
      <c r="AW819" s="45"/>
      <c r="AX819" s="45"/>
      <c r="AY819" s="45"/>
      <c r="AZ819" s="45"/>
    </row>
    <row r="820" spans="1:52" ht="12.75" customHeight="1">
      <c r="A820" s="178"/>
      <c r="B820" s="47"/>
      <c r="C820" s="47"/>
      <c r="D820" s="47"/>
      <c r="E820" s="47"/>
      <c r="F820" s="47"/>
      <c r="G820" s="47"/>
      <c r="H820" s="47"/>
      <c r="I820" s="48"/>
      <c r="J820" s="47"/>
      <c r="K820" s="48"/>
      <c r="L820" s="48"/>
      <c r="M820" s="48"/>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c r="AO820" s="47"/>
      <c r="AP820" s="47"/>
      <c r="AQ820" s="47"/>
      <c r="AR820" s="47"/>
      <c r="AS820" s="47"/>
      <c r="AT820" s="45"/>
      <c r="AU820" s="45"/>
      <c r="AV820" s="45"/>
      <c r="AW820" s="45"/>
      <c r="AX820" s="45"/>
      <c r="AY820" s="45"/>
      <c r="AZ820" s="45"/>
    </row>
    <row r="821" spans="1:52" ht="12.75" customHeight="1">
      <c r="A821" s="178"/>
      <c r="B821" s="47"/>
      <c r="C821" s="47"/>
      <c r="D821" s="47"/>
      <c r="E821" s="47"/>
      <c r="F821" s="47"/>
      <c r="G821" s="47"/>
      <c r="H821" s="47"/>
      <c r="I821" s="48"/>
      <c r="J821" s="47"/>
      <c r="K821" s="48"/>
      <c r="L821" s="48"/>
      <c r="M821" s="48"/>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c r="AO821" s="47"/>
      <c r="AP821" s="47"/>
      <c r="AQ821" s="47"/>
      <c r="AR821" s="47"/>
      <c r="AS821" s="47"/>
      <c r="AT821" s="45"/>
      <c r="AU821" s="45"/>
      <c r="AV821" s="45"/>
      <c r="AW821" s="45"/>
      <c r="AX821" s="45"/>
      <c r="AY821" s="45"/>
      <c r="AZ821" s="45"/>
    </row>
    <row r="822" spans="1:52" ht="12.75" customHeight="1">
      <c r="A822" s="178"/>
      <c r="B822" s="47"/>
      <c r="C822" s="47"/>
      <c r="D822" s="47"/>
      <c r="E822" s="47"/>
      <c r="F822" s="47"/>
      <c r="G822" s="47"/>
      <c r="H822" s="47"/>
      <c r="I822" s="48"/>
      <c r="J822" s="47"/>
      <c r="K822" s="48"/>
      <c r="L822" s="48"/>
      <c r="M822" s="48"/>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c r="AO822" s="47"/>
      <c r="AP822" s="47"/>
      <c r="AQ822" s="47"/>
      <c r="AR822" s="47"/>
      <c r="AS822" s="47"/>
      <c r="AT822" s="45"/>
      <c r="AU822" s="45"/>
      <c r="AV822" s="45"/>
      <c r="AW822" s="45"/>
      <c r="AX822" s="45"/>
      <c r="AY822" s="45"/>
      <c r="AZ822" s="45"/>
    </row>
    <row r="823" spans="1:52" ht="12.75" customHeight="1">
      <c r="A823" s="178"/>
      <c r="B823" s="47"/>
      <c r="C823" s="47"/>
      <c r="D823" s="47"/>
      <c r="E823" s="47"/>
      <c r="F823" s="47"/>
      <c r="G823" s="47"/>
      <c r="H823" s="47"/>
      <c r="I823" s="48"/>
      <c r="J823" s="47"/>
      <c r="K823" s="48"/>
      <c r="L823" s="48"/>
      <c r="M823" s="48"/>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c r="AO823" s="47"/>
      <c r="AP823" s="47"/>
      <c r="AQ823" s="47"/>
      <c r="AR823" s="47"/>
      <c r="AS823" s="47"/>
      <c r="AT823" s="45"/>
      <c r="AU823" s="45"/>
      <c r="AV823" s="45"/>
      <c r="AW823" s="45"/>
      <c r="AX823" s="45"/>
      <c r="AY823" s="45"/>
      <c r="AZ823" s="45"/>
    </row>
    <row r="824" spans="1:52" ht="12.75" customHeight="1">
      <c r="A824" s="178"/>
      <c r="B824" s="47"/>
      <c r="C824" s="47"/>
      <c r="D824" s="47"/>
      <c r="E824" s="47"/>
      <c r="F824" s="47"/>
      <c r="G824" s="47"/>
      <c r="H824" s="47"/>
      <c r="I824" s="48"/>
      <c r="J824" s="47"/>
      <c r="K824" s="48"/>
      <c r="L824" s="48"/>
      <c r="M824" s="48"/>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c r="AO824" s="47"/>
      <c r="AP824" s="47"/>
      <c r="AQ824" s="47"/>
      <c r="AR824" s="47"/>
      <c r="AS824" s="47"/>
      <c r="AT824" s="45"/>
      <c r="AU824" s="45"/>
      <c r="AV824" s="45"/>
      <c r="AW824" s="45"/>
      <c r="AX824" s="45"/>
      <c r="AY824" s="45"/>
      <c r="AZ824" s="45"/>
    </row>
    <row r="825" spans="1:52" ht="12.75" customHeight="1">
      <c r="A825" s="178"/>
      <c r="B825" s="47"/>
      <c r="C825" s="47"/>
      <c r="D825" s="47"/>
      <c r="E825" s="47"/>
      <c r="F825" s="47"/>
      <c r="G825" s="47"/>
      <c r="H825" s="47"/>
      <c r="I825" s="48"/>
      <c r="J825" s="47"/>
      <c r="K825" s="48"/>
      <c r="L825" s="48"/>
      <c r="M825" s="48"/>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c r="AO825" s="47"/>
      <c r="AP825" s="47"/>
      <c r="AQ825" s="47"/>
      <c r="AR825" s="47"/>
      <c r="AS825" s="47"/>
      <c r="AT825" s="45"/>
      <c r="AU825" s="45"/>
      <c r="AV825" s="45"/>
      <c r="AW825" s="45"/>
      <c r="AX825" s="45"/>
      <c r="AY825" s="45"/>
      <c r="AZ825" s="45"/>
    </row>
    <row r="826" spans="1:52" ht="12.75" customHeight="1">
      <c r="A826" s="178"/>
      <c r="B826" s="47"/>
      <c r="C826" s="47"/>
      <c r="D826" s="47"/>
      <c r="E826" s="47"/>
      <c r="F826" s="47"/>
      <c r="G826" s="47"/>
      <c r="H826" s="47"/>
      <c r="I826" s="48"/>
      <c r="J826" s="47"/>
      <c r="K826" s="48"/>
      <c r="L826" s="48"/>
      <c r="M826" s="48"/>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c r="AO826" s="47"/>
      <c r="AP826" s="47"/>
      <c r="AQ826" s="47"/>
      <c r="AR826" s="47"/>
      <c r="AS826" s="47"/>
      <c r="AT826" s="45"/>
      <c r="AU826" s="45"/>
      <c r="AV826" s="45"/>
      <c r="AW826" s="45"/>
      <c r="AX826" s="45"/>
      <c r="AY826" s="45"/>
      <c r="AZ826" s="45"/>
    </row>
    <row r="827" spans="1:52" ht="12.75" customHeight="1">
      <c r="A827" s="178"/>
      <c r="B827" s="47"/>
      <c r="C827" s="47"/>
      <c r="D827" s="47"/>
      <c r="E827" s="47"/>
      <c r="F827" s="47"/>
      <c r="G827" s="47"/>
      <c r="H827" s="47"/>
      <c r="I827" s="48"/>
      <c r="J827" s="47"/>
      <c r="K827" s="48"/>
      <c r="L827" s="48"/>
      <c r="M827" s="48"/>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c r="AO827" s="47"/>
      <c r="AP827" s="47"/>
      <c r="AQ827" s="47"/>
      <c r="AR827" s="47"/>
      <c r="AS827" s="47"/>
      <c r="AT827" s="45"/>
      <c r="AU827" s="45"/>
      <c r="AV827" s="45"/>
      <c r="AW827" s="45"/>
      <c r="AX827" s="45"/>
      <c r="AY827" s="45"/>
      <c r="AZ827" s="45"/>
    </row>
    <row r="828" spans="1:52" ht="12.75" customHeight="1">
      <c r="A828" s="178"/>
      <c r="B828" s="47"/>
      <c r="C828" s="47"/>
      <c r="D828" s="47"/>
      <c r="E828" s="47"/>
      <c r="F828" s="47"/>
      <c r="G828" s="47"/>
      <c r="H828" s="47"/>
      <c r="I828" s="48"/>
      <c r="J828" s="47"/>
      <c r="K828" s="48"/>
      <c r="L828" s="48"/>
      <c r="M828" s="48"/>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c r="AO828" s="47"/>
      <c r="AP828" s="47"/>
      <c r="AQ828" s="47"/>
      <c r="AR828" s="47"/>
      <c r="AS828" s="47"/>
      <c r="AT828" s="45"/>
      <c r="AU828" s="45"/>
      <c r="AV828" s="45"/>
      <c r="AW828" s="45"/>
      <c r="AX828" s="45"/>
      <c r="AY828" s="45"/>
      <c r="AZ828" s="45"/>
    </row>
    <row r="829" spans="1:52" ht="12.75" customHeight="1">
      <c r="A829" s="178"/>
      <c r="B829" s="47"/>
      <c r="C829" s="47"/>
      <c r="D829" s="47"/>
      <c r="E829" s="47"/>
      <c r="F829" s="47"/>
      <c r="G829" s="47"/>
      <c r="H829" s="47"/>
      <c r="I829" s="48"/>
      <c r="J829" s="47"/>
      <c r="K829" s="48"/>
      <c r="L829" s="48"/>
      <c r="M829" s="48"/>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c r="AO829" s="47"/>
      <c r="AP829" s="47"/>
      <c r="AQ829" s="47"/>
      <c r="AR829" s="47"/>
      <c r="AS829" s="47"/>
      <c r="AT829" s="45"/>
      <c r="AU829" s="45"/>
      <c r="AV829" s="45"/>
      <c r="AW829" s="45"/>
      <c r="AX829" s="45"/>
      <c r="AY829" s="45"/>
      <c r="AZ829" s="45"/>
    </row>
    <row r="830" spans="1:52" ht="12.75" customHeight="1">
      <c r="A830" s="178"/>
      <c r="B830" s="47"/>
      <c r="C830" s="47"/>
      <c r="D830" s="47"/>
      <c r="E830" s="47"/>
      <c r="F830" s="47"/>
      <c r="G830" s="47"/>
      <c r="H830" s="47"/>
      <c r="I830" s="48"/>
      <c r="J830" s="47"/>
      <c r="K830" s="48"/>
      <c r="L830" s="48"/>
      <c r="M830" s="48"/>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c r="AO830" s="47"/>
      <c r="AP830" s="47"/>
      <c r="AQ830" s="47"/>
      <c r="AR830" s="47"/>
      <c r="AS830" s="47"/>
      <c r="AT830" s="45"/>
      <c r="AU830" s="45"/>
      <c r="AV830" s="45"/>
      <c r="AW830" s="45"/>
      <c r="AX830" s="45"/>
      <c r="AY830" s="45"/>
      <c r="AZ830" s="45"/>
    </row>
    <row r="831" spans="1:52" ht="12.75" customHeight="1">
      <c r="A831" s="178"/>
      <c r="B831" s="47"/>
      <c r="C831" s="47"/>
      <c r="D831" s="47"/>
      <c r="E831" s="47"/>
      <c r="F831" s="47"/>
      <c r="G831" s="47"/>
      <c r="H831" s="47"/>
      <c r="I831" s="48"/>
      <c r="J831" s="47"/>
      <c r="K831" s="48"/>
      <c r="L831" s="48"/>
      <c r="M831" s="48"/>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c r="AO831" s="47"/>
      <c r="AP831" s="47"/>
      <c r="AQ831" s="47"/>
      <c r="AR831" s="47"/>
      <c r="AS831" s="47"/>
      <c r="AT831" s="45"/>
      <c r="AU831" s="45"/>
      <c r="AV831" s="45"/>
      <c r="AW831" s="45"/>
      <c r="AX831" s="45"/>
      <c r="AY831" s="45"/>
      <c r="AZ831" s="45"/>
    </row>
    <row r="832" spans="1:52" ht="12.75" customHeight="1">
      <c r="A832" s="178"/>
      <c r="B832" s="47"/>
      <c r="C832" s="47"/>
      <c r="D832" s="47"/>
      <c r="E832" s="47"/>
      <c r="F832" s="47"/>
      <c r="G832" s="47"/>
      <c r="H832" s="47"/>
      <c r="I832" s="48"/>
      <c r="J832" s="47"/>
      <c r="K832" s="48"/>
      <c r="L832" s="48"/>
      <c r="M832" s="48"/>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c r="AO832" s="47"/>
      <c r="AP832" s="47"/>
      <c r="AQ832" s="47"/>
      <c r="AR832" s="47"/>
      <c r="AS832" s="47"/>
      <c r="AT832" s="45"/>
      <c r="AU832" s="45"/>
      <c r="AV832" s="45"/>
      <c r="AW832" s="45"/>
      <c r="AX832" s="45"/>
      <c r="AY832" s="45"/>
      <c r="AZ832" s="45"/>
    </row>
    <row r="833" spans="1:52" ht="12.75" customHeight="1">
      <c r="A833" s="178"/>
      <c r="B833" s="47"/>
      <c r="C833" s="47"/>
      <c r="D833" s="47"/>
      <c r="E833" s="47"/>
      <c r="F833" s="47"/>
      <c r="G833" s="47"/>
      <c r="H833" s="47"/>
      <c r="I833" s="48"/>
      <c r="J833" s="47"/>
      <c r="K833" s="48"/>
      <c r="L833" s="48"/>
      <c r="M833" s="48"/>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c r="AO833" s="47"/>
      <c r="AP833" s="47"/>
      <c r="AQ833" s="47"/>
      <c r="AR833" s="47"/>
      <c r="AS833" s="47"/>
      <c r="AT833" s="45"/>
      <c r="AU833" s="45"/>
      <c r="AV833" s="45"/>
      <c r="AW833" s="45"/>
      <c r="AX833" s="45"/>
      <c r="AY833" s="45"/>
      <c r="AZ833" s="45"/>
    </row>
    <row r="834" spans="1:52" ht="12.75" customHeight="1">
      <c r="A834" s="178"/>
      <c r="B834" s="47"/>
      <c r="C834" s="47"/>
      <c r="D834" s="47"/>
      <c r="E834" s="47"/>
      <c r="F834" s="47"/>
      <c r="G834" s="47"/>
      <c r="H834" s="47"/>
      <c r="I834" s="48"/>
      <c r="J834" s="47"/>
      <c r="K834" s="48"/>
      <c r="L834" s="48"/>
      <c r="M834" s="48"/>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c r="AO834" s="47"/>
      <c r="AP834" s="47"/>
      <c r="AQ834" s="47"/>
      <c r="AR834" s="47"/>
      <c r="AS834" s="47"/>
      <c r="AT834" s="45"/>
      <c r="AU834" s="45"/>
      <c r="AV834" s="45"/>
      <c r="AW834" s="45"/>
      <c r="AX834" s="45"/>
      <c r="AY834" s="45"/>
      <c r="AZ834" s="45"/>
    </row>
    <row r="835" spans="1:52" ht="12.75" customHeight="1">
      <c r="A835" s="178"/>
      <c r="B835" s="47"/>
      <c r="C835" s="47"/>
      <c r="D835" s="47"/>
      <c r="E835" s="47"/>
      <c r="F835" s="47"/>
      <c r="G835" s="47"/>
      <c r="H835" s="47"/>
      <c r="I835" s="48"/>
      <c r="J835" s="47"/>
      <c r="K835" s="48"/>
      <c r="L835" s="48"/>
      <c r="M835" s="48"/>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c r="AO835" s="47"/>
      <c r="AP835" s="47"/>
      <c r="AQ835" s="47"/>
      <c r="AR835" s="47"/>
      <c r="AS835" s="47"/>
      <c r="AT835" s="45"/>
      <c r="AU835" s="45"/>
      <c r="AV835" s="45"/>
      <c r="AW835" s="45"/>
      <c r="AX835" s="45"/>
      <c r="AY835" s="45"/>
      <c r="AZ835" s="45"/>
    </row>
    <row r="836" spans="1:52" ht="12.75" customHeight="1">
      <c r="A836" s="178"/>
      <c r="B836" s="47"/>
      <c r="C836" s="47"/>
      <c r="D836" s="47"/>
      <c r="E836" s="47"/>
      <c r="F836" s="47"/>
      <c r="G836" s="47"/>
      <c r="H836" s="47"/>
      <c r="I836" s="48"/>
      <c r="J836" s="47"/>
      <c r="K836" s="48"/>
      <c r="L836" s="48"/>
      <c r="M836" s="48"/>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c r="AP836" s="47"/>
      <c r="AQ836" s="47"/>
      <c r="AR836" s="47"/>
      <c r="AS836" s="47"/>
      <c r="AT836" s="45"/>
      <c r="AU836" s="45"/>
      <c r="AV836" s="45"/>
      <c r="AW836" s="45"/>
      <c r="AX836" s="45"/>
      <c r="AY836" s="45"/>
      <c r="AZ836" s="45"/>
    </row>
    <row r="837" spans="1:52" ht="12.75" customHeight="1">
      <c r="A837" s="178"/>
      <c r="B837" s="47"/>
      <c r="C837" s="47"/>
      <c r="D837" s="47"/>
      <c r="E837" s="47"/>
      <c r="F837" s="47"/>
      <c r="G837" s="47"/>
      <c r="H837" s="47"/>
      <c r="I837" s="48"/>
      <c r="J837" s="47"/>
      <c r="K837" s="48"/>
      <c r="L837" s="48"/>
      <c r="M837" s="48"/>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c r="AR837" s="47"/>
      <c r="AS837" s="47"/>
      <c r="AT837" s="45"/>
      <c r="AU837" s="45"/>
      <c r="AV837" s="45"/>
      <c r="AW837" s="45"/>
      <c r="AX837" s="45"/>
      <c r="AY837" s="45"/>
      <c r="AZ837" s="45"/>
    </row>
    <row r="838" spans="1:52" ht="12.75" customHeight="1">
      <c r="A838" s="178"/>
      <c r="B838" s="47"/>
      <c r="C838" s="47"/>
      <c r="D838" s="47"/>
      <c r="E838" s="47"/>
      <c r="F838" s="47"/>
      <c r="G838" s="47"/>
      <c r="H838" s="47"/>
      <c r="I838" s="48"/>
      <c r="J838" s="47"/>
      <c r="K838" s="48"/>
      <c r="L838" s="48"/>
      <c r="M838" s="48"/>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c r="AO838" s="47"/>
      <c r="AP838" s="47"/>
      <c r="AQ838" s="47"/>
      <c r="AR838" s="47"/>
      <c r="AS838" s="47"/>
      <c r="AT838" s="45"/>
      <c r="AU838" s="45"/>
      <c r="AV838" s="45"/>
      <c r="AW838" s="45"/>
      <c r="AX838" s="45"/>
      <c r="AY838" s="45"/>
      <c r="AZ838" s="45"/>
    </row>
    <row r="839" spans="1:52" ht="12.75" customHeight="1">
      <c r="A839" s="178"/>
      <c r="B839" s="47"/>
      <c r="C839" s="47"/>
      <c r="D839" s="47"/>
      <c r="E839" s="47"/>
      <c r="F839" s="47"/>
      <c r="G839" s="47"/>
      <c r="H839" s="47"/>
      <c r="I839" s="48"/>
      <c r="J839" s="47"/>
      <c r="K839" s="48"/>
      <c r="L839" s="48"/>
      <c r="M839" s="48"/>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c r="AP839" s="47"/>
      <c r="AQ839" s="47"/>
      <c r="AR839" s="47"/>
      <c r="AS839" s="47"/>
      <c r="AT839" s="45"/>
      <c r="AU839" s="45"/>
      <c r="AV839" s="45"/>
      <c r="AW839" s="45"/>
      <c r="AX839" s="45"/>
      <c r="AY839" s="45"/>
      <c r="AZ839" s="45"/>
    </row>
    <row r="840" spans="1:52" ht="12.75" customHeight="1">
      <c r="A840" s="178"/>
      <c r="B840" s="47"/>
      <c r="C840" s="47"/>
      <c r="D840" s="47"/>
      <c r="E840" s="47"/>
      <c r="F840" s="47"/>
      <c r="G840" s="47"/>
      <c r="H840" s="47"/>
      <c r="I840" s="48"/>
      <c r="J840" s="47"/>
      <c r="K840" s="48"/>
      <c r="L840" s="48"/>
      <c r="M840" s="48"/>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c r="AO840" s="47"/>
      <c r="AP840" s="47"/>
      <c r="AQ840" s="47"/>
      <c r="AR840" s="47"/>
      <c r="AS840" s="47"/>
      <c r="AT840" s="45"/>
      <c r="AU840" s="45"/>
      <c r="AV840" s="45"/>
      <c r="AW840" s="45"/>
      <c r="AX840" s="45"/>
      <c r="AY840" s="45"/>
      <c r="AZ840" s="45"/>
    </row>
    <row r="841" spans="1:52" ht="12.75" customHeight="1">
      <c r="A841" s="178"/>
      <c r="B841" s="47"/>
      <c r="C841" s="47"/>
      <c r="D841" s="47"/>
      <c r="E841" s="47"/>
      <c r="F841" s="47"/>
      <c r="G841" s="47"/>
      <c r="H841" s="47"/>
      <c r="I841" s="48"/>
      <c r="J841" s="47"/>
      <c r="K841" s="48"/>
      <c r="L841" s="48"/>
      <c r="M841" s="48"/>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c r="AP841" s="47"/>
      <c r="AQ841" s="47"/>
      <c r="AR841" s="47"/>
      <c r="AS841" s="47"/>
      <c r="AT841" s="45"/>
      <c r="AU841" s="45"/>
      <c r="AV841" s="45"/>
      <c r="AW841" s="45"/>
      <c r="AX841" s="45"/>
      <c r="AY841" s="45"/>
      <c r="AZ841" s="45"/>
    </row>
    <row r="842" spans="1:52" ht="12.75" customHeight="1">
      <c r="A842" s="178"/>
      <c r="B842" s="47"/>
      <c r="C842" s="47"/>
      <c r="D842" s="47"/>
      <c r="E842" s="47"/>
      <c r="F842" s="47"/>
      <c r="G842" s="47"/>
      <c r="H842" s="47"/>
      <c r="I842" s="48"/>
      <c r="J842" s="47"/>
      <c r="K842" s="48"/>
      <c r="L842" s="48"/>
      <c r="M842" s="48"/>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c r="AO842" s="47"/>
      <c r="AP842" s="47"/>
      <c r="AQ842" s="47"/>
      <c r="AR842" s="47"/>
      <c r="AS842" s="47"/>
      <c r="AT842" s="45"/>
      <c r="AU842" s="45"/>
      <c r="AV842" s="45"/>
      <c r="AW842" s="45"/>
      <c r="AX842" s="45"/>
      <c r="AY842" s="45"/>
      <c r="AZ842" s="45"/>
    </row>
    <row r="843" spans="1:52" ht="12.75" customHeight="1">
      <c r="A843" s="178"/>
      <c r="B843" s="47"/>
      <c r="C843" s="47"/>
      <c r="D843" s="47"/>
      <c r="E843" s="47"/>
      <c r="F843" s="47"/>
      <c r="G843" s="47"/>
      <c r="H843" s="47"/>
      <c r="I843" s="48"/>
      <c r="J843" s="47"/>
      <c r="K843" s="48"/>
      <c r="L843" s="48"/>
      <c r="M843" s="48"/>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c r="AP843" s="47"/>
      <c r="AQ843" s="47"/>
      <c r="AR843" s="47"/>
      <c r="AS843" s="47"/>
      <c r="AT843" s="45"/>
      <c r="AU843" s="45"/>
      <c r="AV843" s="45"/>
      <c r="AW843" s="45"/>
      <c r="AX843" s="45"/>
      <c r="AY843" s="45"/>
      <c r="AZ843" s="45"/>
    </row>
    <row r="844" spans="1:52" ht="12.75" customHeight="1">
      <c r="A844" s="178"/>
      <c r="B844" s="47"/>
      <c r="C844" s="47"/>
      <c r="D844" s="47"/>
      <c r="E844" s="47"/>
      <c r="F844" s="47"/>
      <c r="G844" s="47"/>
      <c r="H844" s="47"/>
      <c r="I844" s="48"/>
      <c r="J844" s="47"/>
      <c r="K844" s="48"/>
      <c r="L844" s="48"/>
      <c r="M844" s="48"/>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c r="AO844" s="47"/>
      <c r="AP844" s="47"/>
      <c r="AQ844" s="47"/>
      <c r="AR844" s="47"/>
      <c r="AS844" s="47"/>
      <c r="AT844" s="45"/>
      <c r="AU844" s="45"/>
      <c r="AV844" s="45"/>
      <c r="AW844" s="45"/>
      <c r="AX844" s="45"/>
      <c r="AY844" s="45"/>
      <c r="AZ844" s="45"/>
    </row>
    <row r="845" spans="1:52" ht="12.75" customHeight="1">
      <c r="A845" s="178"/>
      <c r="B845" s="47"/>
      <c r="C845" s="47"/>
      <c r="D845" s="47"/>
      <c r="E845" s="47"/>
      <c r="F845" s="47"/>
      <c r="G845" s="47"/>
      <c r="H845" s="47"/>
      <c r="I845" s="48"/>
      <c r="J845" s="47"/>
      <c r="K845" s="48"/>
      <c r="L845" s="48"/>
      <c r="M845" s="48"/>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c r="AP845" s="47"/>
      <c r="AQ845" s="47"/>
      <c r="AR845" s="47"/>
      <c r="AS845" s="47"/>
      <c r="AT845" s="45"/>
      <c r="AU845" s="45"/>
      <c r="AV845" s="45"/>
      <c r="AW845" s="45"/>
      <c r="AX845" s="45"/>
      <c r="AY845" s="45"/>
      <c r="AZ845" s="45"/>
    </row>
    <row r="846" spans="1:52" ht="12.75" customHeight="1">
      <c r="A846" s="178"/>
      <c r="B846" s="47"/>
      <c r="C846" s="47"/>
      <c r="D846" s="47"/>
      <c r="E846" s="47"/>
      <c r="F846" s="47"/>
      <c r="G846" s="47"/>
      <c r="H846" s="47"/>
      <c r="I846" s="48"/>
      <c r="J846" s="47"/>
      <c r="K846" s="48"/>
      <c r="L846" s="48"/>
      <c r="M846" s="48"/>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c r="AO846" s="47"/>
      <c r="AP846" s="47"/>
      <c r="AQ846" s="47"/>
      <c r="AR846" s="47"/>
      <c r="AS846" s="47"/>
      <c r="AT846" s="45"/>
      <c r="AU846" s="45"/>
      <c r="AV846" s="45"/>
      <c r="AW846" s="45"/>
      <c r="AX846" s="45"/>
      <c r="AY846" s="45"/>
      <c r="AZ846" s="45"/>
    </row>
    <row r="847" spans="1:52" ht="12.75" customHeight="1">
      <c r="A847" s="178"/>
      <c r="B847" s="47"/>
      <c r="C847" s="47"/>
      <c r="D847" s="47"/>
      <c r="E847" s="47"/>
      <c r="F847" s="47"/>
      <c r="G847" s="47"/>
      <c r="H847" s="47"/>
      <c r="I847" s="48"/>
      <c r="J847" s="47"/>
      <c r="K847" s="48"/>
      <c r="L847" s="48"/>
      <c r="M847" s="48"/>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c r="AP847" s="47"/>
      <c r="AQ847" s="47"/>
      <c r="AR847" s="47"/>
      <c r="AS847" s="47"/>
      <c r="AT847" s="45"/>
      <c r="AU847" s="45"/>
      <c r="AV847" s="45"/>
      <c r="AW847" s="45"/>
      <c r="AX847" s="45"/>
      <c r="AY847" s="45"/>
      <c r="AZ847" s="45"/>
    </row>
    <row r="848" spans="1:52" ht="12.75" customHeight="1">
      <c r="A848" s="178"/>
      <c r="B848" s="47"/>
      <c r="C848" s="47"/>
      <c r="D848" s="47"/>
      <c r="E848" s="47"/>
      <c r="F848" s="47"/>
      <c r="G848" s="47"/>
      <c r="H848" s="47"/>
      <c r="I848" s="48"/>
      <c r="J848" s="47"/>
      <c r="K848" s="48"/>
      <c r="L848" s="48"/>
      <c r="M848" s="48"/>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c r="AP848" s="47"/>
      <c r="AQ848" s="47"/>
      <c r="AR848" s="47"/>
      <c r="AS848" s="47"/>
      <c r="AT848" s="45"/>
      <c r="AU848" s="45"/>
      <c r="AV848" s="45"/>
      <c r="AW848" s="45"/>
      <c r="AX848" s="45"/>
      <c r="AY848" s="45"/>
      <c r="AZ848" s="45"/>
    </row>
    <row r="849" spans="1:52" ht="12.75" customHeight="1">
      <c r="A849" s="178"/>
      <c r="B849" s="47"/>
      <c r="C849" s="47"/>
      <c r="D849" s="47"/>
      <c r="E849" s="47"/>
      <c r="F849" s="47"/>
      <c r="G849" s="47"/>
      <c r="H849" s="47"/>
      <c r="I849" s="48"/>
      <c r="J849" s="47"/>
      <c r="K849" s="48"/>
      <c r="L849" s="48"/>
      <c r="M849" s="48"/>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c r="AP849" s="47"/>
      <c r="AQ849" s="47"/>
      <c r="AR849" s="47"/>
      <c r="AS849" s="47"/>
      <c r="AT849" s="45"/>
      <c r="AU849" s="45"/>
      <c r="AV849" s="45"/>
      <c r="AW849" s="45"/>
      <c r="AX849" s="45"/>
      <c r="AY849" s="45"/>
      <c r="AZ849" s="45"/>
    </row>
    <row r="850" spans="1:52" ht="12.75" customHeight="1">
      <c r="A850" s="178"/>
      <c r="B850" s="47"/>
      <c r="C850" s="47"/>
      <c r="D850" s="47"/>
      <c r="E850" s="47"/>
      <c r="F850" s="47"/>
      <c r="G850" s="47"/>
      <c r="H850" s="47"/>
      <c r="I850" s="48"/>
      <c r="J850" s="47"/>
      <c r="K850" s="48"/>
      <c r="L850" s="48"/>
      <c r="M850" s="48"/>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c r="AO850" s="47"/>
      <c r="AP850" s="47"/>
      <c r="AQ850" s="47"/>
      <c r="AR850" s="47"/>
      <c r="AS850" s="47"/>
      <c r="AT850" s="45"/>
      <c r="AU850" s="45"/>
      <c r="AV850" s="45"/>
      <c r="AW850" s="45"/>
      <c r="AX850" s="45"/>
      <c r="AY850" s="45"/>
      <c r="AZ850" s="45"/>
    </row>
    <row r="851" spans="1:52" ht="12.75" customHeight="1">
      <c r="A851" s="178"/>
      <c r="B851" s="47"/>
      <c r="C851" s="47"/>
      <c r="D851" s="47"/>
      <c r="E851" s="47"/>
      <c r="F851" s="47"/>
      <c r="G851" s="47"/>
      <c r="H851" s="47"/>
      <c r="I851" s="48"/>
      <c r="J851" s="47"/>
      <c r="K851" s="48"/>
      <c r="L851" s="48"/>
      <c r="M851" s="48"/>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c r="AP851" s="47"/>
      <c r="AQ851" s="47"/>
      <c r="AR851" s="47"/>
      <c r="AS851" s="47"/>
      <c r="AT851" s="45"/>
      <c r="AU851" s="45"/>
      <c r="AV851" s="45"/>
      <c r="AW851" s="45"/>
      <c r="AX851" s="45"/>
      <c r="AY851" s="45"/>
      <c r="AZ851" s="45"/>
    </row>
    <row r="852" spans="1:52" ht="12.75" customHeight="1">
      <c r="A852" s="178"/>
      <c r="B852" s="47"/>
      <c r="C852" s="47"/>
      <c r="D852" s="47"/>
      <c r="E852" s="47"/>
      <c r="F852" s="47"/>
      <c r="G852" s="47"/>
      <c r="H852" s="47"/>
      <c r="I852" s="48"/>
      <c r="J852" s="47"/>
      <c r="K852" s="48"/>
      <c r="L852" s="48"/>
      <c r="M852" s="48"/>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c r="AO852" s="47"/>
      <c r="AP852" s="47"/>
      <c r="AQ852" s="47"/>
      <c r="AR852" s="47"/>
      <c r="AS852" s="47"/>
      <c r="AT852" s="45"/>
      <c r="AU852" s="45"/>
      <c r="AV852" s="45"/>
      <c r="AW852" s="45"/>
      <c r="AX852" s="45"/>
      <c r="AY852" s="45"/>
      <c r="AZ852" s="45"/>
    </row>
    <row r="853" spans="1:52" ht="12.75" customHeight="1">
      <c r="A853" s="178"/>
      <c r="B853" s="47"/>
      <c r="C853" s="47"/>
      <c r="D853" s="47"/>
      <c r="E853" s="47"/>
      <c r="F853" s="47"/>
      <c r="G853" s="47"/>
      <c r="H853" s="47"/>
      <c r="I853" s="48"/>
      <c r="J853" s="47"/>
      <c r="K853" s="48"/>
      <c r="L853" s="48"/>
      <c r="M853" s="48"/>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c r="AP853" s="47"/>
      <c r="AQ853" s="47"/>
      <c r="AR853" s="47"/>
      <c r="AS853" s="47"/>
      <c r="AT853" s="45"/>
      <c r="AU853" s="45"/>
      <c r="AV853" s="45"/>
      <c r="AW853" s="45"/>
      <c r="AX853" s="45"/>
      <c r="AY853" s="45"/>
      <c r="AZ853" s="45"/>
    </row>
    <row r="854" spans="1:52" ht="12.75" customHeight="1">
      <c r="A854" s="178"/>
      <c r="B854" s="47"/>
      <c r="C854" s="47"/>
      <c r="D854" s="47"/>
      <c r="E854" s="47"/>
      <c r="F854" s="47"/>
      <c r="G854" s="47"/>
      <c r="H854" s="47"/>
      <c r="I854" s="48"/>
      <c r="J854" s="47"/>
      <c r="K854" s="48"/>
      <c r="L854" s="48"/>
      <c r="M854" s="48"/>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c r="AO854" s="47"/>
      <c r="AP854" s="47"/>
      <c r="AQ854" s="47"/>
      <c r="AR854" s="47"/>
      <c r="AS854" s="47"/>
      <c r="AT854" s="45"/>
      <c r="AU854" s="45"/>
      <c r="AV854" s="45"/>
      <c r="AW854" s="45"/>
      <c r="AX854" s="45"/>
      <c r="AY854" s="45"/>
      <c r="AZ854" s="45"/>
    </row>
    <row r="855" spans="1:52" ht="12.75" customHeight="1">
      <c r="A855" s="178"/>
      <c r="B855" s="47"/>
      <c r="C855" s="47"/>
      <c r="D855" s="47"/>
      <c r="E855" s="47"/>
      <c r="F855" s="47"/>
      <c r="G855" s="47"/>
      <c r="H855" s="47"/>
      <c r="I855" s="48"/>
      <c r="J855" s="47"/>
      <c r="K855" s="48"/>
      <c r="L855" s="48"/>
      <c r="M855" s="48"/>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c r="AP855" s="47"/>
      <c r="AQ855" s="47"/>
      <c r="AR855" s="47"/>
      <c r="AS855" s="47"/>
      <c r="AT855" s="45"/>
      <c r="AU855" s="45"/>
      <c r="AV855" s="45"/>
      <c r="AW855" s="45"/>
      <c r="AX855" s="45"/>
      <c r="AY855" s="45"/>
      <c r="AZ855" s="45"/>
    </row>
    <row r="856" spans="1:52" ht="12.75" customHeight="1">
      <c r="A856" s="178"/>
      <c r="B856" s="47"/>
      <c r="C856" s="47"/>
      <c r="D856" s="47"/>
      <c r="E856" s="47"/>
      <c r="F856" s="47"/>
      <c r="G856" s="47"/>
      <c r="H856" s="47"/>
      <c r="I856" s="48"/>
      <c r="J856" s="47"/>
      <c r="K856" s="48"/>
      <c r="L856" s="48"/>
      <c r="M856" s="48"/>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c r="AO856" s="47"/>
      <c r="AP856" s="47"/>
      <c r="AQ856" s="47"/>
      <c r="AR856" s="47"/>
      <c r="AS856" s="47"/>
      <c r="AT856" s="45"/>
      <c r="AU856" s="45"/>
      <c r="AV856" s="45"/>
      <c r="AW856" s="45"/>
      <c r="AX856" s="45"/>
      <c r="AY856" s="45"/>
      <c r="AZ856" s="45"/>
    </row>
    <row r="857" spans="1:52" ht="12.75" customHeight="1">
      <c r="A857" s="178"/>
      <c r="B857" s="47"/>
      <c r="C857" s="47"/>
      <c r="D857" s="47"/>
      <c r="E857" s="47"/>
      <c r="F857" s="47"/>
      <c r="G857" s="47"/>
      <c r="H857" s="47"/>
      <c r="I857" s="48"/>
      <c r="J857" s="47"/>
      <c r="K857" s="48"/>
      <c r="L857" s="48"/>
      <c r="M857" s="48"/>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c r="AO857" s="47"/>
      <c r="AP857" s="47"/>
      <c r="AQ857" s="47"/>
      <c r="AR857" s="47"/>
      <c r="AS857" s="47"/>
      <c r="AT857" s="45"/>
      <c r="AU857" s="45"/>
      <c r="AV857" s="45"/>
      <c r="AW857" s="45"/>
      <c r="AX857" s="45"/>
      <c r="AY857" s="45"/>
      <c r="AZ857" s="45"/>
    </row>
    <row r="858" spans="1:52" ht="12.75" customHeight="1">
      <c r="A858" s="178"/>
      <c r="B858" s="47"/>
      <c r="C858" s="47"/>
      <c r="D858" s="47"/>
      <c r="E858" s="47"/>
      <c r="F858" s="47"/>
      <c r="G858" s="47"/>
      <c r="H858" s="47"/>
      <c r="I858" s="48"/>
      <c r="J858" s="47"/>
      <c r="K858" s="48"/>
      <c r="L858" s="48"/>
      <c r="M858" s="48"/>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c r="AO858" s="47"/>
      <c r="AP858" s="47"/>
      <c r="AQ858" s="47"/>
      <c r="AR858" s="47"/>
      <c r="AS858" s="47"/>
      <c r="AT858" s="45"/>
      <c r="AU858" s="45"/>
      <c r="AV858" s="45"/>
      <c r="AW858" s="45"/>
      <c r="AX858" s="45"/>
      <c r="AY858" s="45"/>
      <c r="AZ858" s="45"/>
    </row>
    <row r="859" spans="1:52" ht="12.75" customHeight="1">
      <c r="A859" s="178"/>
      <c r="B859" s="47"/>
      <c r="C859" s="47"/>
      <c r="D859" s="47"/>
      <c r="E859" s="47"/>
      <c r="F859" s="47"/>
      <c r="G859" s="47"/>
      <c r="H859" s="47"/>
      <c r="I859" s="48"/>
      <c r="J859" s="47"/>
      <c r="K859" s="48"/>
      <c r="L859" s="48"/>
      <c r="M859" s="48"/>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c r="AO859" s="47"/>
      <c r="AP859" s="47"/>
      <c r="AQ859" s="47"/>
      <c r="AR859" s="47"/>
      <c r="AS859" s="47"/>
      <c r="AT859" s="45"/>
      <c r="AU859" s="45"/>
      <c r="AV859" s="45"/>
      <c r="AW859" s="45"/>
      <c r="AX859" s="45"/>
      <c r="AY859" s="45"/>
      <c r="AZ859" s="45"/>
    </row>
    <row r="860" spans="1:52" ht="12.75" customHeight="1">
      <c r="A860" s="178"/>
      <c r="B860" s="47"/>
      <c r="C860" s="47"/>
      <c r="D860" s="47"/>
      <c r="E860" s="47"/>
      <c r="F860" s="47"/>
      <c r="G860" s="47"/>
      <c r="H860" s="47"/>
      <c r="I860" s="48"/>
      <c r="J860" s="47"/>
      <c r="K860" s="48"/>
      <c r="L860" s="48"/>
      <c r="M860" s="48"/>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c r="AO860" s="47"/>
      <c r="AP860" s="47"/>
      <c r="AQ860" s="47"/>
      <c r="AR860" s="47"/>
      <c r="AS860" s="47"/>
      <c r="AT860" s="45"/>
      <c r="AU860" s="45"/>
      <c r="AV860" s="45"/>
      <c r="AW860" s="45"/>
      <c r="AX860" s="45"/>
      <c r="AY860" s="45"/>
      <c r="AZ860" s="45"/>
    </row>
    <row r="861" spans="1:52" ht="12.75" customHeight="1">
      <c r="A861" s="178"/>
      <c r="B861" s="47"/>
      <c r="C861" s="47"/>
      <c r="D861" s="47"/>
      <c r="E861" s="47"/>
      <c r="F861" s="47"/>
      <c r="G861" s="47"/>
      <c r="H861" s="47"/>
      <c r="I861" s="48"/>
      <c r="J861" s="47"/>
      <c r="K861" s="48"/>
      <c r="L861" s="48"/>
      <c r="M861" s="48"/>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c r="AO861" s="47"/>
      <c r="AP861" s="47"/>
      <c r="AQ861" s="47"/>
      <c r="AR861" s="47"/>
      <c r="AS861" s="47"/>
      <c r="AT861" s="45"/>
      <c r="AU861" s="45"/>
      <c r="AV861" s="45"/>
      <c r="AW861" s="45"/>
      <c r="AX861" s="45"/>
      <c r="AY861" s="45"/>
      <c r="AZ861" s="45"/>
    </row>
    <row r="862" spans="1:52" ht="12.75" customHeight="1">
      <c r="A862" s="178"/>
      <c r="B862" s="47"/>
      <c r="C862" s="47"/>
      <c r="D862" s="47"/>
      <c r="E862" s="47"/>
      <c r="F862" s="47"/>
      <c r="G862" s="47"/>
      <c r="H862" s="47"/>
      <c r="I862" s="48"/>
      <c r="J862" s="47"/>
      <c r="K862" s="48"/>
      <c r="L862" s="48"/>
      <c r="M862" s="48"/>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c r="AO862" s="47"/>
      <c r="AP862" s="47"/>
      <c r="AQ862" s="47"/>
      <c r="AR862" s="47"/>
      <c r="AS862" s="47"/>
      <c r="AT862" s="45"/>
      <c r="AU862" s="45"/>
      <c r="AV862" s="45"/>
      <c r="AW862" s="45"/>
      <c r="AX862" s="45"/>
      <c r="AY862" s="45"/>
      <c r="AZ862" s="45"/>
    </row>
    <row r="863" spans="1:52" ht="12.75" customHeight="1">
      <c r="A863" s="178"/>
      <c r="B863" s="47"/>
      <c r="C863" s="47"/>
      <c r="D863" s="47"/>
      <c r="E863" s="47"/>
      <c r="F863" s="47"/>
      <c r="G863" s="47"/>
      <c r="H863" s="47"/>
      <c r="I863" s="48"/>
      <c r="J863" s="47"/>
      <c r="K863" s="48"/>
      <c r="L863" s="48"/>
      <c r="M863" s="48"/>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c r="AP863" s="47"/>
      <c r="AQ863" s="47"/>
      <c r="AR863" s="47"/>
      <c r="AS863" s="47"/>
      <c r="AT863" s="45"/>
      <c r="AU863" s="45"/>
      <c r="AV863" s="45"/>
      <c r="AW863" s="45"/>
      <c r="AX863" s="45"/>
      <c r="AY863" s="45"/>
      <c r="AZ863" s="45"/>
    </row>
    <row r="864" spans="1:52" ht="12.75" customHeight="1">
      <c r="A864" s="178"/>
      <c r="B864" s="47"/>
      <c r="C864" s="47"/>
      <c r="D864" s="47"/>
      <c r="E864" s="47"/>
      <c r="F864" s="47"/>
      <c r="G864" s="47"/>
      <c r="H864" s="47"/>
      <c r="I864" s="48"/>
      <c r="J864" s="47"/>
      <c r="K864" s="48"/>
      <c r="L864" s="48"/>
      <c r="M864" s="48"/>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c r="AP864" s="47"/>
      <c r="AQ864" s="47"/>
      <c r="AR864" s="47"/>
      <c r="AS864" s="47"/>
      <c r="AT864" s="45"/>
      <c r="AU864" s="45"/>
      <c r="AV864" s="45"/>
      <c r="AW864" s="45"/>
      <c r="AX864" s="45"/>
      <c r="AY864" s="45"/>
      <c r="AZ864" s="45"/>
    </row>
    <row r="865" spans="1:52" ht="12.75" customHeight="1">
      <c r="A865" s="178"/>
      <c r="B865" s="47"/>
      <c r="C865" s="47"/>
      <c r="D865" s="47"/>
      <c r="E865" s="47"/>
      <c r="F865" s="47"/>
      <c r="G865" s="47"/>
      <c r="H865" s="47"/>
      <c r="I865" s="48"/>
      <c r="J865" s="47"/>
      <c r="K865" s="48"/>
      <c r="L865" s="48"/>
      <c r="M865" s="48"/>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c r="AP865" s="47"/>
      <c r="AQ865" s="47"/>
      <c r="AR865" s="47"/>
      <c r="AS865" s="47"/>
      <c r="AT865" s="45"/>
      <c r="AU865" s="45"/>
      <c r="AV865" s="45"/>
      <c r="AW865" s="45"/>
      <c r="AX865" s="45"/>
      <c r="AY865" s="45"/>
      <c r="AZ865" s="45"/>
    </row>
    <row r="866" spans="1:52" ht="12.75" customHeight="1">
      <c r="A866" s="178"/>
      <c r="B866" s="47"/>
      <c r="C866" s="47"/>
      <c r="D866" s="47"/>
      <c r="E866" s="47"/>
      <c r="F866" s="47"/>
      <c r="G866" s="47"/>
      <c r="H866" s="47"/>
      <c r="I866" s="48"/>
      <c r="J866" s="47"/>
      <c r="K866" s="48"/>
      <c r="L866" s="48"/>
      <c r="M866" s="48"/>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c r="AP866" s="47"/>
      <c r="AQ866" s="47"/>
      <c r="AR866" s="47"/>
      <c r="AS866" s="47"/>
      <c r="AT866" s="45"/>
      <c r="AU866" s="45"/>
      <c r="AV866" s="45"/>
      <c r="AW866" s="45"/>
      <c r="AX866" s="45"/>
      <c r="AY866" s="45"/>
      <c r="AZ866" s="45"/>
    </row>
    <row r="867" spans="1:52" ht="12.75" customHeight="1">
      <c r="A867" s="178"/>
      <c r="B867" s="47"/>
      <c r="C867" s="47"/>
      <c r="D867" s="47"/>
      <c r="E867" s="47"/>
      <c r="F867" s="47"/>
      <c r="G867" s="47"/>
      <c r="H867" s="47"/>
      <c r="I867" s="48"/>
      <c r="J867" s="47"/>
      <c r="K867" s="48"/>
      <c r="L867" s="48"/>
      <c r="M867" s="48"/>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c r="AP867" s="47"/>
      <c r="AQ867" s="47"/>
      <c r="AR867" s="47"/>
      <c r="AS867" s="47"/>
      <c r="AT867" s="45"/>
      <c r="AU867" s="45"/>
      <c r="AV867" s="45"/>
      <c r="AW867" s="45"/>
      <c r="AX867" s="45"/>
      <c r="AY867" s="45"/>
      <c r="AZ867" s="45"/>
    </row>
    <row r="868" spans="1:52" ht="12.75" customHeight="1">
      <c r="A868" s="178"/>
      <c r="B868" s="47"/>
      <c r="C868" s="47"/>
      <c r="D868" s="47"/>
      <c r="E868" s="47"/>
      <c r="F868" s="47"/>
      <c r="G868" s="47"/>
      <c r="H868" s="47"/>
      <c r="I868" s="48"/>
      <c r="J868" s="47"/>
      <c r="K868" s="48"/>
      <c r="L868" s="48"/>
      <c r="M868" s="48"/>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c r="AO868" s="47"/>
      <c r="AP868" s="47"/>
      <c r="AQ868" s="47"/>
      <c r="AR868" s="47"/>
      <c r="AS868" s="47"/>
      <c r="AT868" s="45"/>
      <c r="AU868" s="45"/>
      <c r="AV868" s="45"/>
      <c r="AW868" s="45"/>
      <c r="AX868" s="45"/>
      <c r="AY868" s="45"/>
      <c r="AZ868" s="45"/>
    </row>
    <row r="869" spans="1:52" ht="12.75" customHeight="1">
      <c r="A869" s="178"/>
      <c r="B869" s="47"/>
      <c r="C869" s="47"/>
      <c r="D869" s="47"/>
      <c r="E869" s="47"/>
      <c r="F869" s="47"/>
      <c r="G869" s="47"/>
      <c r="H869" s="47"/>
      <c r="I869" s="48"/>
      <c r="J869" s="47"/>
      <c r="K869" s="48"/>
      <c r="L869" s="48"/>
      <c r="M869" s="48"/>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c r="AO869" s="47"/>
      <c r="AP869" s="47"/>
      <c r="AQ869" s="47"/>
      <c r="AR869" s="47"/>
      <c r="AS869" s="47"/>
      <c r="AT869" s="45"/>
      <c r="AU869" s="45"/>
      <c r="AV869" s="45"/>
      <c r="AW869" s="45"/>
      <c r="AX869" s="45"/>
      <c r="AY869" s="45"/>
      <c r="AZ869" s="45"/>
    </row>
    <row r="870" spans="1:52" ht="12.75" customHeight="1">
      <c r="A870" s="178"/>
      <c r="B870" s="47"/>
      <c r="C870" s="47"/>
      <c r="D870" s="47"/>
      <c r="E870" s="47"/>
      <c r="F870" s="47"/>
      <c r="G870" s="47"/>
      <c r="H870" s="47"/>
      <c r="I870" s="48"/>
      <c r="J870" s="47"/>
      <c r="K870" s="48"/>
      <c r="L870" s="48"/>
      <c r="M870" s="48"/>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c r="AO870" s="47"/>
      <c r="AP870" s="47"/>
      <c r="AQ870" s="47"/>
      <c r="AR870" s="47"/>
      <c r="AS870" s="47"/>
      <c r="AT870" s="45"/>
      <c r="AU870" s="45"/>
      <c r="AV870" s="45"/>
      <c r="AW870" s="45"/>
      <c r="AX870" s="45"/>
      <c r="AY870" s="45"/>
      <c r="AZ870" s="45"/>
    </row>
    <row r="871" spans="1:52" ht="12.75" customHeight="1">
      <c r="A871" s="178"/>
      <c r="B871" s="47"/>
      <c r="C871" s="47"/>
      <c r="D871" s="47"/>
      <c r="E871" s="47"/>
      <c r="F871" s="47"/>
      <c r="G871" s="47"/>
      <c r="H871" s="47"/>
      <c r="I871" s="48"/>
      <c r="J871" s="47"/>
      <c r="K871" s="48"/>
      <c r="L871" s="48"/>
      <c r="M871" s="48"/>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c r="AP871" s="47"/>
      <c r="AQ871" s="47"/>
      <c r="AR871" s="47"/>
      <c r="AS871" s="47"/>
      <c r="AT871" s="45"/>
      <c r="AU871" s="45"/>
      <c r="AV871" s="45"/>
      <c r="AW871" s="45"/>
      <c r="AX871" s="45"/>
      <c r="AY871" s="45"/>
      <c r="AZ871" s="45"/>
    </row>
    <row r="872" spans="1:52" ht="12.75" customHeight="1">
      <c r="A872" s="178"/>
      <c r="B872" s="47"/>
      <c r="C872" s="47"/>
      <c r="D872" s="47"/>
      <c r="E872" s="47"/>
      <c r="F872" s="47"/>
      <c r="G872" s="47"/>
      <c r="H872" s="47"/>
      <c r="I872" s="48"/>
      <c r="J872" s="47"/>
      <c r="K872" s="48"/>
      <c r="L872" s="48"/>
      <c r="M872" s="48"/>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c r="AO872" s="47"/>
      <c r="AP872" s="47"/>
      <c r="AQ872" s="47"/>
      <c r="AR872" s="47"/>
      <c r="AS872" s="47"/>
      <c r="AT872" s="45"/>
      <c r="AU872" s="45"/>
      <c r="AV872" s="45"/>
      <c r="AW872" s="45"/>
      <c r="AX872" s="45"/>
      <c r="AY872" s="45"/>
      <c r="AZ872" s="45"/>
    </row>
    <row r="873" spans="1:52" ht="12.75" customHeight="1">
      <c r="A873" s="178"/>
      <c r="B873" s="47"/>
      <c r="C873" s="47"/>
      <c r="D873" s="47"/>
      <c r="E873" s="47"/>
      <c r="F873" s="47"/>
      <c r="G873" s="47"/>
      <c r="H873" s="47"/>
      <c r="I873" s="48"/>
      <c r="J873" s="47"/>
      <c r="K873" s="48"/>
      <c r="L873" s="48"/>
      <c r="M873" s="48"/>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c r="AR873" s="47"/>
      <c r="AS873" s="47"/>
      <c r="AT873" s="45"/>
      <c r="AU873" s="45"/>
      <c r="AV873" s="45"/>
      <c r="AW873" s="45"/>
      <c r="AX873" s="45"/>
      <c r="AY873" s="45"/>
      <c r="AZ873" s="45"/>
    </row>
    <row r="874" spans="1:52" ht="12.75" customHeight="1">
      <c r="A874" s="178"/>
      <c r="B874" s="47"/>
      <c r="C874" s="47"/>
      <c r="D874" s="47"/>
      <c r="E874" s="47"/>
      <c r="F874" s="47"/>
      <c r="G874" s="47"/>
      <c r="H874" s="47"/>
      <c r="I874" s="48"/>
      <c r="J874" s="47"/>
      <c r="K874" s="48"/>
      <c r="L874" s="48"/>
      <c r="M874" s="48"/>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c r="AO874" s="47"/>
      <c r="AP874" s="47"/>
      <c r="AQ874" s="47"/>
      <c r="AR874" s="47"/>
      <c r="AS874" s="47"/>
      <c r="AT874" s="45"/>
      <c r="AU874" s="45"/>
      <c r="AV874" s="45"/>
      <c r="AW874" s="45"/>
      <c r="AX874" s="45"/>
      <c r="AY874" s="45"/>
      <c r="AZ874" s="45"/>
    </row>
    <row r="875" spans="1:52" ht="12.75" customHeight="1">
      <c r="A875" s="178"/>
      <c r="B875" s="47"/>
      <c r="C875" s="47"/>
      <c r="D875" s="47"/>
      <c r="E875" s="47"/>
      <c r="F875" s="47"/>
      <c r="G875" s="47"/>
      <c r="H875" s="47"/>
      <c r="I875" s="48"/>
      <c r="J875" s="47"/>
      <c r="K875" s="48"/>
      <c r="L875" s="48"/>
      <c r="M875" s="48"/>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c r="AR875" s="47"/>
      <c r="AS875" s="47"/>
      <c r="AT875" s="45"/>
      <c r="AU875" s="45"/>
      <c r="AV875" s="45"/>
      <c r="AW875" s="45"/>
      <c r="AX875" s="45"/>
      <c r="AY875" s="45"/>
      <c r="AZ875" s="45"/>
    </row>
    <row r="876" spans="1:52" ht="12.75" customHeight="1">
      <c r="A876" s="178"/>
      <c r="B876" s="47"/>
      <c r="C876" s="47"/>
      <c r="D876" s="47"/>
      <c r="E876" s="47"/>
      <c r="F876" s="47"/>
      <c r="G876" s="47"/>
      <c r="H876" s="47"/>
      <c r="I876" s="48"/>
      <c r="J876" s="47"/>
      <c r="K876" s="48"/>
      <c r="L876" s="48"/>
      <c r="M876" s="48"/>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c r="AO876" s="47"/>
      <c r="AP876" s="47"/>
      <c r="AQ876" s="47"/>
      <c r="AR876" s="47"/>
      <c r="AS876" s="47"/>
      <c r="AT876" s="45"/>
      <c r="AU876" s="45"/>
      <c r="AV876" s="45"/>
      <c r="AW876" s="45"/>
      <c r="AX876" s="45"/>
      <c r="AY876" s="45"/>
      <c r="AZ876" s="45"/>
    </row>
    <row r="877" spans="1:52" ht="12.75" customHeight="1">
      <c r="A877" s="178"/>
      <c r="B877" s="47"/>
      <c r="C877" s="47"/>
      <c r="D877" s="47"/>
      <c r="E877" s="47"/>
      <c r="F877" s="47"/>
      <c r="G877" s="47"/>
      <c r="H877" s="47"/>
      <c r="I877" s="48"/>
      <c r="J877" s="47"/>
      <c r="K877" s="48"/>
      <c r="L877" s="48"/>
      <c r="M877" s="48"/>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c r="AP877" s="47"/>
      <c r="AQ877" s="47"/>
      <c r="AR877" s="47"/>
      <c r="AS877" s="47"/>
      <c r="AT877" s="45"/>
      <c r="AU877" s="45"/>
      <c r="AV877" s="45"/>
      <c r="AW877" s="45"/>
      <c r="AX877" s="45"/>
      <c r="AY877" s="45"/>
      <c r="AZ877" s="45"/>
    </row>
    <row r="878" spans="1:52" ht="12.75" customHeight="1">
      <c r="A878" s="178"/>
      <c r="B878" s="47"/>
      <c r="C878" s="47"/>
      <c r="D878" s="47"/>
      <c r="E878" s="47"/>
      <c r="F878" s="47"/>
      <c r="G878" s="47"/>
      <c r="H878" s="47"/>
      <c r="I878" s="48"/>
      <c r="J878" s="47"/>
      <c r="K878" s="48"/>
      <c r="L878" s="48"/>
      <c r="M878" s="48"/>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c r="AR878" s="47"/>
      <c r="AS878" s="47"/>
      <c r="AT878" s="45"/>
      <c r="AU878" s="45"/>
      <c r="AV878" s="45"/>
      <c r="AW878" s="45"/>
      <c r="AX878" s="45"/>
      <c r="AY878" s="45"/>
      <c r="AZ878" s="45"/>
    </row>
    <row r="879" spans="1:52" ht="12.75" customHeight="1">
      <c r="A879" s="178"/>
      <c r="B879" s="47"/>
      <c r="C879" s="47"/>
      <c r="D879" s="47"/>
      <c r="E879" s="47"/>
      <c r="F879" s="47"/>
      <c r="G879" s="47"/>
      <c r="H879" s="47"/>
      <c r="I879" s="48"/>
      <c r="J879" s="47"/>
      <c r="K879" s="48"/>
      <c r="L879" s="48"/>
      <c r="M879" s="48"/>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c r="AP879" s="47"/>
      <c r="AQ879" s="47"/>
      <c r="AR879" s="47"/>
      <c r="AS879" s="47"/>
      <c r="AT879" s="45"/>
      <c r="AU879" s="45"/>
      <c r="AV879" s="45"/>
      <c r="AW879" s="45"/>
      <c r="AX879" s="45"/>
      <c r="AY879" s="45"/>
      <c r="AZ879" s="45"/>
    </row>
    <row r="880" spans="1:52" ht="12.75" customHeight="1">
      <c r="A880" s="178"/>
      <c r="B880" s="47"/>
      <c r="C880" s="47"/>
      <c r="D880" s="47"/>
      <c r="E880" s="47"/>
      <c r="F880" s="47"/>
      <c r="G880" s="47"/>
      <c r="H880" s="47"/>
      <c r="I880" s="48"/>
      <c r="J880" s="47"/>
      <c r="K880" s="48"/>
      <c r="L880" s="48"/>
      <c r="M880" s="48"/>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c r="AO880" s="47"/>
      <c r="AP880" s="47"/>
      <c r="AQ880" s="47"/>
      <c r="AR880" s="47"/>
      <c r="AS880" s="47"/>
      <c r="AT880" s="45"/>
      <c r="AU880" s="45"/>
      <c r="AV880" s="45"/>
      <c r="AW880" s="45"/>
      <c r="AX880" s="45"/>
      <c r="AY880" s="45"/>
      <c r="AZ880" s="45"/>
    </row>
    <row r="881" spans="1:52" ht="12.75" customHeight="1">
      <c r="A881" s="178"/>
      <c r="B881" s="47"/>
      <c r="C881" s="47"/>
      <c r="D881" s="47"/>
      <c r="E881" s="47"/>
      <c r="F881" s="47"/>
      <c r="G881" s="47"/>
      <c r="H881" s="47"/>
      <c r="I881" s="48"/>
      <c r="J881" s="47"/>
      <c r="K881" s="48"/>
      <c r="L881" s="48"/>
      <c r="M881" s="48"/>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c r="AO881" s="47"/>
      <c r="AP881" s="47"/>
      <c r="AQ881" s="47"/>
      <c r="AR881" s="47"/>
      <c r="AS881" s="47"/>
      <c r="AT881" s="45"/>
      <c r="AU881" s="45"/>
      <c r="AV881" s="45"/>
      <c r="AW881" s="45"/>
      <c r="AX881" s="45"/>
      <c r="AY881" s="45"/>
      <c r="AZ881" s="45"/>
    </row>
    <row r="882" spans="1:52" ht="12.75" customHeight="1">
      <c r="A882" s="178"/>
      <c r="B882" s="47"/>
      <c r="C882" s="47"/>
      <c r="D882" s="47"/>
      <c r="E882" s="47"/>
      <c r="F882" s="47"/>
      <c r="G882" s="47"/>
      <c r="H882" s="47"/>
      <c r="I882" s="48"/>
      <c r="J882" s="47"/>
      <c r="K882" s="48"/>
      <c r="L882" s="48"/>
      <c r="M882" s="48"/>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c r="AO882" s="47"/>
      <c r="AP882" s="47"/>
      <c r="AQ882" s="47"/>
      <c r="AR882" s="47"/>
      <c r="AS882" s="47"/>
      <c r="AT882" s="45"/>
      <c r="AU882" s="45"/>
      <c r="AV882" s="45"/>
      <c r="AW882" s="45"/>
      <c r="AX882" s="45"/>
      <c r="AY882" s="45"/>
      <c r="AZ882" s="45"/>
    </row>
    <row r="883" spans="1:52" ht="12.75" customHeight="1">
      <c r="A883" s="178"/>
      <c r="B883" s="47"/>
      <c r="C883" s="47"/>
      <c r="D883" s="47"/>
      <c r="E883" s="47"/>
      <c r="F883" s="47"/>
      <c r="G883" s="47"/>
      <c r="H883" s="47"/>
      <c r="I883" s="48"/>
      <c r="J883" s="47"/>
      <c r="K883" s="48"/>
      <c r="L883" s="48"/>
      <c r="M883" s="48"/>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c r="AO883" s="47"/>
      <c r="AP883" s="47"/>
      <c r="AQ883" s="47"/>
      <c r="AR883" s="47"/>
      <c r="AS883" s="47"/>
      <c r="AT883" s="45"/>
      <c r="AU883" s="45"/>
      <c r="AV883" s="45"/>
      <c r="AW883" s="45"/>
      <c r="AX883" s="45"/>
      <c r="AY883" s="45"/>
      <c r="AZ883" s="45"/>
    </row>
    <row r="884" spans="1:52" ht="12.75" customHeight="1">
      <c r="A884" s="178"/>
      <c r="B884" s="47"/>
      <c r="C884" s="47"/>
      <c r="D884" s="47"/>
      <c r="E884" s="47"/>
      <c r="F884" s="47"/>
      <c r="G884" s="47"/>
      <c r="H884" s="47"/>
      <c r="I884" s="48"/>
      <c r="J884" s="47"/>
      <c r="K884" s="48"/>
      <c r="L884" s="48"/>
      <c r="M884" s="48"/>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c r="AO884" s="47"/>
      <c r="AP884" s="47"/>
      <c r="AQ884" s="47"/>
      <c r="AR884" s="47"/>
      <c r="AS884" s="47"/>
      <c r="AT884" s="45"/>
      <c r="AU884" s="45"/>
      <c r="AV884" s="45"/>
      <c r="AW884" s="45"/>
      <c r="AX884" s="45"/>
      <c r="AY884" s="45"/>
      <c r="AZ884" s="45"/>
    </row>
    <row r="885" spans="1:52" ht="12.75" customHeight="1">
      <c r="A885" s="178"/>
      <c r="B885" s="47"/>
      <c r="C885" s="47"/>
      <c r="D885" s="47"/>
      <c r="E885" s="47"/>
      <c r="F885" s="47"/>
      <c r="G885" s="47"/>
      <c r="H885" s="47"/>
      <c r="I885" s="48"/>
      <c r="J885" s="47"/>
      <c r="K885" s="48"/>
      <c r="L885" s="48"/>
      <c r="M885" s="48"/>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c r="AO885" s="47"/>
      <c r="AP885" s="47"/>
      <c r="AQ885" s="47"/>
      <c r="AR885" s="47"/>
      <c r="AS885" s="47"/>
      <c r="AT885" s="45"/>
      <c r="AU885" s="45"/>
      <c r="AV885" s="45"/>
      <c r="AW885" s="45"/>
      <c r="AX885" s="45"/>
      <c r="AY885" s="45"/>
      <c r="AZ885" s="45"/>
    </row>
    <row r="886" spans="1:52" ht="12.75" customHeight="1">
      <c r="A886" s="178"/>
      <c r="B886" s="47"/>
      <c r="C886" s="47"/>
      <c r="D886" s="47"/>
      <c r="E886" s="47"/>
      <c r="F886" s="47"/>
      <c r="G886" s="47"/>
      <c r="H886" s="47"/>
      <c r="I886" s="48"/>
      <c r="J886" s="47"/>
      <c r="K886" s="48"/>
      <c r="L886" s="48"/>
      <c r="M886" s="48"/>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c r="AO886" s="47"/>
      <c r="AP886" s="47"/>
      <c r="AQ886" s="47"/>
      <c r="AR886" s="47"/>
      <c r="AS886" s="47"/>
      <c r="AT886" s="45"/>
      <c r="AU886" s="45"/>
      <c r="AV886" s="45"/>
      <c r="AW886" s="45"/>
      <c r="AX886" s="45"/>
      <c r="AY886" s="45"/>
      <c r="AZ886" s="45"/>
    </row>
    <row r="887" spans="1:52" ht="12.75" customHeight="1">
      <c r="A887" s="178"/>
      <c r="B887" s="47"/>
      <c r="C887" s="47"/>
      <c r="D887" s="47"/>
      <c r="E887" s="47"/>
      <c r="F887" s="47"/>
      <c r="G887" s="47"/>
      <c r="H887" s="47"/>
      <c r="I887" s="48"/>
      <c r="J887" s="47"/>
      <c r="K887" s="48"/>
      <c r="L887" s="48"/>
      <c r="M887" s="48"/>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c r="AO887" s="47"/>
      <c r="AP887" s="47"/>
      <c r="AQ887" s="47"/>
      <c r="AR887" s="47"/>
      <c r="AS887" s="47"/>
      <c r="AT887" s="45"/>
      <c r="AU887" s="45"/>
      <c r="AV887" s="45"/>
      <c r="AW887" s="45"/>
      <c r="AX887" s="45"/>
      <c r="AY887" s="45"/>
      <c r="AZ887" s="45"/>
    </row>
    <row r="888" spans="1:52" ht="12.75" customHeight="1">
      <c r="A888" s="178"/>
      <c r="B888" s="47"/>
      <c r="C888" s="47"/>
      <c r="D888" s="47"/>
      <c r="E888" s="47"/>
      <c r="F888" s="47"/>
      <c r="G888" s="47"/>
      <c r="H888" s="47"/>
      <c r="I888" s="48"/>
      <c r="J888" s="47"/>
      <c r="K888" s="48"/>
      <c r="L888" s="48"/>
      <c r="M888" s="48"/>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c r="AO888" s="47"/>
      <c r="AP888" s="47"/>
      <c r="AQ888" s="47"/>
      <c r="AR888" s="47"/>
      <c r="AS888" s="47"/>
      <c r="AT888" s="45"/>
      <c r="AU888" s="45"/>
      <c r="AV888" s="45"/>
      <c r="AW888" s="45"/>
      <c r="AX888" s="45"/>
      <c r="AY888" s="45"/>
      <c r="AZ888" s="45"/>
    </row>
    <row r="889" spans="1:52" ht="12.75" customHeight="1">
      <c r="A889" s="178"/>
      <c r="B889" s="47"/>
      <c r="C889" s="47"/>
      <c r="D889" s="47"/>
      <c r="E889" s="47"/>
      <c r="F889" s="47"/>
      <c r="G889" s="47"/>
      <c r="H889" s="47"/>
      <c r="I889" s="48"/>
      <c r="J889" s="47"/>
      <c r="K889" s="48"/>
      <c r="L889" s="48"/>
      <c r="M889" s="48"/>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c r="AP889" s="47"/>
      <c r="AQ889" s="47"/>
      <c r="AR889" s="47"/>
      <c r="AS889" s="47"/>
      <c r="AT889" s="45"/>
      <c r="AU889" s="45"/>
      <c r="AV889" s="45"/>
      <c r="AW889" s="45"/>
      <c r="AX889" s="45"/>
      <c r="AY889" s="45"/>
      <c r="AZ889" s="45"/>
    </row>
    <row r="890" spans="1:52" ht="12.75" customHeight="1">
      <c r="A890" s="178"/>
      <c r="B890" s="47"/>
      <c r="C890" s="47"/>
      <c r="D890" s="47"/>
      <c r="E890" s="47"/>
      <c r="F890" s="47"/>
      <c r="G890" s="47"/>
      <c r="H890" s="47"/>
      <c r="I890" s="48"/>
      <c r="J890" s="47"/>
      <c r="K890" s="48"/>
      <c r="L890" s="48"/>
      <c r="M890" s="48"/>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c r="AO890" s="47"/>
      <c r="AP890" s="47"/>
      <c r="AQ890" s="47"/>
      <c r="AR890" s="47"/>
      <c r="AS890" s="47"/>
      <c r="AT890" s="45"/>
      <c r="AU890" s="45"/>
      <c r="AV890" s="45"/>
      <c r="AW890" s="45"/>
      <c r="AX890" s="45"/>
      <c r="AY890" s="45"/>
      <c r="AZ890" s="45"/>
    </row>
    <row r="891" spans="1:52" ht="12.75" customHeight="1">
      <c r="A891" s="178"/>
      <c r="B891" s="47"/>
      <c r="C891" s="47"/>
      <c r="D891" s="47"/>
      <c r="E891" s="47"/>
      <c r="F891" s="47"/>
      <c r="G891" s="47"/>
      <c r="H891" s="47"/>
      <c r="I891" s="48"/>
      <c r="J891" s="47"/>
      <c r="K891" s="48"/>
      <c r="L891" s="48"/>
      <c r="M891" s="48"/>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c r="AP891" s="47"/>
      <c r="AQ891" s="47"/>
      <c r="AR891" s="47"/>
      <c r="AS891" s="47"/>
      <c r="AT891" s="45"/>
      <c r="AU891" s="45"/>
      <c r="AV891" s="45"/>
      <c r="AW891" s="45"/>
      <c r="AX891" s="45"/>
      <c r="AY891" s="45"/>
      <c r="AZ891" s="45"/>
    </row>
    <row r="892" spans="1:52" ht="12.75" customHeight="1">
      <c r="A892" s="178"/>
      <c r="B892" s="47"/>
      <c r="C892" s="47"/>
      <c r="D892" s="47"/>
      <c r="E892" s="47"/>
      <c r="F892" s="47"/>
      <c r="G892" s="47"/>
      <c r="H892" s="47"/>
      <c r="I892" s="48"/>
      <c r="J892" s="47"/>
      <c r="K892" s="48"/>
      <c r="L892" s="48"/>
      <c r="M892" s="48"/>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c r="AO892" s="47"/>
      <c r="AP892" s="47"/>
      <c r="AQ892" s="47"/>
      <c r="AR892" s="47"/>
      <c r="AS892" s="47"/>
      <c r="AT892" s="45"/>
      <c r="AU892" s="45"/>
      <c r="AV892" s="45"/>
      <c r="AW892" s="45"/>
      <c r="AX892" s="45"/>
      <c r="AY892" s="45"/>
      <c r="AZ892" s="45"/>
    </row>
    <row r="893" spans="1:52" ht="12.75" customHeight="1">
      <c r="A893" s="178"/>
      <c r="B893" s="47"/>
      <c r="C893" s="47"/>
      <c r="D893" s="47"/>
      <c r="E893" s="47"/>
      <c r="F893" s="47"/>
      <c r="G893" s="47"/>
      <c r="H893" s="47"/>
      <c r="I893" s="48"/>
      <c r="J893" s="47"/>
      <c r="K893" s="48"/>
      <c r="L893" s="48"/>
      <c r="M893" s="48"/>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c r="AP893" s="47"/>
      <c r="AQ893" s="47"/>
      <c r="AR893" s="47"/>
      <c r="AS893" s="47"/>
      <c r="AT893" s="45"/>
      <c r="AU893" s="45"/>
      <c r="AV893" s="45"/>
      <c r="AW893" s="45"/>
      <c r="AX893" s="45"/>
      <c r="AY893" s="45"/>
      <c r="AZ893" s="45"/>
    </row>
    <row r="894" spans="1:52" ht="12.75" customHeight="1">
      <c r="A894" s="178"/>
      <c r="B894" s="47"/>
      <c r="C894" s="47"/>
      <c r="D894" s="47"/>
      <c r="E894" s="47"/>
      <c r="F894" s="47"/>
      <c r="G894" s="47"/>
      <c r="H894" s="47"/>
      <c r="I894" s="48"/>
      <c r="J894" s="47"/>
      <c r="K894" s="48"/>
      <c r="L894" s="48"/>
      <c r="M894" s="48"/>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c r="AO894" s="47"/>
      <c r="AP894" s="47"/>
      <c r="AQ894" s="47"/>
      <c r="AR894" s="47"/>
      <c r="AS894" s="47"/>
      <c r="AT894" s="45"/>
      <c r="AU894" s="45"/>
      <c r="AV894" s="45"/>
      <c r="AW894" s="45"/>
      <c r="AX894" s="45"/>
      <c r="AY894" s="45"/>
      <c r="AZ894" s="45"/>
    </row>
    <row r="895" spans="1:52" ht="12.75" customHeight="1">
      <c r="A895" s="178"/>
      <c r="B895" s="47"/>
      <c r="C895" s="47"/>
      <c r="D895" s="47"/>
      <c r="E895" s="47"/>
      <c r="F895" s="47"/>
      <c r="G895" s="47"/>
      <c r="H895" s="47"/>
      <c r="I895" s="48"/>
      <c r="J895" s="47"/>
      <c r="K895" s="48"/>
      <c r="L895" s="48"/>
      <c r="M895" s="48"/>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c r="AP895" s="47"/>
      <c r="AQ895" s="47"/>
      <c r="AR895" s="47"/>
      <c r="AS895" s="47"/>
      <c r="AT895" s="45"/>
      <c r="AU895" s="45"/>
      <c r="AV895" s="45"/>
      <c r="AW895" s="45"/>
      <c r="AX895" s="45"/>
      <c r="AY895" s="45"/>
      <c r="AZ895" s="45"/>
    </row>
    <row r="896" spans="1:52" ht="12.75" customHeight="1">
      <c r="A896" s="178"/>
      <c r="B896" s="47"/>
      <c r="C896" s="47"/>
      <c r="D896" s="47"/>
      <c r="E896" s="47"/>
      <c r="F896" s="47"/>
      <c r="G896" s="47"/>
      <c r="H896" s="47"/>
      <c r="I896" s="48"/>
      <c r="J896" s="47"/>
      <c r="K896" s="48"/>
      <c r="L896" s="48"/>
      <c r="M896" s="48"/>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c r="AO896" s="47"/>
      <c r="AP896" s="47"/>
      <c r="AQ896" s="47"/>
      <c r="AR896" s="47"/>
      <c r="AS896" s="47"/>
      <c r="AT896" s="45"/>
      <c r="AU896" s="45"/>
      <c r="AV896" s="45"/>
      <c r="AW896" s="45"/>
      <c r="AX896" s="45"/>
      <c r="AY896" s="45"/>
      <c r="AZ896" s="45"/>
    </row>
    <row r="897" spans="1:52" ht="12.75" customHeight="1">
      <c r="A897" s="178"/>
      <c r="B897" s="47"/>
      <c r="C897" s="47"/>
      <c r="D897" s="47"/>
      <c r="E897" s="47"/>
      <c r="F897" s="47"/>
      <c r="G897" s="47"/>
      <c r="H897" s="47"/>
      <c r="I897" s="48"/>
      <c r="J897" s="47"/>
      <c r="K897" s="48"/>
      <c r="L897" s="48"/>
      <c r="M897" s="48"/>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c r="AR897" s="47"/>
      <c r="AS897" s="47"/>
      <c r="AT897" s="45"/>
      <c r="AU897" s="45"/>
      <c r="AV897" s="45"/>
      <c r="AW897" s="45"/>
      <c r="AX897" s="45"/>
      <c r="AY897" s="45"/>
      <c r="AZ897" s="45"/>
    </row>
    <row r="898" spans="1:52" ht="12.75" customHeight="1">
      <c r="A898" s="178"/>
      <c r="B898" s="47"/>
      <c r="C898" s="47"/>
      <c r="D898" s="47"/>
      <c r="E898" s="47"/>
      <c r="F898" s="47"/>
      <c r="G898" s="47"/>
      <c r="H898" s="47"/>
      <c r="I898" s="48"/>
      <c r="J898" s="47"/>
      <c r="K898" s="48"/>
      <c r="L898" s="48"/>
      <c r="M898" s="48"/>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c r="AO898" s="47"/>
      <c r="AP898" s="47"/>
      <c r="AQ898" s="47"/>
      <c r="AR898" s="47"/>
      <c r="AS898" s="47"/>
      <c r="AT898" s="45"/>
      <c r="AU898" s="45"/>
      <c r="AV898" s="45"/>
      <c r="AW898" s="45"/>
      <c r="AX898" s="45"/>
      <c r="AY898" s="45"/>
      <c r="AZ898" s="45"/>
    </row>
    <row r="899" spans="1:52" ht="12.75" customHeight="1">
      <c r="A899" s="178"/>
      <c r="B899" s="47"/>
      <c r="C899" s="47"/>
      <c r="D899" s="47"/>
      <c r="E899" s="47"/>
      <c r="F899" s="47"/>
      <c r="G899" s="47"/>
      <c r="H899" s="47"/>
      <c r="I899" s="48"/>
      <c r="J899" s="47"/>
      <c r="K899" s="48"/>
      <c r="L899" s="48"/>
      <c r="M899" s="48"/>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c r="AO899" s="47"/>
      <c r="AP899" s="47"/>
      <c r="AQ899" s="47"/>
      <c r="AR899" s="47"/>
      <c r="AS899" s="47"/>
      <c r="AT899" s="45"/>
      <c r="AU899" s="45"/>
      <c r="AV899" s="45"/>
      <c r="AW899" s="45"/>
      <c r="AX899" s="45"/>
      <c r="AY899" s="45"/>
      <c r="AZ899" s="45"/>
    </row>
    <row r="900" spans="1:52" ht="12.75" customHeight="1">
      <c r="A900" s="178"/>
      <c r="B900" s="47"/>
      <c r="C900" s="47"/>
      <c r="D900" s="47"/>
      <c r="E900" s="47"/>
      <c r="F900" s="47"/>
      <c r="G900" s="47"/>
      <c r="H900" s="47"/>
      <c r="I900" s="48"/>
      <c r="J900" s="47"/>
      <c r="K900" s="48"/>
      <c r="L900" s="48"/>
      <c r="M900" s="48"/>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c r="AR900" s="47"/>
      <c r="AS900" s="47"/>
      <c r="AT900" s="45"/>
      <c r="AU900" s="45"/>
      <c r="AV900" s="45"/>
      <c r="AW900" s="45"/>
      <c r="AX900" s="45"/>
      <c r="AY900" s="45"/>
      <c r="AZ900" s="45"/>
    </row>
    <row r="901" spans="1:52" ht="12.75" customHeight="1">
      <c r="A901" s="178"/>
      <c r="B901" s="47"/>
      <c r="C901" s="47"/>
      <c r="D901" s="47"/>
      <c r="E901" s="47"/>
      <c r="F901" s="47"/>
      <c r="G901" s="47"/>
      <c r="H901" s="47"/>
      <c r="I901" s="48"/>
      <c r="J901" s="47"/>
      <c r="K901" s="48"/>
      <c r="L901" s="48"/>
      <c r="M901" s="48"/>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c r="AO901" s="47"/>
      <c r="AP901" s="47"/>
      <c r="AQ901" s="47"/>
      <c r="AR901" s="47"/>
      <c r="AS901" s="47"/>
      <c r="AT901" s="45"/>
      <c r="AU901" s="45"/>
      <c r="AV901" s="45"/>
      <c r="AW901" s="45"/>
      <c r="AX901" s="45"/>
      <c r="AY901" s="45"/>
      <c r="AZ901" s="45"/>
    </row>
    <row r="902" spans="1:52" ht="12.75" customHeight="1">
      <c r="A902" s="178"/>
      <c r="B902" s="47"/>
      <c r="C902" s="47"/>
      <c r="D902" s="47"/>
      <c r="E902" s="47"/>
      <c r="F902" s="47"/>
      <c r="G902" s="47"/>
      <c r="H902" s="47"/>
      <c r="I902" s="48"/>
      <c r="J902" s="47"/>
      <c r="K902" s="48"/>
      <c r="L902" s="48"/>
      <c r="M902" s="48"/>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c r="AO902" s="47"/>
      <c r="AP902" s="47"/>
      <c r="AQ902" s="47"/>
      <c r="AR902" s="47"/>
      <c r="AS902" s="47"/>
      <c r="AT902" s="45"/>
      <c r="AU902" s="45"/>
      <c r="AV902" s="45"/>
      <c r="AW902" s="45"/>
      <c r="AX902" s="45"/>
      <c r="AY902" s="45"/>
      <c r="AZ902" s="45"/>
    </row>
    <row r="903" spans="1:52" ht="12.75" customHeight="1">
      <c r="A903" s="178"/>
      <c r="B903" s="47"/>
      <c r="C903" s="47"/>
      <c r="D903" s="47"/>
      <c r="E903" s="47"/>
      <c r="F903" s="47"/>
      <c r="G903" s="47"/>
      <c r="H903" s="47"/>
      <c r="I903" s="48"/>
      <c r="J903" s="47"/>
      <c r="K903" s="48"/>
      <c r="L903" s="48"/>
      <c r="M903" s="48"/>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c r="AP903" s="47"/>
      <c r="AQ903" s="47"/>
      <c r="AR903" s="47"/>
      <c r="AS903" s="47"/>
      <c r="AT903" s="45"/>
      <c r="AU903" s="45"/>
      <c r="AV903" s="45"/>
      <c r="AW903" s="45"/>
      <c r="AX903" s="45"/>
      <c r="AY903" s="45"/>
      <c r="AZ903" s="45"/>
    </row>
    <row r="904" spans="1:52" ht="12.75" customHeight="1">
      <c r="A904" s="178"/>
      <c r="B904" s="47"/>
      <c r="C904" s="47"/>
      <c r="D904" s="47"/>
      <c r="E904" s="47"/>
      <c r="F904" s="47"/>
      <c r="G904" s="47"/>
      <c r="H904" s="47"/>
      <c r="I904" s="48"/>
      <c r="J904" s="47"/>
      <c r="K904" s="48"/>
      <c r="L904" s="48"/>
      <c r="M904" s="48"/>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c r="AO904" s="47"/>
      <c r="AP904" s="47"/>
      <c r="AQ904" s="47"/>
      <c r="AR904" s="47"/>
      <c r="AS904" s="47"/>
      <c r="AT904" s="45"/>
      <c r="AU904" s="45"/>
      <c r="AV904" s="45"/>
      <c r="AW904" s="45"/>
      <c r="AX904" s="45"/>
      <c r="AY904" s="45"/>
      <c r="AZ904" s="45"/>
    </row>
    <row r="905" spans="1:52" ht="12.75" customHeight="1">
      <c r="A905" s="178"/>
      <c r="B905" s="47"/>
      <c r="C905" s="47"/>
      <c r="D905" s="47"/>
      <c r="E905" s="47"/>
      <c r="F905" s="47"/>
      <c r="G905" s="47"/>
      <c r="H905" s="47"/>
      <c r="I905" s="48"/>
      <c r="J905" s="47"/>
      <c r="K905" s="48"/>
      <c r="L905" s="48"/>
      <c r="M905" s="48"/>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c r="AO905" s="47"/>
      <c r="AP905" s="47"/>
      <c r="AQ905" s="47"/>
      <c r="AR905" s="47"/>
      <c r="AS905" s="47"/>
      <c r="AT905" s="45"/>
      <c r="AU905" s="45"/>
      <c r="AV905" s="45"/>
      <c r="AW905" s="45"/>
      <c r="AX905" s="45"/>
      <c r="AY905" s="45"/>
      <c r="AZ905" s="45"/>
    </row>
    <row r="906" spans="1:52" ht="12.75" customHeight="1">
      <c r="A906" s="178"/>
      <c r="B906" s="47"/>
      <c r="C906" s="47"/>
      <c r="D906" s="47"/>
      <c r="E906" s="47"/>
      <c r="F906" s="47"/>
      <c r="G906" s="47"/>
      <c r="H906" s="47"/>
      <c r="I906" s="48"/>
      <c r="J906" s="47"/>
      <c r="K906" s="48"/>
      <c r="L906" s="48"/>
      <c r="M906" s="48"/>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c r="AO906" s="47"/>
      <c r="AP906" s="47"/>
      <c r="AQ906" s="47"/>
      <c r="AR906" s="47"/>
      <c r="AS906" s="47"/>
      <c r="AT906" s="45"/>
      <c r="AU906" s="45"/>
      <c r="AV906" s="45"/>
      <c r="AW906" s="45"/>
      <c r="AX906" s="45"/>
      <c r="AY906" s="45"/>
      <c r="AZ906" s="45"/>
    </row>
    <row r="907" spans="1:52" ht="12.75" customHeight="1">
      <c r="A907" s="178"/>
      <c r="B907" s="47"/>
      <c r="C907" s="47"/>
      <c r="D907" s="47"/>
      <c r="E907" s="47"/>
      <c r="F907" s="47"/>
      <c r="G907" s="47"/>
      <c r="H907" s="47"/>
      <c r="I907" s="48"/>
      <c r="J907" s="47"/>
      <c r="K907" s="48"/>
      <c r="L907" s="48"/>
      <c r="M907" s="48"/>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c r="AO907" s="47"/>
      <c r="AP907" s="47"/>
      <c r="AQ907" s="47"/>
      <c r="AR907" s="47"/>
      <c r="AS907" s="47"/>
      <c r="AT907" s="45"/>
      <c r="AU907" s="45"/>
      <c r="AV907" s="45"/>
      <c r="AW907" s="45"/>
      <c r="AX907" s="45"/>
      <c r="AY907" s="45"/>
      <c r="AZ907" s="45"/>
    </row>
    <row r="908" spans="1:52" ht="12.75" customHeight="1">
      <c r="A908" s="178"/>
      <c r="B908" s="47"/>
      <c r="C908" s="47"/>
      <c r="D908" s="47"/>
      <c r="E908" s="47"/>
      <c r="F908" s="47"/>
      <c r="G908" s="47"/>
      <c r="H908" s="47"/>
      <c r="I908" s="48"/>
      <c r="J908" s="47"/>
      <c r="K908" s="48"/>
      <c r="L908" s="48"/>
      <c r="M908" s="48"/>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c r="AO908" s="47"/>
      <c r="AP908" s="47"/>
      <c r="AQ908" s="47"/>
      <c r="AR908" s="47"/>
      <c r="AS908" s="47"/>
      <c r="AT908" s="45"/>
      <c r="AU908" s="45"/>
      <c r="AV908" s="45"/>
      <c r="AW908" s="45"/>
      <c r="AX908" s="45"/>
      <c r="AY908" s="45"/>
      <c r="AZ908" s="45"/>
    </row>
    <row r="909" spans="1:52" ht="12.75" customHeight="1">
      <c r="A909" s="178"/>
      <c r="B909" s="47"/>
      <c r="C909" s="47"/>
      <c r="D909" s="47"/>
      <c r="E909" s="47"/>
      <c r="F909" s="47"/>
      <c r="G909" s="47"/>
      <c r="H909" s="47"/>
      <c r="I909" s="48"/>
      <c r="J909" s="47"/>
      <c r="K909" s="48"/>
      <c r="L909" s="48"/>
      <c r="M909" s="48"/>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c r="AR909" s="47"/>
      <c r="AS909" s="47"/>
      <c r="AT909" s="45"/>
      <c r="AU909" s="45"/>
      <c r="AV909" s="45"/>
      <c r="AW909" s="45"/>
      <c r="AX909" s="45"/>
      <c r="AY909" s="45"/>
      <c r="AZ909" s="45"/>
    </row>
    <row r="910" spans="1:52" ht="12.75" customHeight="1">
      <c r="A910" s="178"/>
      <c r="B910" s="47"/>
      <c r="C910" s="47"/>
      <c r="D910" s="47"/>
      <c r="E910" s="47"/>
      <c r="F910" s="47"/>
      <c r="G910" s="47"/>
      <c r="H910" s="47"/>
      <c r="I910" s="48"/>
      <c r="J910" s="47"/>
      <c r="K910" s="48"/>
      <c r="L910" s="48"/>
      <c r="M910" s="48"/>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c r="AO910" s="47"/>
      <c r="AP910" s="47"/>
      <c r="AQ910" s="47"/>
      <c r="AR910" s="47"/>
      <c r="AS910" s="47"/>
      <c r="AT910" s="45"/>
      <c r="AU910" s="45"/>
      <c r="AV910" s="45"/>
      <c r="AW910" s="45"/>
      <c r="AX910" s="45"/>
      <c r="AY910" s="45"/>
      <c r="AZ910" s="45"/>
    </row>
    <row r="911" spans="1:52" ht="12.75" customHeight="1">
      <c r="A911" s="178"/>
      <c r="B911" s="47"/>
      <c r="C911" s="47"/>
      <c r="D911" s="47"/>
      <c r="E911" s="47"/>
      <c r="F911" s="47"/>
      <c r="G911" s="47"/>
      <c r="H911" s="47"/>
      <c r="I911" s="48"/>
      <c r="J911" s="47"/>
      <c r="K911" s="48"/>
      <c r="L911" s="48"/>
      <c r="M911" s="48"/>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c r="AO911" s="47"/>
      <c r="AP911" s="47"/>
      <c r="AQ911" s="47"/>
      <c r="AR911" s="47"/>
      <c r="AS911" s="47"/>
      <c r="AT911" s="45"/>
      <c r="AU911" s="45"/>
      <c r="AV911" s="45"/>
      <c r="AW911" s="45"/>
      <c r="AX911" s="45"/>
      <c r="AY911" s="45"/>
      <c r="AZ911" s="45"/>
    </row>
    <row r="912" spans="1:52" ht="12.75" customHeight="1">
      <c r="A912" s="178"/>
      <c r="B912" s="47"/>
      <c r="C912" s="47"/>
      <c r="D912" s="47"/>
      <c r="E912" s="47"/>
      <c r="F912" s="47"/>
      <c r="G912" s="47"/>
      <c r="H912" s="47"/>
      <c r="I912" s="48"/>
      <c r="J912" s="47"/>
      <c r="K912" s="48"/>
      <c r="L912" s="48"/>
      <c r="M912" s="48"/>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c r="AR912" s="47"/>
      <c r="AS912" s="47"/>
      <c r="AT912" s="45"/>
      <c r="AU912" s="45"/>
      <c r="AV912" s="45"/>
      <c r="AW912" s="45"/>
      <c r="AX912" s="45"/>
      <c r="AY912" s="45"/>
      <c r="AZ912" s="45"/>
    </row>
    <row r="913" spans="1:52" ht="12.75" customHeight="1">
      <c r="A913" s="178"/>
      <c r="B913" s="47"/>
      <c r="C913" s="47"/>
      <c r="D913" s="47"/>
      <c r="E913" s="47"/>
      <c r="F913" s="47"/>
      <c r="G913" s="47"/>
      <c r="H913" s="47"/>
      <c r="I913" s="48"/>
      <c r="J913" s="47"/>
      <c r="K913" s="48"/>
      <c r="L913" s="48"/>
      <c r="M913" s="48"/>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c r="AP913" s="47"/>
      <c r="AQ913" s="47"/>
      <c r="AR913" s="47"/>
      <c r="AS913" s="47"/>
      <c r="AT913" s="45"/>
      <c r="AU913" s="45"/>
      <c r="AV913" s="45"/>
      <c r="AW913" s="45"/>
      <c r="AX913" s="45"/>
      <c r="AY913" s="45"/>
      <c r="AZ913" s="45"/>
    </row>
    <row r="914" spans="1:52" ht="12.75" customHeight="1">
      <c r="A914" s="178"/>
      <c r="B914" s="47"/>
      <c r="C914" s="47"/>
      <c r="D914" s="47"/>
      <c r="E914" s="47"/>
      <c r="F914" s="47"/>
      <c r="G914" s="47"/>
      <c r="H914" s="47"/>
      <c r="I914" s="48"/>
      <c r="J914" s="47"/>
      <c r="K914" s="48"/>
      <c r="L914" s="48"/>
      <c r="M914" s="48"/>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c r="AO914" s="47"/>
      <c r="AP914" s="47"/>
      <c r="AQ914" s="47"/>
      <c r="AR914" s="47"/>
      <c r="AS914" s="47"/>
      <c r="AT914" s="45"/>
      <c r="AU914" s="45"/>
      <c r="AV914" s="45"/>
      <c r="AW914" s="45"/>
      <c r="AX914" s="45"/>
      <c r="AY914" s="45"/>
      <c r="AZ914" s="45"/>
    </row>
    <row r="915" spans="1:52" ht="12.75" customHeight="1">
      <c r="A915" s="178"/>
      <c r="B915" s="47"/>
      <c r="C915" s="47"/>
      <c r="D915" s="47"/>
      <c r="E915" s="47"/>
      <c r="F915" s="47"/>
      <c r="G915" s="47"/>
      <c r="H915" s="47"/>
      <c r="I915" s="48"/>
      <c r="J915" s="47"/>
      <c r="K915" s="48"/>
      <c r="L915" s="48"/>
      <c r="M915" s="48"/>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c r="AP915" s="47"/>
      <c r="AQ915" s="47"/>
      <c r="AR915" s="47"/>
      <c r="AS915" s="47"/>
      <c r="AT915" s="45"/>
      <c r="AU915" s="45"/>
      <c r="AV915" s="45"/>
      <c r="AW915" s="45"/>
      <c r="AX915" s="45"/>
      <c r="AY915" s="45"/>
      <c r="AZ915" s="45"/>
    </row>
    <row r="916" spans="1:52" ht="12.75" customHeight="1">
      <c r="A916" s="178"/>
      <c r="B916" s="47"/>
      <c r="C916" s="47"/>
      <c r="D916" s="47"/>
      <c r="E916" s="47"/>
      <c r="F916" s="47"/>
      <c r="G916" s="47"/>
      <c r="H916" s="47"/>
      <c r="I916" s="48"/>
      <c r="J916" s="47"/>
      <c r="K916" s="48"/>
      <c r="L916" s="48"/>
      <c r="M916" s="48"/>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c r="AO916" s="47"/>
      <c r="AP916" s="47"/>
      <c r="AQ916" s="47"/>
      <c r="AR916" s="47"/>
      <c r="AS916" s="47"/>
      <c r="AT916" s="45"/>
      <c r="AU916" s="45"/>
      <c r="AV916" s="45"/>
      <c r="AW916" s="45"/>
      <c r="AX916" s="45"/>
      <c r="AY916" s="45"/>
      <c r="AZ916" s="45"/>
    </row>
    <row r="917" spans="1:52" ht="12.75" customHeight="1">
      <c r="A917" s="178"/>
      <c r="B917" s="47"/>
      <c r="C917" s="47"/>
      <c r="D917" s="47"/>
      <c r="E917" s="47"/>
      <c r="F917" s="47"/>
      <c r="G917" s="47"/>
      <c r="H917" s="47"/>
      <c r="I917" s="48"/>
      <c r="J917" s="47"/>
      <c r="K917" s="48"/>
      <c r="L917" s="48"/>
      <c r="M917" s="48"/>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c r="AP917" s="47"/>
      <c r="AQ917" s="47"/>
      <c r="AR917" s="47"/>
      <c r="AS917" s="47"/>
      <c r="AT917" s="45"/>
      <c r="AU917" s="45"/>
      <c r="AV917" s="45"/>
      <c r="AW917" s="45"/>
      <c r="AX917" s="45"/>
      <c r="AY917" s="45"/>
      <c r="AZ917" s="45"/>
    </row>
    <row r="918" spans="1:52" ht="12.75" customHeight="1">
      <c r="A918" s="178"/>
      <c r="B918" s="47"/>
      <c r="C918" s="47"/>
      <c r="D918" s="47"/>
      <c r="E918" s="47"/>
      <c r="F918" s="47"/>
      <c r="G918" s="47"/>
      <c r="H918" s="47"/>
      <c r="I918" s="48"/>
      <c r="J918" s="47"/>
      <c r="K918" s="48"/>
      <c r="L918" s="48"/>
      <c r="M918" s="48"/>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c r="AP918" s="47"/>
      <c r="AQ918" s="47"/>
      <c r="AR918" s="47"/>
      <c r="AS918" s="47"/>
      <c r="AT918" s="45"/>
      <c r="AU918" s="45"/>
      <c r="AV918" s="45"/>
      <c r="AW918" s="45"/>
      <c r="AX918" s="45"/>
      <c r="AY918" s="45"/>
      <c r="AZ918" s="45"/>
    </row>
    <row r="919" spans="1:52" ht="12.75" customHeight="1">
      <c r="A919" s="178"/>
      <c r="B919" s="47"/>
      <c r="C919" s="47"/>
      <c r="D919" s="47"/>
      <c r="E919" s="47"/>
      <c r="F919" s="47"/>
      <c r="G919" s="47"/>
      <c r="H919" s="47"/>
      <c r="I919" s="48"/>
      <c r="J919" s="47"/>
      <c r="K919" s="48"/>
      <c r="L919" s="48"/>
      <c r="M919" s="48"/>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c r="AP919" s="47"/>
      <c r="AQ919" s="47"/>
      <c r="AR919" s="47"/>
      <c r="AS919" s="47"/>
      <c r="AT919" s="45"/>
      <c r="AU919" s="45"/>
      <c r="AV919" s="45"/>
      <c r="AW919" s="45"/>
      <c r="AX919" s="45"/>
      <c r="AY919" s="45"/>
      <c r="AZ919" s="45"/>
    </row>
    <row r="920" spans="1:52" ht="12.75" customHeight="1">
      <c r="A920" s="178"/>
      <c r="B920" s="47"/>
      <c r="C920" s="47"/>
      <c r="D920" s="47"/>
      <c r="E920" s="47"/>
      <c r="F920" s="47"/>
      <c r="G920" s="47"/>
      <c r="H920" s="47"/>
      <c r="I920" s="48"/>
      <c r="J920" s="47"/>
      <c r="K920" s="48"/>
      <c r="L920" s="48"/>
      <c r="M920" s="48"/>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c r="AR920" s="47"/>
      <c r="AS920" s="47"/>
      <c r="AT920" s="45"/>
      <c r="AU920" s="45"/>
      <c r="AV920" s="45"/>
      <c r="AW920" s="45"/>
      <c r="AX920" s="45"/>
      <c r="AY920" s="45"/>
      <c r="AZ920" s="45"/>
    </row>
    <row r="921" spans="1:52" ht="12.75" customHeight="1">
      <c r="A921" s="178"/>
      <c r="B921" s="47"/>
      <c r="C921" s="47"/>
      <c r="D921" s="47"/>
      <c r="E921" s="47"/>
      <c r="F921" s="47"/>
      <c r="G921" s="47"/>
      <c r="H921" s="47"/>
      <c r="I921" s="48"/>
      <c r="J921" s="47"/>
      <c r="K921" s="48"/>
      <c r="L921" s="48"/>
      <c r="M921" s="48"/>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c r="AP921" s="47"/>
      <c r="AQ921" s="47"/>
      <c r="AR921" s="47"/>
      <c r="AS921" s="47"/>
      <c r="AT921" s="45"/>
      <c r="AU921" s="45"/>
      <c r="AV921" s="45"/>
      <c r="AW921" s="45"/>
      <c r="AX921" s="45"/>
      <c r="AY921" s="45"/>
      <c r="AZ921" s="45"/>
    </row>
    <row r="922" spans="1:52" ht="12.75" customHeight="1">
      <c r="A922" s="178"/>
      <c r="B922" s="47"/>
      <c r="C922" s="47"/>
      <c r="D922" s="47"/>
      <c r="E922" s="47"/>
      <c r="F922" s="47"/>
      <c r="G922" s="47"/>
      <c r="H922" s="47"/>
      <c r="I922" s="48"/>
      <c r="J922" s="47"/>
      <c r="K922" s="48"/>
      <c r="L922" s="48"/>
      <c r="M922" s="48"/>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c r="AO922" s="47"/>
      <c r="AP922" s="47"/>
      <c r="AQ922" s="47"/>
      <c r="AR922" s="47"/>
      <c r="AS922" s="47"/>
      <c r="AT922" s="45"/>
      <c r="AU922" s="45"/>
      <c r="AV922" s="45"/>
      <c r="AW922" s="45"/>
      <c r="AX922" s="45"/>
      <c r="AY922" s="45"/>
      <c r="AZ922" s="45"/>
    </row>
    <row r="923" spans="1:52" ht="12.75" customHeight="1">
      <c r="A923" s="178"/>
      <c r="B923" s="47"/>
      <c r="C923" s="47"/>
      <c r="D923" s="47"/>
      <c r="E923" s="47"/>
      <c r="F923" s="47"/>
      <c r="G923" s="47"/>
      <c r="H923" s="47"/>
      <c r="I923" s="48"/>
      <c r="J923" s="47"/>
      <c r="K923" s="48"/>
      <c r="L923" s="48"/>
      <c r="M923" s="48"/>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c r="AR923" s="47"/>
      <c r="AS923" s="47"/>
      <c r="AT923" s="45"/>
      <c r="AU923" s="45"/>
      <c r="AV923" s="45"/>
      <c r="AW923" s="45"/>
      <c r="AX923" s="45"/>
      <c r="AY923" s="45"/>
      <c r="AZ923" s="45"/>
    </row>
    <row r="924" spans="1:52" ht="12.75" customHeight="1">
      <c r="A924" s="178"/>
      <c r="B924" s="47"/>
      <c r="C924" s="47"/>
      <c r="D924" s="47"/>
      <c r="E924" s="47"/>
      <c r="F924" s="47"/>
      <c r="G924" s="47"/>
      <c r="H924" s="47"/>
      <c r="I924" s="48"/>
      <c r="J924" s="47"/>
      <c r="K924" s="48"/>
      <c r="L924" s="48"/>
      <c r="M924" s="48"/>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c r="AO924" s="47"/>
      <c r="AP924" s="47"/>
      <c r="AQ924" s="47"/>
      <c r="AR924" s="47"/>
      <c r="AS924" s="47"/>
      <c r="AT924" s="45"/>
      <c r="AU924" s="45"/>
      <c r="AV924" s="45"/>
      <c r="AW924" s="45"/>
      <c r="AX924" s="45"/>
      <c r="AY924" s="45"/>
      <c r="AZ924" s="45"/>
    </row>
    <row r="925" spans="1:52" ht="12.75" customHeight="1">
      <c r="A925" s="178"/>
      <c r="B925" s="47"/>
      <c r="C925" s="47"/>
      <c r="D925" s="47"/>
      <c r="E925" s="47"/>
      <c r="F925" s="47"/>
      <c r="G925" s="47"/>
      <c r="H925" s="47"/>
      <c r="I925" s="48"/>
      <c r="J925" s="47"/>
      <c r="K925" s="48"/>
      <c r="L925" s="48"/>
      <c r="M925" s="48"/>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c r="AP925" s="47"/>
      <c r="AQ925" s="47"/>
      <c r="AR925" s="47"/>
      <c r="AS925" s="47"/>
      <c r="AT925" s="45"/>
      <c r="AU925" s="45"/>
      <c r="AV925" s="45"/>
      <c r="AW925" s="45"/>
      <c r="AX925" s="45"/>
      <c r="AY925" s="45"/>
      <c r="AZ925" s="45"/>
    </row>
    <row r="926" spans="1:52" ht="12.75" customHeight="1">
      <c r="A926" s="178"/>
      <c r="B926" s="47"/>
      <c r="C926" s="47"/>
      <c r="D926" s="47"/>
      <c r="E926" s="47"/>
      <c r="F926" s="47"/>
      <c r="G926" s="47"/>
      <c r="H926" s="47"/>
      <c r="I926" s="48"/>
      <c r="J926" s="47"/>
      <c r="K926" s="48"/>
      <c r="L926" s="48"/>
      <c r="M926" s="48"/>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c r="AP926" s="47"/>
      <c r="AQ926" s="47"/>
      <c r="AR926" s="47"/>
      <c r="AS926" s="47"/>
      <c r="AT926" s="45"/>
      <c r="AU926" s="45"/>
      <c r="AV926" s="45"/>
      <c r="AW926" s="45"/>
      <c r="AX926" s="45"/>
      <c r="AY926" s="45"/>
      <c r="AZ926" s="45"/>
    </row>
    <row r="927" spans="1:52" ht="12.75" customHeight="1">
      <c r="A927" s="178"/>
      <c r="B927" s="47"/>
      <c r="C927" s="47"/>
      <c r="D927" s="47"/>
      <c r="E927" s="47"/>
      <c r="F927" s="47"/>
      <c r="G927" s="47"/>
      <c r="H927" s="47"/>
      <c r="I927" s="48"/>
      <c r="J927" s="47"/>
      <c r="K927" s="48"/>
      <c r="L927" s="48"/>
      <c r="M927" s="48"/>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c r="AP927" s="47"/>
      <c r="AQ927" s="47"/>
      <c r="AR927" s="47"/>
      <c r="AS927" s="47"/>
      <c r="AT927" s="45"/>
      <c r="AU927" s="45"/>
      <c r="AV927" s="45"/>
      <c r="AW927" s="45"/>
      <c r="AX927" s="45"/>
      <c r="AY927" s="45"/>
      <c r="AZ927" s="45"/>
    </row>
    <row r="928" spans="1:52" ht="12.75" customHeight="1">
      <c r="A928" s="178"/>
      <c r="B928" s="47"/>
      <c r="C928" s="47"/>
      <c r="D928" s="47"/>
      <c r="E928" s="47"/>
      <c r="F928" s="47"/>
      <c r="G928" s="47"/>
      <c r="H928" s="47"/>
      <c r="I928" s="48"/>
      <c r="J928" s="47"/>
      <c r="K928" s="48"/>
      <c r="L928" s="48"/>
      <c r="M928" s="48"/>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c r="AO928" s="47"/>
      <c r="AP928" s="47"/>
      <c r="AQ928" s="47"/>
      <c r="AR928" s="47"/>
      <c r="AS928" s="47"/>
      <c r="AT928" s="45"/>
      <c r="AU928" s="45"/>
      <c r="AV928" s="45"/>
      <c r="AW928" s="45"/>
      <c r="AX928" s="45"/>
      <c r="AY928" s="45"/>
      <c r="AZ928" s="45"/>
    </row>
    <row r="929" spans="1:52" ht="12.75" customHeight="1">
      <c r="A929" s="178"/>
      <c r="B929" s="47"/>
      <c r="C929" s="47"/>
      <c r="D929" s="47"/>
      <c r="E929" s="47"/>
      <c r="F929" s="47"/>
      <c r="G929" s="47"/>
      <c r="H929" s="47"/>
      <c r="I929" s="48"/>
      <c r="J929" s="47"/>
      <c r="K929" s="48"/>
      <c r="L929" s="48"/>
      <c r="M929" s="48"/>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c r="AP929" s="47"/>
      <c r="AQ929" s="47"/>
      <c r="AR929" s="47"/>
      <c r="AS929" s="47"/>
      <c r="AT929" s="45"/>
      <c r="AU929" s="45"/>
      <c r="AV929" s="45"/>
      <c r="AW929" s="45"/>
      <c r="AX929" s="45"/>
      <c r="AY929" s="45"/>
      <c r="AZ929" s="45"/>
    </row>
    <row r="930" spans="1:52" ht="12.75" customHeight="1">
      <c r="A930" s="178"/>
      <c r="B930" s="47"/>
      <c r="C930" s="47"/>
      <c r="D930" s="47"/>
      <c r="E930" s="47"/>
      <c r="F930" s="47"/>
      <c r="G930" s="47"/>
      <c r="H930" s="47"/>
      <c r="I930" s="48"/>
      <c r="J930" s="47"/>
      <c r="K930" s="48"/>
      <c r="L930" s="48"/>
      <c r="M930" s="48"/>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c r="AP930" s="47"/>
      <c r="AQ930" s="47"/>
      <c r="AR930" s="47"/>
      <c r="AS930" s="47"/>
      <c r="AT930" s="45"/>
      <c r="AU930" s="45"/>
      <c r="AV930" s="45"/>
      <c r="AW930" s="45"/>
      <c r="AX930" s="45"/>
      <c r="AY930" s="45"/>
      <c r="AZ930" s="45"/>
    </row>
    <row r="931" spans="1:52" ht="12.75" customHeight="1">
      <c r="A931" s="178"/>
      <c r="B931" s="47"/>
      <c r="C931" s="47"/>
      <c r="D931" s="47"/>
      <c r="E931" s="47"/>
      <c r="F931" s="47"/>
      <c r="G931" s="47"/>
      <c r="H931" s="47"/>
      <c r="I931" s="48"/>
      <c r="J931" s="47"/>
      <c r="K931" s="48"/>
      <c r="L931" s="48"/>
      <c r="M931" s="48"/>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c r="AP931" s="47"/>
      <c r="AQ931" s="47"/>
      <c r="AR931" s="47"/>
      <c r="AS931" s="47"/>
      <c r="AT931" s="45"/>
      <c r="AU931" s="45"/>
      <c r="AV931" s="45"/>
      <c r="AW931" s="45"/>
      <c r="AX931" s="45"/>
      <c r="AY931" s="45"/>
      <c r="AZ931" s="45"/>
    </row>
    <row r="932" spans="1:52" ht="12.75" customHeight="1">
      <c r="A932" s="178"/>
      <c r="B932" s="47"/>
      <c r="C932" s="47"/>
      <c r="D932" s="47"/>
      <c r="E932" s="47"/>
      <c r="F932" s="47"/>
      <c r="G932" s="47"/>
      <c r="H932" s="47"/>
      <c r="I932" s="48"/>
      <c r="J932" s="47"/>
      <c r="K932" s="48"/>
      <c r="L932" s="48"/>
      <c r="M932" s="48"/>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c r="AO932" s="47"/>
      <c r="AP932" s="47"/>
      <c r="AQ932" s="47"/>
      <c r="AR932" s="47"/>
      <c r="AS932" s="47"/>
      <c r="AT932" s="45"/>
      <c r="AU932" s="45"/>
      <c r="AV932" s="45"/>
      <c r="AW932" s="45"/>
      <c r="AX932" s="45"/>
      <c r="AY932" s="45"/>
      <c r="AZ932" s="45"/>
    </row>
    <row r="933" spans="1:52" ht="12.75" customHeight="1">
      <c r="A933" s="178"/>
      <c r="B933" s="47"/>
      <c r="C933" s="47"/>
      <c r="D933" s="47"/>
      <c r="E933" s="47"/>
      <c r="F933" s="47"/>
      <c r="G933" s="47"/>
      <c r="H933" s="47"/>
      <c r="I933" s="48"/>
      <c r="J933" s="47"/>
      <c r="K933" s="48"/>
      <c r="L933" s="48"/>
      <c r="M933" s="48"/>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c r="AP933" s="47"/>
      <c r="AQ933" s="47"/>
      <c r="AR933" s="47"/>
      <c r="AS933" s="47"/>
      <c r="AT933" s="45"/>
      <c r="AU933" s="45"/>
      <c r="AV933" s="45"/>
      <c r="AW933" s="45"/>
      <c r="AX933" s="45"/>
      <c r="AY933" s="45"/>
      <c r="AZ933" s="45"/>
    </row>
    <row r="934" spans="1:52" ht="12.75" customHeight="1">
      <c r="A934" s="178"/>
      <c r="B934" s="47"/>
      <c r="C934" s="47"/>
      <c r="D934" s="47"/>
      <c r="E934" s="47"/>
      <c r="F934" s="47"/>
      <c r="G934" s="47"/>
      <c r="H934" s="47"/>
      <c r="I934" s="48"/>
      <c r="J934" s="47"/>
      <c r="K934" s="48"/>
      <c r="L934" s="48"/>
      <c r="M934" s="48"/>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c r="AP934" s="47"/>
      <c r="AQ934" s="47"/>
      <c r="AR934" s="47"/>
      <c r="AS934" s="47"/>
      <c r="AT934" s="45"/>
      <c r="AU934" s="45"/>
      <c r="AV934" s="45"/>
      <c r="AW934" s="45"/>
      <c r="AX934" s="45"/>
      <c r="AY934" s="45"/>
      <c r="AZ934" s="45"/>
    </row>
    <row r="935" spans="1:52" ht="12.75" customHeight="1">
      <c r="A935" s="178"/>
      <c r="B935" s="47"/>
      <c r="C935" s="47"/>
      <c r="D935" s="47"/>
      <c r="E935" s="47"/>
      <c r="F935" s="47"/>
      <c r="G935" s="47"/>
      <c r="H935" s="47"/>
      <c r="I935" s="48"/>
      <c r="J935" s="47"/>
      <c r="K935" s="48"/>
      <c r="L935" s="48"/>
      <c r="M935" s="48"/>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c r="AP935" s="47"/>
      <c r="AQ935" s="47"/>
      <c r="AR935" s="47"/>
      <c r="AS935" s="47"/>
      <c r="AT935" s="45"/>
      <c r="AU935" s="45"/>
      <c r="AV935" s="45"/>
      <c r="AW935" s="45"/>
      <c r="AX935" s="45"/>
      <c r="AY935" s="45"/>
      <c r="AZ935" s="45"/>
    </row>
    <row r="936" spans="1:52" ht="12.75" customHeight="1">
      <c r="A936" s="178"/>
      <c r="B936" s="47"/>
      <c r="C936" s="47"/>
      <c r="D936" s="47"/>
      <c r="E936" s="47"/>
      <c r="F936" s="47"/>
      <c r="G936" s="47"/>
      <c r="H936" s="47"/>
      <c r="I936" s="48"/>
      <c r="J936" s="47"/>
      <c r="K936" s="48"/>
      <c r="L936" s="48"/>
      <c r="M936" s="48"/>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c r="AR936" s="47"/>
      <c r="AS936" s="47"/>
      <c r="AT936" s="45"/>
      <c r="AU936" s="45"/>
      <c r="AV936" s="45"/>
      <c r="AW936" s="45"/>
      <c r="AX936" s="45"/>
      <c r="AY936" s="45"/>
      <c r="AZ936" s="45"/>
    </row>
    <row r="937" spans="1:52" ht="12.75" customHeight="1">
      <c r="A937" s="178"/>
      <c r="B937" s="47"/>
      <c r="C937" s="47"/>
      <c r="D937" s="47"/>
      <c r="E937" s="47"/>
      <c r="F937" s="47"/>
      <c r="G937" s="47"/>
      <c r="H937" s="47"/>
      <c r="I937" s="48"/>
      <c r="J937" s="47"/>
      <c r="K937" s="48"/>
      <c r="L937" s="48"/>
      <c r="M937" s="48"/>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c r="AP937" s="47"/>
      <c r="AQ937" s="47"/>
      <c r="AR937" s="47"/>
      <c r="AS937" s="47"/>
      <c r="AT937" s="45"/>
      <c r="AU937" s="45"/>
      <c r="AV937" s="45"/>
      <c r="AW937" s="45"/>
      <c r="AX937" s="45"/>
      <c r="AY937" s="45"/>
      <c r="AZ937" s="45"/>
    </row>
    <row r="938" spans="1:52" ht="12.75" customHeight="1">
      <c r="A938" s="178"/>
      <c r="B938" s="47"/>
      <c r="C938" s="47"/>
      <c r="D938" s="47"/>
      <c r="E938" s="47"/>
      <c r="F938" s="47"/>
      <c r="G938" s="47"/>
      <c r="H938" s="47"/>
      <c r="I938" s="48"/>
      <c r="J938" s="47"/>
      <c r="K938" s="48"/>
      <c r="L938" s="48"/>
      <c r="M938" s="48"/>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c r="AP938" s="47"/>
      <c r="AQ938" s="47"/>
      <c r="AR938" s="47"/>
      <c r="AS938" s="47"/>
      <c r="AT938" s="45"/>
      <c r="AU938" s="45"/>
      <c r="AV938" s="45"/>
      <c r="AW938" s="45"/>
      <c r="AX938" s="45"/>
      <c r="AY938" s="45"/>
      <c r="AZ938" s="45"/>
    </row>
    <row r="939" spans="1:52" ht="12.75" customHeight="1">
      <c r="A939" s="178"/>
      <c r="B939" s="47"/>
      <c r="C939" s="47"/>
      <c r="D939" s="47"/>
      <c r="E939" s="47"/>
      <c r="F939" s="47"/>
      <c r="G939" s="47"/>
      <c r="H939" s="47"/>
      <c r="I939" s="48"/>
      <c r="J939" s="47"/>
      <c r="K939" s="48"/>
      <c r="L939" s="48"/>
      <c r="M939" s="48"/>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c r="AP939" s="47"/>
      <c r="AQ939" s="47"/>
      <c r="AR939" s="47"/>
      <c r="AS939" s="47"/>
      <c r="AT939" s="45"/>
      <c r="AU939" s="45"/>
      <c r="AV939" s="45"/>
      <c r="AW939" s="45"/>
      <c r="AX939" s="45"/>
      <c r="AY939" s="45"/>
      <c r="AZ939" s="45"/>
    </row>
    <row r="940" spans="1:52" ht="12.75" customHeight="1">
      <c r="A940" s="178"/>
      <c r="B940" s="47"/>
      <c r="C940" s="47"/>
      <c r="D940" s="47"/>
      <c r="E940" s="47"/>
      <c r="F940" s="47"/>
      <c r="G940" s="47"/>
      <c r="H940" s="47"/>
      <c r="I940" s="48"/>
      <c r="J940" s="47"/>
      <c r="K940" s="48"/>
      <c r="L940" s="48"/>
      <c r="M940" s="48"/>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c r="AP940" s="47"/>
      <c r="AQ940" s="47"/>
      <c r="AR940" s="47"/>
      <c r="AS940" s="47"/>
      <c r="AT940" s="45"/>
      <c r="AU940" s="45"/>
      <c r="AV940" s="45"/>
      <c r="AW940" s="45"/>
      <c r="AX940" s="45"/>
      <c r="AY940" s="45"/>
      <c r="AZ940" s="45"/>
    </row>
    <row r="941" spans="1:52" ht="12.75" customHeight="1">
      <c r="A941" s="178"/>
      <c r="B941" s="47"/>
      <c r="C941" s="47"/>
      <c r="D941" s="47"/>
      <c r="E941" s="47"/>
      <c r="F941" s="47"/>
      <c r="G941" s="47"/>
      <c r="H941" s="47"/>
      <c r="I941" s="48"/>
      <c r="J941" s="47"/>
      <c r="K941" s="48"/>
      <c r="L941" s="48"/>
      <c r="M941" s="48"/>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c r="AR941" s="47"/>
      <c r="AS941" s="47"/>
      <c r="AT941" s="45"/>
      <c r="AU941" s="45"/>
      <c r="AV941" s="45"/>
      <c r="AW941" s="45"/>
      <c r="AX941" s="45"/>
      <c r="AY941" s="45"/>
      <c r="AZ941" s="45"/>
    </row>
    <row r="942" spans="1:52" ht="12.75" customHeight="1">
      <c r="A942" s="178"/>
      <c r="B942" s="47"/>
      <c r="C942" s="47"/>
      <c r="D942" s="47"/>
      <c r="E942" s="47"/>
      <c r="F942" s="47"/>
      <c r="G942" s="47"/>
      <c r="H942" s="47"/>
      <c r="I942" s="48"/>
      <c r="J942" s="47"/>
      <c r="K942" s="48"/>
      <c r="L942" s="48"/>
      <c r="M942" s="48"/>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c r="AR942" s="47"/>
      <c r="AS942" s="47"/>
      <c r="AT942" s="45"/>
      <c r="AU942" s="45"/>
      <c r="AV942" s="45"/>
      <c r="AW942" s="45"/>
      <c r="AX942" s="45"/>
      <c r="AY942" s="45"/>
      <c r="AZ942" s="45"/>
    </row>
    <row r="943" spans="1:52" ht="12.75" customHeight="1">
      <c r="A943" s="178"/>
      <c r="B943" s="47"/>
      <c r="C943" s="47"/>
      <c r="D943" s="47"/>
      <c r="E943" s="47"/>
      <c r="F943" s="47"/>
      <c r="G943" s="47"/>
      <c r="H943" s="47"/>
      <c r="I943" s="48"/>
      <c r="J943" s="47"/>
      <c r="K943" s="48"/>
      <c r="L943" s="48"/>
      <c r="M943" s="48"/>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c r="AP943" s="47"/>
      <c r="AQ943" s="47"/>
      <c r="AR943" s="47"/>
      <c r="AS943" s="47"/>
      <c r="AT943" s="45"/>
      <c r="AU943" s="45"/>
      <c r="AV943" s="45"/>
      <c r="AW943" s="45"/>
      <c r="AX943" s="45"/>
      <c r="AY943" s="45"/>
      <c r="AZ943" s="45"/>
    </row>
    <row r="944" spans="1:52" ht="12.75" customHeight="1">
      <c r="A944" s="178"/>
      <c r="B944" s="47"/>
      <c r="C944" s="47"/>
      <c r="D944" s="47"/>
      <c r="E944" s="47"/>
      <c r="F944" s="47"/>
      <c r="G944" s="47"/>
      <c r="H944" s="47"/>
      <c r="I944" s="48"/>
      <c r="J944" s="47"/>
      <c r="K944" s="48"/>
      <c r="L944" s="48"/>
      <c r="M944" s="48"/>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c r="AO944" s="47"/>
      <c r="AP944" s="47"/>
      <c r="AQ944" s="47"/>
      <c r="AR944" s="47"/>
      <c r="AS944" s="47"/>
      <c r="AT944" s="45"/>
      <c r="AU944" s="45"/>
      <c r="AV944" s="45"/>
      <c r="AW944" s="45"/>
      <c r="AX944" s="45"/>
      <c r="AY944" s="45"/>
      <c r="AZ944" s="45"/>
    </row>
    <row r="945" spans="1:52" ht="12.75" customHeight="1">
      <c r="A945" s="178"/>
      <c r="B945" s="47"/>
      <c r="C945" s="47"/>
      <c r="D945" s="47"/>
      <c r="E945" s="47"/>
      <c r="F945" s="47"/>
      <c r="G945" s="47"/>
      <c r="H945" s="47"/>
      <c r="I945" s="48"/>
      <c r="J945" s="47"/>
      <c r="K945" s="48"/>
      <c r="L945" s="48"/>
      <c r="M945" s="48"/>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c r="AP945" s="47"/>
      <c r="AQ945" s="47"/>
      <c r="AR945" s="47"/>
      <c r="AS945" s="47"/>
      <c r="AT945" s="45"/>
      <c r="AU945" s="45"/>
      <c r="AV945" s="45"/>
      <c r="AW945" s="45"/>
      <c r="AX945" s="45"/>
      <c r="AY945" s="45"/>
      <c r="AZ945" s="45"/>
    </row>
    <row r="946" spans="1:52" ht="12.75" customHeight="1">
      <c r="A946" s="178"/>
      <c r="B946" s="47"/>
      <c r="C946" s="47"/>
      <c r="D946" s="47"/>
      <c r="E946" s="47"/>
      <c r="F946" s="47"/>
      <c r="G946" s="47"/>
      <c r="H946" s="47"/>
      <c r="I946" s="48"/>
      <c r="J946" s="47"/>
      <c r="K946" s="48"/>
      <c r="L946" s="48"/>
      <c r="M946" s="48"/>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c r="AP946" s="47"/>
      <c r="AQ946" s="47"/>
      <c r="AR946" s="47"/>
      <c r="AS946" s="47"/>
      <c r="AT946" s="45"/>
      <c r="AU946" s="45"/>
      <c r="AV946" s="45"/>
      <c r="AW946" s="45"/>
      <c r="AX946" s="45"/>
      <c r="AY946" s="45"/>
      <c r="AZ946" s="45"/>
    </row>
    <row r="947" spans="1:52" ht="12.75" customHeight="1">
      <c r="A947" s="178"/>
      <c r="B947" s="47"/>
      <c r="C947" s="47"/>
      <c r="D947" s="47"/>
      <c r="E947" s="47"/>
      <c r="F947" s="47"/>
      <c r="G947" s="47"/>
      <c r="H947" s="47"/>
      <c r="I947" s="48"/>
      <c r="J947" s="47"/>
      <c r="K947" s="48"/>
      <c r="L947" s="48"/>
      <c r="M947" s="48"/>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c r="AR947" s="47"/>
      <c r="AS947" s="47"/>
      <c r="AT947" s="45"/>
      <c r="AU947" s="45"/>
      <c r="AV947" s="45"/>
      <c r="AW947" s="45"/>
      <c r="AX947" s="45"/>
      <c r="AY947" s="45"/>
      <c r="AZ947" s="45"/>
    </row>
    <row r="948" spans="1:52" ht="12.75" customHeight="1">
      <c r="A948" s="178"/>
      <c r="B948" s="47"/>
      <c r="C948" s="47"/>
      <c r="D948" s="47"/>
      <c r="E948" s="47"/>
      <c r="F948" s="47"/>
      <c r="G948" s="47"/>
      <c r="H948" s="47"/>
      <c r="I948" s="48"/>
      <c r="J948" s="47"/>
      <c r="K948" s="48"/>
      <c r="L948" s="48"/>
      <c r="M948" s="48"/>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c r="AR948" s="47"/>
      <c r="AS948" s="47"/>
      <c r="AT948" s="45"/>
      <c r="AU948" s="45"/>
      <c r="AV948" s="45"/>
      <c r="AW948" s="45"/>
      <c r="AX948" s="45"/>
      <c r="AY948" s="45"/>
      <c r="AZ948" s="45"/>
    </row>
    <row r="949" spans="1:52" ht="12.75" customHeight="1">
      <c r="A949" s="178"/>
      <c r="B949" s="47"/>
      <c r="C949" s="47"/>
      <c r="D949" s="47"/>
      <c r="E949" s="47"/>
      <c r="F949" s="47"/>
      <c r="G949" s="47"/>
      <c r="H949" s="47"/>
      <c r="I949" s="48"/>
      <c r="J949" s="47"/>
      <c r="K949" s="48"/>
      <c r="L949" s="48"/>
      <c r="M949" s="48"/>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c r="AR949" s="47"/>
      <c r="AS949" s="47"/>
      <c r="AT949" s="45"/>
      <c r="AU949" s="45"/>
      <c r="AV949" s="45"/>
      <c r="AW949" s="45"/>
      <c r="AX949" s="45"/>
      <c r="AY949" s="45"/>
      <c r="AZ949" s="45"/>
    </row>
    <row r="950" spans="1:52" ht="12.75" customHeight="1">
      <c r="A950" s="178"/>
      <c r="B950" s="47"/>
      <c r="C950" s="47"/>
      <c r="D950" s="47"/>
      <c r="E950" s="47"/>
      <c r="F950" s="47"/>
      <c r="G950" s="47"/>
      <c r="H950" s="47"/>
      <c r="I950" s="48"/>
      <c r="J950" s="47"/>
      <c r="K950" s="48"/>
      <c r="L950" s="48"/>
      <c r="M950" s="48"/>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c r="AP950" s="47"/>
      <c r="AQ950" s="47"/>
      <c r="AR950" s="47"/>
      <c r="AS950" s="47"/>
      <c r="AT950" s="45"/>
      <c r="AU950" s="45"/>
      <c r="AV950" s="45"/>
      <c r="AW950" s="45"/>
      <c r="AX950" s="45"/>
      <c r="AY950" s="45"/>
      <c r="AZ950" s="45"/>
    </row>
    <row r="951" spans="1:52" ht="12.75" customHeight="1">
      <c r="A951" s="178"/>
      <c r="B951" s="47"/>
      <c r="C951" s="47"/>
      <c r="D951" s="47"/>
      <c r="E951" s="47"/>
      <c r="F951" s="47"/>
      <c r="G951" s="47"/>
      <c r="H951" s="47"/>
      <c r="I951" s="48"/>
      <c r="J951" s="47"/>
      <c r="K951" s="48"/>
      <c r="L951" s="48"/>
      <c r="M951" s="48"/>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c r="AP951" s="47"/>
      <c r="AQ951" s="47"/>
      <c r="AR951" s="47"/>
      <c r="AS951" s="47"/>
      <c r="AT951" s="45"/>
      <c r="AU951" s="45"/>
      <c r="AV951" s="45"/>
      <c r="AW951" s="45"/>
      <c r="AX951" s="45"/>
      <c r="AY951" s="45"/>
      <c r="AZ951" s="45"/>
    </row>
    <row r="952" spans="1:52" ht="12.75" customHeight="1">
      <c r="A952" s="178"/>
      <c r="B952" s="47"/>
      <c r="C952" s="47"/>
      <c r="D952" s="47"/>
      <c r="E952" s="47"/>
      <c r="F952" s="47"/>
      <c r="G952" s="47"/>
      <c r="H952" s="47"/>
      <c r="I952" s="48"/>
      <c r="J952" s="47"/>
      <c r="K952" s="48"/>
      <c r="L952" s="48"/>
      <c r="M952" s="48"/>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c r="AP952" s="47"/>
      <c r="AQ952" s="47"/>
      <c r="AR952" s="47"/>
      <c r="AS952" s="47"/>
      <c r="AT952" s="45"/>
      <c r="AU952" s="45"/>
      <c r="AV952" s="45"/>
      <c r="AW952" s="45"/>
      <c r="AX952" s="45"/>
      <c r="AY952" s="45"/>
      <c r="AZ952" s="45"/>
    </row>
    <row r="953" spans="1:52" ht="12.75" customHeight="1">
      <c r="A953" s="178"/>
      <c r="B953" s="47"/>
      <c r="C953" s="47"/>
      <c r="D953" s="47"/>
      <c r="E953" s="47"/>
      <c r="F953" s="47"/>
      <c r="G953" s="47"/>
      <c r="H953" s="47"/>
      <c r="I953" s="48"/>
      <c r="J953" s="47"/>
      <c r="K953" s="48"/>
      <c r="L953" s="48"/>
      <c r="M953" s="48"/>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c r="AR953" s="47"/>
      <c r="AS953" s="47"/>
      <c r="AT953" s="45"/>
      <c r="AU953" s="45"/>
      <c r="AV953" s="45"/>
      <c r="AW953" s="45"/>
      <c r="AX953" s="45"/>
      <c r="AY953" s="45"/>
      <c r="AZ953" s="45"/>
    </row>
    <row r="954" spans="1:52" ht="12.75" customHeight="1">
      <c r="A954" s="178"/>
      <c r="B954" s="47"/>
      <c r="C954" s="47"/>
      <c r="D954" s="47"/>
      <c r="E954" s="47"/>
      <c r="F954" s="47"/>
      <c r="G954" s="47"/>
      <c r="H954" s="47"/>
      <c r="I954" s="48"/>
      <c r="J954" s="47"/>
      <c r="K954" s="48"/>
      <c r="L954" s="48"/>
      <c r="M954" s="48"/>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c r="AP954" s="47"/>
      <c r="AQ954" s="47"/>
      <c r="AR954" s="47"/>
      <c r="AS954" s="47"/>
      <c r="AT954" s="45"/>
      <c r="AU954" s="45"/>
      <c r="AV954" s="45"/>
      <c r="AW954" s="45"/>
      <c r="AX954" s="45"/>
      <c r="AY954" s="45"/>
      <c r="AZ954" s="45"/>
    </row>
    <row r="955" spans="1:52" ht="12.75" customHeight="1">
      <c r="A955" s="178"/>
      <c r="B955" s="47"/>
      <c r="C955" s="47"/>
      <c r="D955" s="47"/>
      <c r="E955" s="47"/>
      <c r="F955" s="47"/>
      <c r="G955" s="47"/>
      <c r="H955" s="47"/>
      <c r="I955" s="48"/>
      <c r="J955" s="47"/>
      <c r="K955" s="48"/>
      <c r="L955" s="48"/>
      <c r="M955" s="48"/>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c r="AP955" s="47"/>
      <c r="AQ955" s="47"/>
      <c r="AR955" s="47"/>
      <c r="AS955" s="47"/>
      <c r="AT955" s="45"/>
      <c r="AU955" s="45"/>
      <c r="AV955" s="45"/>
      <c r="AW955" s="45"/>
      <c r="AX955" s="45"/>
      <c r="AY955" s="45"/>
      <c r="AZ955" s="45"/>
    </row>
    <row r="956" spans="1:52" ht="12.75" customHeight="1">
      <c r="A956" s="178"/>
      <c r="B956" s="47"/>
      <c r="C956" s="47"/>
      <c r="D956" s="47"/>
      <c r="E956" s="47"/>
      <c r="F956" s="47"/>
      <c r="G956" s="47"/>
      <c r="H956" s="47"/>
      <c r="I956" s="48"/>
      <c r="J956" s="47"/>
      <c r="K956" s="48"/>
      <c r="L956" s="48"/>
      <c r="M956" s="48"/>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c r="AR956" s="47"/>
      <c r="AS956" s="47"/>
      <c r="AT956" s="45"/>
      <c r="AU956" s="45"/>
      <c r="AV956" s="45"/>
      <c r="AW956" s="45"/>
      <c r="AX956" s="45"/>
      <c r="AY956" s="45"/>
      <c r="AZ956" s="45"/>
    </row>
    <row r="957" spans="1:52" ht="12.75" customHeight="1">
      <c r="A957" s="178"/>
      <c r="B957" s="47"/>
      <c r="C957" s="47"/>
      <c r="D957" s="47"/>
      <c r="E957" s="47"/>
      <c r="F957" s="47"/>
      <c r="G957" s="47"/>
      <c r="H957" s="47"/>
      <c r="I957" s="48"/>
      <c r="J957" s="47"/>
      <c r="K957" s="48"/>
      <c r="L957" s="48"/>
      <c r="M957" s="48"/>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c r="AR957" s="47"/>
      <c r="AS957" s="47"/>
      <c r="AT957" s="45"/>
      <c r="AU957" s="45"/>
      <c r="AV957" s="45"/>
      <c r="AW957" s="45"/>
      <c r="AX957" s="45"/>
      <c r="AY957" s="45"/>
      <c r="AZ957" s="45"/>
    </row>
    <row r="958" spans="1:52" ht="12.75" customHeight="1">
      <c r="A958" s="178"/>
      <c r="B958" s="47"/>
      <c r="C958" s="47"/>
      <c r="D958" s="47"/>
      <c r="E958" s="47"/>
      <c r="F958" s="47"/>
      <c r="G958" s="47"/>
      <c r="H958" s="47"/>
      <c r="I958" s="48"/>
      <c r="J958" s="47"/>
      <c r="K958" s="48"/>
      <c r="L958" s="48"/>
      <c r="M958" s="48"/>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c r="AP958" s="47"/>
      <c r="AQ958" s="47"/>
      <c r="AR958" s="47"/>
      <c r="AS958" s="47"/>
      <c r="AT958" s="45"/>
      <c r="AU958" s="45"/>
      <c r="AV958" s="45"/>
      <c r="AW958" s="45"/>
      <c r="AX958" s="45"/>
      <c r="AY958" s="45"/>
      <c r="AZ958" s="45"/>
    </row>
    <row r="959" spans="1:52" ht="12.75" customHeight="1">
      <c r="A959" s="178"/>
      <c r="B959" s="47"/>
      <c r="C959" s="47"/>
      <c r="D959" s="47"/>
      <c r="E959" s="47"/>
      <c r="F959" s="47"/>
      <c r="G959" s="47"/>
      <c r="H959" s="47"/>
      <c r="I959" s="48"/>
      <c r="J959" s="47"/>
      <c r="K959" s="48"/>
      <c r="L959" s="48"/>
      <c r="M959" s="48"/>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c r="AR959" s="47"/>
      <c r="AS959" s="47"/>
      <c r="AT959" s="45"/>
      <c r="AU959" s="45"/>
      <c r="AV959" s="45"/>
      <c r="AW959" s="45"/>
      <c r="AX959" s="45"/>
      <c r="AY959" s="45"/>
      <c r="AZ959" s="45"/>
    </row>
    <row r="960" spans="1:52" ht="12.75" customHeight="1">
      <c r="A960" s="178"/>
      <c r="B960" s="47"/>
      <c r="C960" s="47"/>
      <c r="D960" s="47"/>
      <c r="E960" s="47"/>
      <c r="F960" s="47"/>
      <c r="G960" s="47"/>
      <c r="H960" s="47"/>
      <c r="I960" s="48"/>
      <c r="J960" s="47"/>
      <c r="K960" s="48"/>
      <c r="L960" s="48"/>
      <c r="M960" s="48"/>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c r="AO960" s="47"/>
      <c r="AP960" s="47"/>
      <c r="AQ960" s="47"/>
      <c r="AR960" s="47"/>
      <c r="AS960" s="47"/>
      <c r="AT960" s="45"/>
      <c r="AU960" s="45"/>
      <c r="AV960" s="45"/>
      <c r="AW960" s="45"/>
      <c r="AX960" s="45"/>
      <c r="AY960" s="45"/>
      <c r="AZ960" s="45"/>
    </row>
    <row r="961" spans="1:52" ht="12.75" customHeight="1">
      <c r="A961" s="178"/>
      <c r="B961" s="47"/>
      <c r="C961" s="47"/>
      <c r="D961" s="47"/>
      <c r="E961" s="47"/>
      <c r="F961" s="47"/>
      <c r="G961" s="47"/>
      <c r="H961" s="47"/>
      <c r="I961" s="48"/>
      <c r="J961" s="47"/>
      <c r="K961" s="48"/>
      <c r="L961" s="48"/>
      <c r="M961" s="48"/>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c r="AR961" s="47"/>
      <c r="AS961" s="47"/>
      <c r="AT961" s="45"/>
      <c r="AU961" s="45"/>
      <c r="AV961" s="45"/>
      <c r="AW961" s="45"/>
      <c r="AX961" s="45"/>
      <c r="AY961" s="45"/>
      <c r="AZ961" s="45"/>
    </row>
    <row r="962" spans="1:52" ht="12.75" customHeight="1">
      <c r="A962" s="178"/>
      <c r="B962" s="47"/>
      <c r="C962" s="47"/>
      <c r="D962" s="47"/>
      <c r="E962" s="47"/>
      <c r="F962" s="47"/>
      <c r="G962" s="47"/>
      <c r="H962" s="47"/>
      <c r="I962" s="48"/>
      <c r="J962" s="47"/>
      <c r="K962" s="48"/>
      <c r="L962" s="48"/>
      <c r="M962" s="48"/>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c r="AO962" s="47"/>
      <c r="AP962" s="47"/>
      <c r="AQ962" s="47"/>
      <c r="AR962" s="47"/>
      <c r="AS962" s="47"/>
      <c r="AT962" s="45"/>
      <c r="AU962" s="45"/>
      <c r="AV962" s="45"/>
      <c r="AW962" s="45"/>
      <c r="AX962" s="45"/>
      <c r="AY962" s="45"/>
      <c r="AZ962" s="45"/>
    </row>
    <row r="963" spans="1:52" ht="12.75" customHeight="1">
      <c r="A963" s="178"/>
      <c r="B963" s="47"/>
      <c r="C963" s="47"/>
      <c r="D963" s="47"/>
      <c r="E963" s="47"/>
      <c r="F963" s="47"/>
      <c r="G963" s="47"/>
      <c r="H963" s="47"/>
      <c r="I963" s="48"/>
      <c r="J963" s="47"/>
      <c r="K963" s="48"/>
      <c r="L963" s="48"/>
      <c r="M963" s="48"/>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c r="AP963" s="47"/>
      <c r="AQ963" s="47"/>
      <c r="AR963" s="47"/>
      <c r="AS963" s="47"/>
      <c r="AT963" s="45"/>
      <c r="AU963" s="45"/>
      <c r="AV963" s="45"/>
      <c r="AW963" s="45"/>
      <c r="AX963" s="45"/>
      <c r="AY963" s="45"/>
      <c r="AZ963" s="45"/>
    </row>
    <row r="964" spans="1:52" ht="12.75" customHeight="1">
      <c r="A964" s="178"/>
      <c r="B964" s="47"/>
      <c r="C964" s="47"/>
      <c r="D964" s="47"/>
      <c r="E964" s="47"/>
      <c r="F964" s="47"/>
      <c r="G964" s="47"/>
      <c r="H964" s="47"/>
      <c r="I964" s="48"/>
      <c r="J964" s="47"/>
      <c r="K964" s="48"/>
      <c r="L964" s="48"/>
      <c r="M964" s="48"/>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c r="AO964" s="47"/>
      <c r="AP964" s="47"/>
      <c r="AQ964" s="47"/>
      <c r="AR964" s="47"/>
      <c r="AS964" s="47"/>
      <c r="AT964" s="45"/>
      <c r="AU964" s="45"/>
      <c r="AV964" s="45"/>
      <c r="AW964" s="45"/>
      <c r="AX964" s="45"/>
      <c r="AY964" s="45"/>
      <c r="AZ964" s="45"/>
    </row>
    <row r="965" spans="1:52" ht="12.75" customHeight="1">
      <c r="A965" s="178"/>
      <c r="B965" s="47"/>
      <c r="C965" s="47"/>
      <c r="D965" s="47"/>
      <c r="E965" s="47"/>
      <c r="F965" s="47"/>
      <c r="G965" s="47"/>
      <c r="H965" s="47"/>
      <c r="I965" s="48"/>
      <c r="J965" s="47"/>
      <c r="K965" s="48"/>
      <c r="L965" s="48"/>
      <c r="M965" s="48"/>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c r="AP965" s="47"/>
      <c r="AQ965" s="47"/>
      <c r="AR965" s="47"/>
      <c r="AS965" s="47"/>
      <c r="AT965" s="45"/>
      <c r="AU965" s="45"/>
      <c r="AV965" s="45"/>
      <c r="AW965" s="45"/>
      <c r="AX965" s="45"/>
      <c r="AY965" s="45"/>
      <c r="AZ965" s="45"/>
    </row>
    <row r="966" spans="1:52" ht="12.75" customHeight="1">
      <c r="A966" s="178"/>
      <c r="B966" s="47"/>
      <c r="C966" s="47"/>
      <c r="D966" s="47"/>
      <c r="E966" s="47"/>
      <c r="F966" s="47"/>
      <c r="G966" s="47"/>
      <c r="H966" s="47"/>
      <c r="I966" s="48"/>
      <c r="J966" s="47"/>
      <c r="K966" s="48"/>
      <c r="L966" s="48"/>
      <c r="M966" s="48"/>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c r="AO966" s="47"/>
      <c r="AP966" s="47"/>
      <c r="AQ966" s="47"/>
      <c r="AR966" s="47"/>
      <c r="AS966" s="47"/>
      <c r="AT966" s="45"/>
      <c r="AU966" s="45"/>
      <c r="AV966" s="45"/>
      <c r="AW966" s="45"/>
      <c r="AX966" s="45"/>
      <c r="AY966" s="45"/>
      <c r="AZ966" s="45"/>
    </row>
    <row r="967" spans="1:52" ht="12.75" customHeight="1">
      <c r="A967" s="178"/>
      <c r="B967" s="47"/>
      <c r="C967" s="47"/>
      <c r="D967" s="47"/>
      <c r="E967" s="47"/>
      <c r="F967" s="47"/>
      <c r="G967" s="47"/>
      <c r="H967" s="47"/>
      <c r="I967" s="48"/>
      <c r="J967" s="47"/>
      <c r="K967" s="48"/>
      <c r="L967" s="48"/>
      <c r="M967" s="48"/>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c r="AR967" s="47"/>
      <c r="AS967" s="47"/>
      <c r="AT967" s="45"/>
      <c r="AU967" s="45"/>
      <c r="AV967" s="45"/>
      <c r="AW967" s="45"/>
      <c r="AX967" s="45"/>
      <c r="AY967" s="45"/>
      <c r="AZ967" s="45"/>
    </row>
    <row r="968" spans="1:52" ht="12.75" customHeight="1">
      <c r="A968" s="178"/>
      <c r="B968" s="47"/>
      <c r="C968" s="47"/>
      <c r="D968" s="47"/>
      <c r="E968" s="47"/>
      <c r="F968" s="47"/>
      <c r="G968" s="47"/>
      <c r="H968" s="47"/>
      <c r="I968" s="48"/>
      <c r="J968" s="47"/>
      <c r="K968" s="48"/>
      <c r="L968" s="48"/>
      <c r="M968" s="48"/>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c r="AO968" s="47"/>
      <c r="AP968" s="47"/>
      <c r="AQ968" s="47"/>
      <c r="AR968" s="47"/>
      <c r="AS968" s="47"/>
      <c r="AT968" s="45"/>
      <c r="AU968" s="45"/>
      <c r="AV968" s="45"/>
      <c r="AW968" s="45"/>
      <c r="AX968" s="45"/>
      <c r="AY968" s="45"/>
      <c r="AZ968" s="45"/>
    </row>
    <row r="969" spans="1:52" ht="12.75" customHeight="1">
      <c r="A969" s="178"/>
      <c r="B969" s="47"/>
      <c r="C969" s="47"/>
      <c r="D969" s="47"/>
      <c r="E969" s="47"/>
      <c r="F969" s="47"/>
      <c r="G969" s="47"/>
      <c r="H969" s="47"/>
      <c r="I969" s="48"/>
      <c r="J969" s="47"/>
      <c r="K969" s="48"/>
      <c r="L969" s="48"/>
      <c r="M969" s="48"/>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c r="AP969" s="47"/>
      <c r="AQ969" s="47"/>
      <c r="AR969" s="47"/>
      <c r="AS969" s="47"/>
      <c r="AT969" s="45"/>
      <c r="AU969" s="45"/>
      <c r="AV969" s="45"/>
      <c r="AW969" s="45"/>
      <c r="AX969" s="45"/>
      <c r="AY969" s="45"/>
      <c r="AZ969" s="45"/>
    </row>
    <row r="970" spans="1:52" ht="12.75" customHeight="1">
      <c r="A970" s="178"/>
      <c r="B970" s="47"/>
      <c r="C970" s="47"/>
      <c r="D970" s="47"/>
      <c r="E970" s="47"/>
      <c r="F970" s="47"/>
      <c r="G970" s="47"/>
      <c r="H970" s="47"/>
      <c r="I970" s="48"/>
      <c r="J970" s="47"/>
      <c r="K970" s="48"/>
      <c r="L970" s="48"/>
      <c r="M970" s="48"/>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c r="AP970" s="47"/>
      <c r="AQ970" s="47"/>
      <c r="AR970" s="47"/>
      <c r="AS970" s="47"/>
      <c r="AT970" s="45"/>
      <c r="AU970" s="45"/>
      <c r="AV970" s="45"/>
      <c r="AW970" s="45"/>
      <c r="AX970" s="45"/>
      <c r="AY970" s="45"/>
      <c r="AZ970" s="45"/>
    </row>
    <row r="971" spans="1:52" ht="12.75" customHeight="1">
      <c r="A971" s="178"/>
      <c r="B971" s="47"/>
      <c r="C971" s="47"/>
      <c r="D971" s="47"/>
      <c r="E971" s="47"/>
      <c r="F971" s="47"/>
      <c r="G971" s="47"/>
      <c r="H971" s="47"/>
      <c r="I971" s="48"/>
      <c r="J971" s="47"/>
      <c r="K971" s="48"/>
      <c r="L971" s="48"/>
      <c r="M971" s="48"/>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c r="AR971" s="47"/>
      <c r="AS971" s="47"/>
      <c r="AT971" s="45"/>
      <c r="AU971" s="45"/>
      <c r="AV971" s="45"/>
      <c r="AW971" s="45"/>
      <c r="AX971" s="45"/>
      <c r="AY971" s="45"/>
      <c r="AZ971" s="45"/>
    </row>
    <row r="972" spans="1:52" ht="12.75" customHeight="1">
      <c r="A972" s="178"/>
      <c r="B972" s="47"/>
      <c r="C972" s="47"/>
      <c r="D972" s="47"/>
      <c r="E972" s="47"/>
      <c r="F972" s="47"/>
      <c r="G972" s="47"/>
      <c r="H972" s="47"/>
      <c r="I972" s="48"/>
      <c r="J972" s="47"/>
      <c r="K972" s="48"/>
      <c r="L972" s="48"/>
      <c r="M972" s="48"/>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c r="AR972" s="47"/>
      <c r="AS972" s="47"/>
      <c r="AT972" s="45"/>
      <c r="AU972" s="45"/>
      <c r="AV972" s="45"/>
      <c r="AW972" s="45"/>
      <c r="AX972" s="45"/>
      <c r="AY972" s="45"/>
      <c r="AZ972" s="45"/>
    </row>
    <row r="973" spans="1:52" ht="12.75" customHeight="1">
      <c r="A973" s="178"/>
      <c r="B973" s="47"/>
      <c r="C973" s="47"/>
      <c r="D973" s="47"/>
      <c r="E973" s="47"/>
      <c r="F973" s="47"/>
      <c r="G973" s="47"/>
      <c r="H973" s="47"/>
      <c r="I973" s="48"/>
      <c r="J973" s="47"/>
      <c r="K973" s="48"/>
      <c r="L973" s="48"/>
      <c r="M973" s="48"/>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c r="AP973" s="47"/>
      <c r="AQ973" s="47"/>
      <c r="AR973" s="47"/>
      <c r="AS973" s="47"/>
      <c r="AT973" s="45"/>
      <c r="AU973" s="45"/>
      <c r="AV973" s="45"/>
      <c r="AW973" s="45"/>
      <c r="AX973" s="45"/>
      <c r="AY973" s="45"/>
      <c r="AZ973" s="45"/>
    </row>
    <row r="974" spans="1:52" ht="12.75" customHeight="1">
      <c r="A974" s="178"/>
      <c r="B974" s="47"/>
      <c r="C974" s="47"/>
      <c r="D974" s="47"/>
      <c r="E974" s="47"/>
      <c r="F974" s="47"/>
      <c r="G974" s="47"/>
      <c r="H974" s="47"/>
      <c r="I974" s="48"/>
      <c r="J974" s="47"/>
      <c r="K974" s="48"/>
      <c r="L974" s="48"/>
      <c r="M974" s="48"/>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c r="AP974" s="47"/>
      <c r="AQ974" s="47"/>
      <c r="AR974" s="47"/>
      <c r="AS974" s="47"/>
      <c r="AT974" s="45"/>
      <c r="AU974" s="45"/>
      <c r="AV974" s="45"/>
      <c r="AW974" s="45"/>
      <c r="AX974" s="45"/>
      <c r="AY974" s="45"/>
      <c r="AZ974" s="45"/>
    </row>
    <row r="975" spans="1:52" ht="12.75" customHeight="1">
      <c r="A975" s="178"/>
      <c r="B975" s="47"/>
      <c r="C975" s="47"/>
      <c r="D975" s="47"/>
      <c r="E975" s="47"/>
      <c r="F975" s="47"/>
      <c r="G975" s="47"/>
      <c r="H975" s="47"/>
      <c r="I975" s="48"/>
      <c r="J975" s="47"/>
      <c r="K975" s="48"/>
      <c r="L975" s="48"/>
      <c r="M975" s="48"/>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c r="AP975" s="47"/>
      <c r="AQ975" s="47"/>
      <c r="AR975" s="47"/>
      <c r="AS975" s="47"/>
      <c r="AT975" s="45"/>
      <c r="AU975" s="45"/>
      <c r="AV975" s="45"/>
      <c r="AW975" s="45"/>
      <c r="AX975" s="45"/>
      <c r="AY975" s="45"/>
      <c r="AZ975" s="45"/>
    </row>
    <row r="976" spans="1:52" ht="12.75" customHeight="1">
      <c r="A976" s="178"/>
      <c r="B976" s="47"/>
      <c r="C976" s="47"/>
      <c r="D976" s="47"/>
      <c r="E976" s="47"/>
      <c r="F976" s="47"/>
      <c r="G976" s="47"/>
      <c r="H976" s="47"/>
      <c r="I976" s="48"/>
      <c r="J976" s="47"/>
      <c r="K976" s="48"/>
      <c r="L976" s="48"/>
      <c r="M976" s="48"/>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c r="AO976" s="47"/>
      <c r="AP976" s="47"/>
      <c r="AQ976" s="47"/>
      <c r="AR976" s="47"/>
      <c r="AS976" s="47"/>
      <c r="AT976" s="45"/>
      <c r="AU976" s="45"/>
      <c r="AV976" s="45"/>
      <c r="AW976" s="45"/>
      <c r="AX976" s="45"/>
      <c r="AY976" s="45"/>
      <c r="AZ976" s="45"/>
    </row>
    <row r="977" spans="1:52" ht="12.75" customHeight="1">
      <c r="A977" s="178"/>
      <c r="B977" s="47"/>
      <c r="C977" s="47"/>
      <c r="D977" s="47"/>
      <c r="E977" s="47"/>
      <c r="F977" s="47"/>
      <c r="G977" s="47"/>
      <c r="H977" s="47"/>
      <c r="I977" s="48"/>
      <c r="J977" s="47"/>
      <c r="K977" s="48"/>
      <c r="L977" s="48"/>
      <c r="M977" s="48"/>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c r="AP977" s="47"/>
      <c r="AQ977" s="47"/>
      <c r="AR977" s="47"/>
      <c r="AS977" s="47"/>
      <c r="AT977" s="45"/>
      <c r="AU977" s="45"/>
      <c r="AV977" s="45"/>
      <c r="AW977" s="45"/>
      <c r="AX977" s="45"/>
      <c r="AY977" s="45"/>
      <c r="AZ977" s="45"/>
    </row>
    <row r="978" spans="1:52" ht="12.75" customHeight="1">
      <c r="A978" s="178"/>
      <c r="B978" s="47"/>
      <c r="C978" s="47"/>
      <c r="D978" s="47"/>
      <c r="E978" s="47"/>
      <c r="F978" s="47"/>
      <c r="G978" s="47"/>
      <c r="H978" s="47"/>
      <c r="I978" s="48"/>
      <c r="J978" s="47"/>
      <c r="K978" s="48"/>
      <c r="L978" s="48"/>
      <c r="M978" s="48"/>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c r="AR978" s="47"/>
      <c r="AS978" s="47"/>
      <c r="AT978" s="45"/>
      <c r="AU978" s="45"/>
      <c r="AV978" s="45"/>
      <c r="AW978" s="45"/>
      <c r="AX978" s="45"/>
      <c r="AY978" s="45"/>
      <c r="AZ978" s="45"/>
    </row>
    <row r="979" spans="1:52" ht="12.75" customHeight="1">
      <c r="A979" s="178"/>
      <c r="B979" s="47"/>
      <c r="C979" s="47"/>
      <c r="D979" s="47"/>
      <c r="E979" s="47"/>
      <c r="F979" s="47"/>
      <c r="G979" s="47"/>
      <c r="H979" s="47"/>
      <c r="I979" s="48"/>
      <c r="J979" s="47"/>
      <c r="K979" s="48"/>
      <c r="L979" s="48"/>
      <c r="M979" s="48"/>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c r="AP979" s="47"/>
      <c r="AQ979" s="47"/>
      <c r="AR979" s="47"/>
      <c r="AS979" s="47"/>
      <c r="AT979" s="45"/>
      <c r="AU979" s="45"/>
      <c r="AV979" s="45"/>
      <c r="AW979" s="45"/>
      <c r="AX979" s="45"/>
      <c r="AY979" s="45"/>
      <c r="AZ979" s="45"/>
    </row>
    <row r="980" spans="1:52" ht="12.75" customHeight="1">
      <c r="A980" s="178"/>
      <c r="B980" s="47"/>
      <c r="C980" s="47"/>
      <c r="D980" s="47"/>
      <c r="E980" s="47"/>
      <c r="F980" s="47"/>
      <c r="G980" s="47"/>
      <c r="H980" s="47"/>
      <c r="I980" s="48"/>
      <c r="J980" s="47"/>
      <c r="K980" s="48"/>
      <c r="L980" s="48"/>
      <c r="M980" s="48"/>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c r="AO980" s="47"/>
      <c r="AP980" s="47"/>
      <c r="AQ980" s="47"/>
      <c r="AR980" s="47"/>
      <c r="AS980" s="47"/>
      <c r="AT980" s="45"/>
      <c r="AU980" s="45"/>
      <c r="AV980" s="45"/>
      <c r="AW980" s="45"/>
      <c r="AX980" s="45"/>
      <c r="AY980" s="45"/>
      <c r="AZ980" s="45"/>
    </row>
    <row r="981" spans="1:52" ht="12.75" customHeight="1">
      <c r="A981" s="178"/>
      <c r="B981" s="47"/>
      <c r="C981" s="47"/>
      <c r="D981" s="47"/>
      <c r="E981" s="47"/>
      <c r="F981" s="47"/>
      <c r="G981" s="47"/>
      <c r="H981" s="47"/>
      <c r="I981" s="48"/>
      <c r="J981" s="47"/>
      <c r="K981" s="48"/>
      <c r="L981" s="48"/>
      <c r="M981" s="48"/>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c r="AP981" s="47"/>
      <c r="AQ981" s="47"/>
      <c r="AR981" s="47"/>
      <c r="AS981" s="47"/>
      <c r="AT981" s="45"/>
      <c r="AU981" s="45"/>
      <c r="AV981" s="45"/>
      <c r="AW981" s="45"/>
      <c r="AX981" s="45"/>
      <c r="AY981" s="45"/>
      <c r="AZ981" s="45"/>
    </row>
    <row r="982" spans="1:52" ht="12.75" customHeight="1">
      <c r="A982" s="178"/>
      <c r="B982" s="47"/>
      <c r="C982" s="47"/>
      <c r="D982" s="47"/>
      <c r="E982" s="47"/>
      <c r="F982" s="47"/>
      <c r="G982" s="47"/>
      <c r="H982" s="47"/>
      <c r="I982" s="48"/>
      <c r="J982" s="47"/>
      <c r="K982" s="48"/>
      <c r="L982" s="48"/>
      <c r="M982" s="48"/>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c r="AO982" s="47"/>
      <c r="AP982" s="47"/>
      <c r="AQ982" s="47"/>
      <c r="AR982" s="47"/>
      <c r="AS982" s="47"/>
      <c r="AT982" s="45"/>
      <c r="AU982" s="45"/>
      <c r="AV982" s="45"/>
      <c r="AW982" s="45"/>
      <c r="AX982" s="45"/>
      <c r="AY982" s="45"/>
      <c r="AZ982" s="45"/>
    </row>
    <row r="983" spans="1:52" ht="12.75" customHeight="1">
      <c r="A983" s="178"/>
      <c r="B983" s="47"/>
      <c r="C983" s="47"/>
      <c r="D983" s="47"/>
      <c r="E983" s="47"/>
      <c r="F983" s="47"/>
      <c r="G983" s="47"/>
      <c r="H983" s="47"/>
      <c r="I983" s="48"/>
      <c r="J983" s="47"/>
      <c r="K983" s="48"/>
      <c r="L983" s="48"/>
      <c r="M983" s="48"/>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c r="AP983" s="47"/>
      <c r="AQ983" s="47"/>
      <c r="AR983" s="47"/>
      <c r="AS983" s="47"/>
      <c r="AT983" s="45"/>
      <c r="AU983" s="45"/>
      <c r="AV983" s="45"/>
      <c r="AW983" s="45"/>
      <c r="AX983" s="45"/>
      <c r="AY983" s="45"/>
      <c r="AZ983" s="45"/>
    </row>
    <row r="984" spans="1:52" ht="12.75" customHeight="1">
      <c r="A984" s="178"/>
      <c r="B984" s="47"/>
      <c r="C984" s="47"/>
      <c r="D984" s="47"/>
      <c r="E984" s="47"/>
      <c r="F984" s="47"/>
      <c r="G984" s="47"/>
      <c r="H984" s="47"/>
      <c r="I984" s="48"/>
      <c r="J984" s="47"/>
      <c r="K984" s="48"/>
      <c r="L984" s="48"/>
      <c r="M984" s="48"/>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c r="AO984" s="47"/>
      <c r="AP984" s="47"/>
      <c r="AQ984" s="47"/>
      <c r="AR984" s="47"/>
      <c r="AS984" s="47"/>
      <c r="AT984" s="45"/>
      <c r="AU984" s="45"/>
      <c r="AV984" s="45"/>
      <c r="AW984" s="45"/>
      <c r="AX984" s="45"/>
      <c r="AY984" s="45"/>
      <c r="AZ984" s="45"/>
    </row>
    <row r="985" spans="1:52" ht="12.75" customHeight="1">
      <c r="A985" s="178"/>
      <c r="B985" s="47"/>
      <c r="C985" s="47"/>
      <c r="D985" s="47"/>
      <c r="E985" s="47"/>
      <c r="F985" s="47"/>
      <c r="G985" s="47"/>
      <c r="H985" s="47"/>
      <c r="I985" s="48"/>
      <c r="J985" s="47"/>
      <c r="K985" s="48"/>
      <c r="L985" s="48"/>
      <c r="M985" s="48"/>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c r="AP985" s="47"/>
      <c r="AQ985" s="47"/>
      <c r="AR985" s="47"/>
      <c r="AS985" s="47"/>
      <c r="AT985" s="45"/>
      <c r="AU985" s="45"/>
      <c r="AV985" s="45"/>
      <c r="AW985" s="45"/>
      <c r="AX985" s="45"/>
      <c r="AY985" s="45"/>
      <c r="AZ985" s="45"/>
    </row>
    <row r="986" spans="1:52" ht="12.75" customHeight="1">
      <c r="A986" s="178"/>
      <c r="B986" s="47"/>
      <c r="C986" s="47"/>
      <c r="D986" s="47"/>
      <c r="E986" s="47"/>
      <c r="F986" s="47"/>
      <c r="G986" s="47"/>
      <c r="H986" s="47"/>
      <c r="I986" s="48"/>
      <c r="J986" s="47"/>
      <c r="K986" s="48"/>
      <c r="L986" s="48"/>
      <c r="M986" s="48"/>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c r="AO986" s="47"/>
      <c r="AP986" s="47"/>
      <c r="AQ986" s="47"/>
      <c r="AR986" s="47"/>
      <c r="AS986" s="47"/>
      <c r="AT986" s="45"/>
      <c r="AU986" s="45"/>
      <c r="AV986" s="45"/>
      <c r="AW986" s="45"/>
      <c r="AX986" s="45"/>
      <c r="AY986" s="45"/>
      <c r="AZ986" s="45"/>
    </row>
    <row r="987" spans="1:52" ht="12.75" customHeight="1">
      <c r="A987" s="178"/>
      <c r="B987" s="47"/>
      <c r="C987" s="47"/>
      <c r="D987" s="47"/>
      <c r="E987" s="47"/>
      <c r="F987" s="47"/>
      <c r="G987" s="47"/>
      <c r="H987" s="47"/>
      <c r="I987" s="48"/>
      <c r="J987" s="47"/>
      <c r="K987" s="48"/>
      <c r="L987" s="48"/>
      <c r="M987" s="48"/>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c r="AP987" s="47"/>
      <c r="AQ987" s="47"/>
      <c r="AR987" s="47"/>
      <c r="AS987" s="47"/>
      <c r="AT987" s="45"/>
      <c r="AU987" s="45"/>
      <c r="AV987" s="45"/>
      <c r="AW987" s="45"/>
      <c r="AX987" s="45"/>
      <c r="AY987" s="45"/>
      <c r="AZ987" s="45"/>
    </row>
    <row r="988" spans="1:52" ht="12.75" customHeight="1">
      <c r="A988" s="178"/>
      <c r="B988" s="47"/>
      <c r="C988" s="47"/>
      <c r="D988" s="47"/>
      <c r="E988" s="47"/>
      <c r="F988" s="47"/>
      <c r="G988" s="47"/>
      <c r="H988" s="47"/>
      <c r="I988" s="48"/>
      <c r="J988" s="47"/>
      <c r="K988" s="48"/>
      <c r="L988" s="48"/>
      <c r="M988" s="48"/>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c r="AO988" s="47"/>
      <c r="AP988" s="47"/>
      <c r="AQ988" s="47"/>
      <c r="AR988" s="47"/>
      <c r="AS988" s="47"/>
      <c r="AT988" s="45"/>
      <c r="AU988" s="45"/>
      <c r="AV988" s="45"/>
      <c r="AW988" s="45"/>
      <c r="AX988" s="45"/>
      <c r="AY988" s="45"/>
      <c r="AZ988" s="45"/>
    </row>
    <row r="989" spans="1:52" ht="12.75" customHeight="1">
      <c r="A989" s="178"/>
      <c r="B989" s="47"/>
      <c r="C989" s="47"/>
      <c r="D989" s="47"/>
      <c r="E989" s="47"/>
      <c r="F989" s="47"/>
      <c r="G989" s="47"/>
      <c r="H989" s="47"/>
      <c r="I989" s="48"/>
      <c r="J989" s="47"/>
      <c r="K989" s="48"/>
      <c r="L989" s="48"/>
      <c r="M989" s="48"/>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c r="AP989" s="47"/>
      <c r="AQ989" s="47"/>
      <c r="AR989" s="47"/>
      <c r="AS989" s="47"/>
      <c r="AT989" s="45"/>
      <c r="AU989" s="45"/>
      <c r="AV989" s="45"/>
      <c r="AW989" s="45"/>
      <c r="AX989" s="45"/>
      <c r="AY989" s="45"/>
      <c r="AZ989" s="45"/>
    </row>
    <row r="990" spans="1:52" ht="12.75" customHeight="1">
      <c r="A990" s="178"/>
      <c r="B990" s="47"/>
      <c r="C990" s="47"/>
      <c r="D990" s="47"/>
      <c r="E990" s="47"/>
      <c r="F990" s="47"/>
      <c r="G990" s="47"/>
      <c r="H990" s="47"/>
      <c r="I990" s="48"/>
      <c r="J990" s="47"/>
      <c r="K990" s="48"/>
      <c r="L990" s="48"/>
      <c r="M990" s="48"/>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c r="AO990" s="47"/>
      <c r="AP990" s="47"/>
      <c r="AQ990" s="47"/>
      <c r="AR990" s="47"/>
      <c r="AS990" s="47"/>
      <c r="AT990" s="45"/>
      <c r="AU990" s="45"/>
      <c r="AV990" s="45"/>
      <c r="AW990" s="45"/>
      <c r="AX990" s="45"/>
      <c r="AY990" s="45"/>
      <c r="AZ990" s="45"/>
    </row>
    <row r="991" spans="1:52" ht="12.75" customHeight="1">
      <c r="A991" s="178"/>
      <c r="B991" s="47"/>
      <c r="C991" s="47"/>
      <c r="D991" s="47"/>
      <c r="E991" s="47"/>
      <c r="F991" s="47"/>
      <c r="G991" s="47"/>
      <c r="H991" s="47"/>
      <c r="I991" s="48"/>
      <c r="J991" s="47"/>
      <c r="K991" s="48"/>
      <c r="L991" s="48"/>
      <c r="M991" s="48"/>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c r="AP991" s="47"/>
      <c r="AQ991" s="47"/>
      <c r="AR991" s="47"/>
      <c r="AS991" s="47"/>
      <c r="AT991" s="45"/>
      <c r="AU991" s="45"/>
      <c r="AV991" s="45"/>
      <c r="AW991" s="45"/>
      <c r="AX991" s="45"/>
      <c r="AY991" s="45"/>
      <c r="AZ991" s="45"/>
    </row>
    <row r="992" spans="1:52" ht="12.75" customHeight="1">
      <c r="A992" s="178"/>
      <c r="B992" s="47"/>
      <c r="C992" s="47"/>
      <c r="D992" s="47"/>
      <c r="E992" s="47"/>
      <c r="F992" s="47"/>
      <c r="G992" s="47"/>
      <c r="H992" s="47"/>
      <c r="I992" s="48"/>
      <c r="J992" s="47"/>
      <c r="K992" s="48"/>
      <c r="L992" s="48"/>
      <c r="M992" s="48"/>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c r="AR992" s="47"/>
      <c r="AS992" s="47"/>
      <c r="AT992" s="45"/>
      <c r="AU992" s="45"/>
      <c r="AV992" s="45"/>
      <c r="AW992" s="45"/>
      <c r="AX992" s="45"/>
      <c r="AY992" s="45"/>
      <c r="AZ992" s="45"/>
    </row>
    <row r="993" spans="1:52" ht="12.75" customHeight="1">
      <c r="A993" s="178"/>
      <c r="B993" s="47"/>
      <c r="C993" s="47"/>
      <c r="D993" s="47"/>
      <c r="E993" s="47"/>
      <c r="F993" s="47"/>
      <c r="G993" s="47"/>
      <c r="H993" s="47"/>
      <c r="I993" s="48"/>
      <c r="J993" s="47"/>
      <c r="K993" s="48"/>
      <c r="L993" s="48"/>
      <c r="M993" s="48"/>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c r="AP993" s="47"/>
      <c r="AQ993" s="47"/>
      <c r="AR993" s="47"/>
      <c r="AS993" s="47"/>
      <c r="AT993" s="45"/>
      <c r="AU993" s="45"/>
      <c r="AV993" s="45"/>
      <c r="AW993" s="45"/>
      <c r="AX993" s="45"/>
      <c r="AY993" s="45"/>
      <c r="AZ993" s="45"/>
    </row>
    <row r="994" spans="1:52" ht="12.75" customHeight="1">
      <c r="A994" s="178"/>
      <c r="B994" s="47"/>
      <c r="C994" s="47"/>
      <c r="D994" s="47"/>
      <c r="E994" s="47"/>
      <c r="F994" s="47"/>
      <c r="G994" s="47"/>
      <c r="H994" s="47"/>
      <c r="I994" s="48"/>
      <c r="J994" s="47"/>
      <c r="K994" s="48"/>
      <c r="L994" s="48"/>
      <c r="M994" s="48"/>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c r="AO994" s="47"/>
      <c r="AP994" s="47"/>
      <c r="AQ994" s="47"/>
      <c r="AR994" s="47"/>
      <c r="AS994" s="47"/>
      <c r="AT994" s="45"/>
      <c r="AU994" s="45"/>
      <c r="AV994" s="45"/>
      <c r="AW994" s="45"/>
      <c r="AX994" s="45"/>
      <c r="AY994" s="45"/>
      <c r="AZ994" s="45"/>
    </row>
    <row r="995" spans="1:52" ht="12.75" customHeight="1">
      <c r="A995" s="178"/>
      <c r="B995" s="47"/>
      <c r="C995" s="47"/>
      <c r="D995" s="47"/>
      <c r="E995" s="47"/>
      <c r="F995" s="47"/>
      <c r="G995" s="47"/>
      <c r="H995" s="47"/>
      <c r="I995" s="48"/>
      <c r="J995" s="47"/>
      <c r="K995" s="48"/>
      <c r="L995" s="48"/>
      <c r="M995" s="48"/>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c r="AP995" s="47"/>
      <c r="AQ995" s="47"/>
      <c r="AR995" s="47"/>
      <c r="AS995" s="47"/>
      <c r="AT995" s="45"/>
      <c r="AU995" s="45"/>
      <c r="AV995" s="45"/>
      <c r="AW995" s="45"/>
      <c r="AX995" s="45"/>
      <c r="AY995" s="45"/>
      <c r="AZ995" s="45"/>
    </row>
    <row r="996" spans="1:52" ht="12.75" customHeight="1">
      <c r="A996" s="178"/>
      <c r="B996" s="47"/>
      <c r="C996" s="47"/>
      <c r="D996" s="47"/>
      <c r="E996" s="47"/>
      <c r="F996" s="47"/>
      <c r="G996" s="47"/>
      <c r="H996" s="47"/>
      <c r="I996" s="48"/>
      <c r="J996" s="47"/>
      <c r="K996" s="48"/>
      <c r="L996" s="48"/>
      <c r="M996" s="48"/>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c r="AO996" s="47"/>
      <c r="AP996" s="47"/>
      <c r="AQ996" s="47"/>
      <c r="AR996" s="47"/>
      <c r="AS996" s="47"/>
      <c r="AT996" s="45"/>
      <c r="AU996" s="45"/>
      <c r="AV996" s="45"/>
      <c r="AW996" s="45"/>
      <c r="AX996" s="45"/>
      <c r="AY996" s="45"/>
      <c r="AZ996" s="45"/>
    </row>
    <row r="997" spans="1:52" ht="12.75" customHeight="1">
      <c r="A997" s="178"/>
      <c r="B997" s="47"/>
      <c r="C997" s="47"/>
      <c r="D997" s="47"/>
      <c r="E997" s="47"/>
      <c r="F997" s="47"/>
      <c r="G997" s="47"/>
      <c r="H997" s="47"/>
      <c r="I997" s="48"/>
      <c r="J997" s="47"/>
      <c r="K997" s="48"/>
      <c r="L997" s="48"/>
      <c r="M997" s="48"/>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c r="AR997" s="47"/>
      <c r="AS997" s="47"/>
      <c r="AT997" s="45"/>
      <c r="AU997" s="45"/>
      <c r="AV997" s="45"/>
      <c r="AW997" s="45"/>
      <c r="AX997" s="45"/>
      <c r="AY997" s="45"/>
      <c r="AZ997" s="45"/>
    </row>
    <row r="998" spans="1:52" ht="12.75" customHeight="1">
      <c r="A998" s="178"/>
      <c r="B998" s="47"/>
      <c r="C998" s="47"/>
      <c r="D998" s="47"/>
      <c r="E998" s="47"/>
      <c r="F998" s="47"/>
      <c r="G998" s="47"/>
      <c r="H998" s="47"/>
      <c r="I998" s="48"/>
      <c r="J998" s="47"/>
      <c r="K998" s="48"/>
      <c r="L998" s="48"/>
      <c r="M998" s="48"/>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c r="AO998" s="47"/>
      <c r="AP998" s="47"/>
      <c r="AQ998" s="47"/>
      <c r="AR998" s="47"/>
      <c r="AS998" s="47"/>
      <c r="AT998" s="45"/>
      <c r="AU998" s="45"/>
      <c r="AV998" s="45"/>
      <c r="AW998" s="45"/>
      <c r="AX998" s="45"/>
      <c r="AY998" s="45"/>
      <c r="AZ998" s="45"/>
    </row>
    <row r="999" spans="1:52" ht="12.75" customHeight="1">
      <c r="A999" s="178"/>
      <c r="B999" s="47"/>
      <c r="C999" s="47"/>
      <c r="D999" s="47"/>
      <c r="E999" s="47"/>
      <c r="F999" s="47"/>
      <c r="G999" s="47"/>
      <c r="H999" s="47"/>
      <c r="I999" s="48"/>
      <c r="J999" s="47"/>
      <c r="K999" s="48"/>
      <c r="L999" s="48"/>
      <c r="M999" s="48"/>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c r="AO999" s="47"/>
      <c r="AP999" s="47"/>
      <c r="AQ999" s="47"/>
      <c r="AR999" s="47"/>
      <c r="AS999" s="47"/>
      <c r="AT999" s="45"/>
      <c r="AU999" s="45"/>
      <c r="AV999" s="45"/>
      <c r="AW999" s="45"/>
      <c r="AX999" s="45"/>
      <c r="AY999" s="45"/>
      <c r="AZ999" s="45"/>
    </row>
    <row r="1000" spans="1:52" ht="12.75" customHeight="1">
      <c r="A1000" s="178"/>
      <c r="B1000" s="47"/>
      <c r="C1000" s="47"/>
      <c r="D1000" s="47"/>
      <c r="E1000" s="47"/>
      <c r="F1000" s="47"/>
      <c r="G1000" s="47"/>
      <c r="H1000" s="47"/>
      <c r="I1000" s="48"/>
      <c r="J1000" s="47"/>
      <c r="K1000" s="48"/>
      <c r="L1000" s="48"/>
      <c r="M1000" s="48"/>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c r="AO1000" s="47"/>
      <c r="AP1000" s="47"/>
      <c r="AQ1000" s="47"/>
      <c r="AR1000" s="47"/>
      <c r="AS1000" s="47"/>
      <c r="AT1000" s="45"/>
      <c r="AU1000" s="45"/>
      <c r="AV1000" s="45"/>
      <c r="AW1000" s="45"/>
      <c r="AX1000" s="45"/>
      <c r="AY1000" s="45"/>
      <c r="AZ1000" s="45"/>
    </row>
    <row r="1001" spans="1:52" ht="12.75" customHeight="1">
      <c r="A1001" s="178"/>
      <c r="B1001" s="47"/>
      <c r="C1001" s="47"/>
      <c r="D1001" s="47"/>
      <c r="E1001" s="47"/>
      <c r="F1001" s="47"/>
      <c r="G1001" s="47"/>
      <c r="H1001" s="47"/>
      <c r="I1001" s="48"/>
      <c r="J1001" s="47"/>
      <c r="K1001" s="48"/>
      <c r="L1001" s="48"/>
      <c r="M1001" s="48"/>
      <c r="N1001" s="47"/>
      <c r="O1001" s="47"/>
      <c r="P1001" s="47"/>
      <c r="Q1001" s="47"/>
      <c r="R1001" s="47"/>
      <c r="S1001" s="47"/>
      <c r="T1001" s="47"/>
      <c r="U1001" s="47"/>
      <c r="V1001" s="47"/>
      <c r="W1001" s="47"/>
      <c r="X1001" s="47"/>
      <c r="Y1001" s="47"/>
      <c r="Z1001" s="47"/>
      <c r="AA1001" s="47"/>
      <c r="AB1001" s="47"/>
      <c r="AC1001" s="47"/>
      <c r="AD1001" s="47"/>
      <c r="AE1001" s="47"/>
      <c r="AF1001" s="47"/>
      <c r="AG1001" s="47"/>
      <c r="AH1001" s="47"/>
      <c r="AI1001" s="47"/>
      <c r="AJ1001" s="47"/>
      <c r="AK1001" s="47"/>
      <c r="AL1001" s="47"/>
      <c r="AM1001" s="47"/>
      <c r="AN1001" s="47"/>
      <c r="AO1001" s="47"/>
      <c r="AP1001" s="47"/>
      <c r="AQ1001" s="47"/>
      <c r="AR1001" s="47"/>
      <c r="AS1001" s="47"/>
      <c r="AT1001" s="45"/>
      <c r="AU1001" s="45"/>
      <c r="AV1001" s="45"/>
      <c r="AW1001" s="45"/>
      <c r="AX1001" s="45"/>
      <c r="AY1001" s="45"/>
      <c r="AZ1001" s="45"/>
    </row>
    <row r="1002" spans="1:52" ht="12.75" customHeight="1">
      <c r="A1002" s="178"/>
      <c r="B1002" s="47"/>
      <c r="C1002" s="47"/>
      <c r="D1002" s="47"/>
      <c r="E1002" s="47"/>
      <c r="F1002" s="47"/>
      <c r="G1002" s="47"/>
      <c r="H1002" s="47"/>
      <c r="I1002" s="48"/>
      <c r="J1002" s="47"/>
      <c r="K1002" s="48"/>
      <c r="L1002" s="48"/>
      <c r="M1002" s="48"/>
      <c r="N1002" s="47"/>
      <c r="O1002" s="47"/>
      <c r="P1002" s="47"/>
      <c r="Q1002" s="47"/>
      <c r="R1002" s="47"/>
      <c r="S1002" s="47"/>
      <c r="T1002" s="47"/>
      <c r="U1002" s="47"/>
      <c r="V1002" s="47"/>
      <c r="W1002" s="47"/>
      <c r="X1002" s="47"/>
      <c r="Y1002" s="47"/>
      <c r="Z1002" s="47"/>
      <c r="AA1002" s="47"/>
      <c r="AB1002" s="47"/>
      <c r="AC1002" s="47"/>
      <c r="AD1002" s="47"/>
      <c r="AE1002" s="47"/>
      <c r="AF1002" s="47"/>
      <c r="AG1002" s="47"/>
      <c r="AH1002" s="47"/>
      <c r="AI1002" s="47"/>
      <c r="AJ1002" s="47"/>
      <c r="AK1002" s="47"/>
      <c r="AL1002" s="47"/>
      <c r="AM1002" s="47"/>
      <c r="AN1002" s="47"/>
      <c r="AO1002" s="47"/>
      <c r="AP1002" s="47"/>
      <c r="AQ1002" s="47"/>
      <c r="AR1002" s="47"/>
      <c r="AS1002" s="47"/>
      <c r="AT1002" s="45"/>
      <c r="AU1002" s="45"/>
      <c r="AV1002" s="45"/>
      <c r="AW1002" s="45"/>
      <c r="AX1002" s="45"/>
      <c r="AY1002" s="45"/>
      <c r="AZ1002" s="45"/>
    </row>
    <row r="1003" spans="1:52" ht="12.75" customHeight="1">
      <c r="A1003" s="178"/>
      <c r="B1003" s="47"/>
      <c r="C1003" s="47"/>
      <c r="D1003" s="47"/>
      <c r="E1003" s="47"/>
      <c r="F1003" s="47"/>
      <c r="G1003" s="47"/>
      <c r="H1003" s="47"/>
      <c r="I1003" s="48"/>
      <c r="J1003" s="47"/>
      <c r="K1003" s="48"/>
      <c r="L1003" s="48"/>
      <c r="M1003" s="48"/>
      <c r="N1003" s="47"/>
      <c r="O1003" s="47"/>
      <c r="P1003" s="47"/>
      <c r="Q1003" s="47"/>
      <c r="R1003" s="47"/>
      <c r="S1003" s="47"/>
      <c r="T1003" s="47"/>
      <c r="U1003" s="47"/>
      <c r="V1003" s="47"/>
      <c r="W1003" s="47"/>
      <c r="X1003" s="47"/>
      <c r="Y1003" s="47"/>
      <c r="Z1003" s="47"/>
      <c r="AA1003" s="47"/>
      <c r="AB1003" s="47"/>
      <c r="AC1003" s="47"/>
      <c r="AD1003" s="47"/>
      <c r="AE1003" s="47"/>
      <c r="AF1003" s="47"/>
      <c r="AG1003" s="47"/>
      <c r="AH1003" s="47"/>
      <c r="AI1003" s="47"/>
      <c r="AJ1003" s="47"/>
      <c r="AK1003" s="47"/>
      <c r="AL1003" s="47"/>
      <c r="AM1003" s="47"/>
      <c r="AN1003" s="47"/>
      <c r="AO1003" s="47"/>
      <c r="AP1003" s="47"/>
      <c r="AQ1003" s="47"/>
      <c r="AR1003" s="47"/>
      <c r="AS1003" s="47"/>
      <c r="AT1003" s="45"/>
      <c r="AU1003" s="45"/>
      <c r="AV1003" s="45"/>
      <c r="AW1003" s="45"/>
      <c r="AX1003" s="45"/>
      <c r="AY1003" s="45"/>
      <c r="AZ1003" s="45"/>
    </row>
    <row r="1004" spans="1:52" ht="12.75" customHeight="1">
      <c r="A1004" s="178"/>
      <c r="B1004" s="47"/>
      <c r="C1004" s="47"/>
      <c r="D1004" s="47"/>
      <c r="E1004" s="47"/>
      <c r="F1004" s="47"/>
      <c r="G1004" s="47"/>
      <c r="H1004" s="47"/>
      <c r="I1004" s="48"/>
      <c r="J1004" s="47"/>
      <c r="K1004" s="48"/>
      <c r="L1004" s="48"/>
      <c r="M1004" s="48"/>
      <c r="N1004" s="47"/>
      <c r="O1004" s="47"/>
      <c r="P1004" s="47"/>
      <c r="Q1004" s="47"/>
      <c r="R1004" s="47"/>
      <c r="S1004" s="47"/>
      <c r="T1004" s="47"/>
      <c r="U1004" s="47"/>
      <c r="V1004" s="47"/>
      <c r="W1004" s="47"/>
      <c r="X1004" s="47"/>
      <c r="Y1004" s="47"/>
      <c r="Z1004" s="47"/>
      <c r="AA1004" s="47"/>
      <c r="AB1004" s="47"/>
      <c r="AC1004" s="47"/>
      <c r="AD1004" s="47"/>
      <c r="AE1004" s="47"/>
      <c r="AF1004" s="47"/>
      <c r="AG1004" s="47"/>
      <c r="AH1004" s="47"/>
      <c r="AI1004" s="47"/>
      <c r="AJ1004" s="47"/>
      <c r="AK1004" s="47"/>
      <c r="AL1004" s="47"/>
      <c r="AM1004" s="47"/>
      <c r="AN1004" s="47"/>
      <c r="AO1004" s="47"/>
      <c r="AP1004" s="47"/>
      <c r="AQ1004" s="47"/>
      <c r="AR1004" s="47"/>
      <c r="AS1004" s="47"/>
      <c r="AT1004" s="45"/>
      <c r="AU1004" s="45"/>
      <c r="AV1004" s="45"/>
      <c r="AW1004" s="45"/>
      <c r="AX1004" s="45"/>
      <c r="AY1004" s="45"/>
      <c r="AZ1004" s="45"/>
    </row>
    <row r="1005" spans="1:52" ht="12.75" customHeight="1">
      <c r="A1005" s="178"/>
      <c r="B1005" s="47"/>
      <c r="C1005" s="47"/>
      <c r="D1005" s="47"/>
      <c r="E1005" s="47"/>
      <c r="F1005" s="47"/>
      <c r="G1005" s="47"/>
      <c r="H1005" s="47"/>
      <c r="I1005" s="48"/>
      <c r="J1005" s="47"/>
      <c r="K1005" s="48"/>
      <c r="L1005" s="48"/>
      <c r="M1005" s="48"/>
      <c r="N1005" s="47"/>
      <c r="O1005" s="47"/>
      <c r="P1005" s="47"/>
      <c r="Q1005" s="47"/>
      <c r="R1005" s="47"/>
      <c r="S1005" s="47"/>
      <c r="T1005" s="47"/>
      <c r="U1005" s="47"/>
      <c r="V1005" s="47"/>
      <c r="W1005" s="47"/>
      <c r="X1005" s="47"/>
      <c r="Y1005" s="47"/>
      <c r="Z1005" s="47"/>
      <c r="AA1005" s="47"/>
      <c r="AB1005" s="47"/>
      <c r="AC1005" s="47"/>
      <c r="AD1005" s="47"/>
      <c r="AE1005" s="47"/>
      <c r="AF1005" s="47"/>
      <c r="AG1005" s="47"/>
      <c r="AH1005" s="47"/>
      <c r="AI1005" s="47"/>
      <c r="AJ1005" s="47"/>
      <c r="AK1005" s="47"/>
      <c r="AL1005" s="47"/>
      <c r="AM1005" s="47"/>
      <c r="AN1005" s="47"/>
      <c r="AO1005" s="47"/>
      <c r="AP1005" s="47"/>
      <c r="AQ1005" s="47"/>
      <c r="AR1005" s="47"/>
      <c r="AS1005" s="47"/>
      <c r="AT1005" s="45"/>
      <c r="AU1005" s="45"/>
      <c r="AV1005" s="45"/>
      <c r="AW1005" s="45"/>
      <c r="AX1005" s="45"/>
      <c r="AY1005" s="45"/>
      <c r="AZ1005" s="45"/>
    </row>
  </sheetData>
  <mergeCells count="44">
    <mergeCell ref="B90:F90"/>
    <mergeCell ref="A87:F87"/>
    <mergeCell ref="V5:V6"/>
    <mergeCell ref="W5:W6"/>
    <mergeCell ref="Z4:Z6"/>
    <mergeCell ref="U5:U6"/>
    <mergeCell ref="R5:R6"/>
    <mergeCell ref="S5:S6"/>
    <mergeCell ref="K4:M4"/>
    <mergeCell ref="L5:L6"/>
    <mergeCell ref="P5:P6"/>
    <mergeCell ref="Q5:Q6"/>
    <mergeCell ref="A86:F86"/>
    <mergeCell ref="F4:F6"/>
    <mergeCell ref="G4:G6"/>
    <mergeCell ref="H4:H6"/>
    <mergeCell ref="AA4:AA6"/>
    <mergeCell ref="X5:X6"/>
    <mergeCell ref="Y5:Y6"/>
    <mergeCell ref="V4:Y4"/>
    <mergeCell ref="A4:A6"/>
    <mergeCell ref="B4:B6"/>
    <mergeCell ref="C4:C6"/>
    <mergeCell ref="D4:D6"/>
    <mergeCell ref="E4:E6"/>
    <mergeCell ref="O4:U4"/>
    <mergeCell ref="M5:M6"/>
    <mergeCell ref="K5:K6"/>
    <mergeCell ref="J4:J6"/>
    <mergeCell ref="T5:T6"/>
    <mergeCell ref="N4:N6"/>
    <mergeCell ref="O5:O6"/>
    <mergeCell ref="AB4:AS4"/>
    <mergeCell ref="AB5:AE5"/>
    <mergeCell ref="AF5:AH5"/>
    <mergeCell ref="AI5:AK5"/>
    <mergeCell ref="AL5:AM5"/>
    <mergeCell ref="AN5:AS5"/>
    <mergeCell ref="B81:G81"/>
    <mergeCell ref="I4:I6"/>
    <mergeCell ref="B10:G10"/>
    <mergeCell ref="B38:G38"/>
    <mergeCell ref="B41:G41"/>
    <mergeCell ref="B60:G60"/>
  </mergeCells>
  <pageMargins left="0.2" right="0.19685039370078741" top="0.47" bottom="0.23"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T999"/>
  <sheetViews>
    <sheetView zoomScale="85" zoomScaleNormal="85" workbookViewId="0">
      <pane xSplit="11" ySplit="6" topLeftCell="L7" activePane="bottomRight" state="frozen"/>
      <selection pane="topRight" activeCell="L1" sqref="L1"/>
      <selection pane="bottomLeft" activeCell="A8" sqref="A8"/>
      <selection pane="bottomRight" activeCell="A2" sqref="A2:XFD2"/>
    </sheetView>
  </sheetViews>
  <sheetFormatPr baseColWidth="10" defaultColWidth="12.625" defaultRowHeight="15" customHeight="1"/>
  <cols>
    <col min="1" max="1" width="5.125" customWidth="1"/>
    <col min="2" max="2" width="7.5" customWidth="1"/>
    <col min="3" max="3" width="14.5" customWidth="1"/>
    <col min="4" max="4" width="11.875" customWidth="1"/>
    <col min="5" max="5" width="11.25" customWidth="1"/>
    <col min="6" max="6" width="12.25" customWidth="1"/>
    <col min="7" max="7" width="7.75" customWidth="1"/>
    <col min="8" max="8" width="9.25" customWidth="1"/>
    <col min="9" max="10" width="13.25" customWidth="1"/>
    <col min="11" max="11" width="14.125" customWidth="1"/>
    <col min="12" max="12" width="15.875" customWidth="1"/>
    <col min="13" max="14" width="13.25" customWidth="1"/>
    <col min="15" max="15" width="14.625" customWidth="1"/>
    <col min="16" max="26" width="13.25" customWidth="1"/>
    <col min="27" max="27" width="14.75" customWidth="1"/>
    <col min="28" max="28" width="14" customWidth="1"/>
    <col min="29" max="46" width="13.25" customWidth="1"/>
  </cols>
  <sheetData>
    <row r="1" spans="1:46" ht="16.5" customHeight="1">
      <c r="A1" s="1"/>
      <c r="B1" s="212" t="s">
        <v>0</v>
      </c>
      <c r="C1" s="184"/>
      <c r="D1" s="184"/>
      <c r="E1" s="184"/>
      <c r="F1" s="184"/>
      <c r="G1" s="184"/>
      <c r="H1" s="184"/>
      <c r="I1" s="184"/>
      <c r="J1" s="184"/>
      <c r="K1" s="184"/>
      <c r="L1" s="2"/>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22.5" customHeight="1" thickBot="1">
      <c r="A2" s="1"/>
      <c r="B2" s="213" t="s">
        <v>1</v>
      </c>
      <c r="C2" s="184"/>
      <c r="D2" s="3"/>
      <c r="E2" s="2"/>
      <c r="F2" s="4"/>
      <c r="G2" s="4"/>
      <c r="H2" s="4"/>
      <c r="I2" s="2"/>
      <c r="J2" s="2"/>
      <c r="K2" s="2"/>
      <c r="L2" s="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28.5" customHeight="1" thickBot="1">
      <c r="A3" s="5"/>
      <c r="B3" s="207" t="s">
        <v>2</v>
      </c>
      <c r="C3" s="207" t="s">
        <v>3</v>
      </c>
      <c r="D3" s="207" t="s">
        <v>4</v>
      </c>
      <c r="E3" s="207" t="s">
        <v>5</v>
      </c>
      <c r="F3" s="207" t="s">
        <v>6</v>
      </c>
      <c r="G3" s="207" t="s">
        <v>7</v>
      </c>
      <c r="H3" s="207" t="s">
        <v>8</v>
      </c>
      <c r="I3" s="207" t="s">
        <v>9</v>
      </c>
      <c r="J3" s="207" t="s">
        <v>10</v>
      </c>
      <c r="K3" s="207" t="s">
        <v>11</v>
      </c>
      <c r="L3" s="209" t="s">
        <v>12</v>
      </c>
      <c r="M3" s="210"/>
      <c r="N3" s="211"/>
      <c r="O3" s="191" t="s">
        <v>13</v>
      </c>
      <c r="P3" s="209" t="s">
        <v>14</v>
      </c>
      <c r="Q3" s="210"/>
      <c r="R3" s="210"/>
      <c r="S3" s="210"/>
      <c r="T3" s="210"/>
      <c r="U3" s="210"/>
      <c r="V3" s="211"/>
      <c r="W3" s="228" t="s">
        <v>15</v>
      </c>
      <c r="X3" s="215"/>
      <c r="Y3" s="215"/>
      <c r="Z3" s="229"/>
      <c r="AA3" s="223" t="s">
        <v>16</v>
      </c>
      <c r="AB3" s="224" t="s">
        <v>17</v>
      </c>
      <c r="AC3" s="214" t="s">
        <v>18</v>
      </c>
      <c r="AD3" s="215"/>
      <c r="AE3" s="215"/>
      <c r="AF3" s="215"/>
      <c r="AG3" s="215"/>
      <c r="AH3" s="215"/>
      <c r="AI3" s="215"/>
      <c r="AJ3" s="215"/>
      <c r="AK3" s="215"/>
      <c r="AL3" s="215"/>
      <c r="AM3" s="215"/>
      <c r="AN3" s="215"/>
      <c r="AO3" s="215"/>
      <c r="AP3" s="215"/>
      <c r="AQ3" s="215"/>
      <c r="AR3" s="215"/>
      <c r="AS3" s="215"/>
      <c r="AT3" s="216"/>
    </row>
    <row r="4" spans="1:46" ht="28.5" customHeight="1">
      <c r="A4" s="5"/>
      <c r="B4" s="208"/>
      <c r="C4" s="208"/>
      <c r="D4" s="208"/>
      <c r="E4" s="208"/>
      <c r="F4" s="208"/>
      <c r="G4" s="208"/>
      <c r="H4" s="208"/>
      <c r="I4" s="208"/>
      <c r="J4" s="208"/>
      <c r="K4" s="208"/>
      <c r="L4" s="217" t="s">
        <v>19</v>
      </c>
      <c r="M4" s="218" t="s">
        <v>20</v>
      </c>
      <c r="N4" s="227" t="s">
        <v>21</v>
      </c>
      <c r="O4" s="192"/>
      <c r="P4" s="194" t="s">
        <v>22</v>
      </c>
      <c r="Q4" s="219" t="s">
        <v>23</v>
      </c>
      <c r="R4" s="219" t="s">
        <v>24</v>
      </c>
      <c r="S4" s="219" t="s">
        <v>25</v>
      </c>
      <c r="T4" s="219" t="s">
        <v>26</v>
      </c>
      <c r="U4" s="185" t="s">
        <v>27</v>
      </c>
      <c r="V4" s="187" t="s">
        <v>28</v>
      </c>
      <c r="W4" s="189" t="s">
        <v>29</v>
      </c>
      <c r="X4" s="205" t="s">
        <v>30</v>
      </c>
      <c r="Y4" s="205" t="s">
        <v>31</v>
      </c>
      <c r="Z4" s="206" t="s">
        <v>32</v>
      </c>
      <c r="AA4" s="208"/>
      <c r="AB4" s="225"/>
      <c r="AC4" s="220" t="s">
        <v>33</v>
      </c>
      <c r="AD4" s="221"/>
      <c r="AE4" s="221"/>
      <c r="AF4" s="222"/>
      <c r="AG4" s="220" t="s">
        <v>34</v>
      </c>
      <c r="AH4" s="221"/>
      <c r="AI4" s="222"/>
      <c r="AJ4" s="220" t="s">
        <v>35</v>
      </c>
      <c r="AK4" s="221"/>
      <c r="AL4" s="222"/>
      <c r="AM4" s="220" t="s">
        <v>36</v>
      </c>
      <c r="AN4" s="222"/>
      <c r="AO4" s="220" t="s">
        <v>37</v>
      </c>
      <c r="AP4" s="221"/>
      <c r="AQ4" s="221"/>
      <c r="AR4" s="221"/>
      <c r="AS4" s="221"/>
      <c r="AT4" s="222"/>
    </row>
    <row r="5" spans="1:46" ht="28.5" customHeight="1">
      <c r="A5" s="5"/>
      <c r="B5" s="186"/>
      <c r="C5" s="186"/>
      <c r="D5" s="186"/>
      <c r="E5" s="186"/>
      <c r="F5" s="186"/>
      <c r="G5" s="186"/>
      <c r="H5" s="186"/>
      <c r="I5" s="186"/>
      <c r="J5" s="186"/>
      <c r="K5" s="186"/>
      <c r="L5" s="195"/>
      <c r="M5" s="186"/>
      <c r="N5" s="188"/>
      <c r="O5" s="193"/>
      <c r="P5" s="195"/>
      <c r="Q5" s="186"/>
      <c r="R5" s="186"/>
      <c r="S5" s="186"/>
      <c r="T5" s="186"/>
      <c r="U5" s="186"/>
      <c r="V5" s="188"/>
      <c r="W5" s="190"/>
      <c r="X5" s="186"/>
      <c r="Y5" s="186"/>
      <c r="Z5" s="188"/>
      <c r="AA5" s="186"/>
      <c r="AB5" s="226"/>
      <c r="AC5" s="6" t="s">
        <v>38</v>
      </c>
      <c r="AD5" s="91" t="s">
        <v>39</v>
      </c>
      <c r="AE5" s="91" t="s">
        <v>40</v>
      </c>
      <c r="AF5" s="7" t="s">
        <v>41</v>
      </c>
      <c r="AG5" s="6" t="s">
        <v>42</v>
      </c>
      <c r="AH5" s="91" t="s">
        <v>43</v>
      </c>
      <c r="AI5" s="7" t="s">
        <v>44</v>
      </c>
      <c r="AJ5" s="6" t="s">
        <v>45</v>
      </c>
      <c r="AK5" s="91" t="s">
        <v>46</v>
      </c>
      <c r="AL5" s="7" t="s">
        <v>47</v>
      </c>
      <c r="AM5" s="6" t="s">
        <v>48</v>
      </c>
      <c r="AN5" s="7" t="s">
        <v>49</v>
      </c>
      <c r="AO5" s="6" t="s">
        <v>50</v>
      </c>
      <c r="AP5" s="91" t="s">
        <v>51</v>
      </c>
      <c r="AQ5" s="91" t="s">
        <v>52</v>
      </c>
      <c r="AR5" s="91" t="s">
        <v>53</v>
      </c>
      <c r="AS5" s="91" t="s">
        <v>54</v>
      </c>
      <c r="AT5" s="7" t="s">
        <v>55</v>
      </c>
    </row>
    <row r="6" spans="1:46" ht="14.25">
      <c r="A6" s="5"/>
      <c r="B6" s="92" t="s">
        <v>56</v>
      </c>
      <c r="C6" s="93" t="s">
        <v>57</v>
      </c>
      <c r="D6" s="94"/>
      <c r="E6" s="94"/>
      <c r="F6" s="95"/>
      <c r="G6" s="96"/>
      <c r="H6" s="95"/>
      <c r="I6" s="94"/>
      <c r="J6" s="94"/>
      <c r="K6" s="94"/>
      <c r="L6" s="94"/>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row>
    <row r="7" spans="1:46" ht="147" customHeight="1">
      <c r="A7" s="5"/>
      <c r="B7" s="8" t="s">
        <v>58</v>
      </c>
      <c r="C7" s="9" t="s">
        <v>59</v>
      </c>
      <c r="D7" s="10"/>
      <c r="E7" s="10"/>
      <c r="F7" s="11">
        <v>1</v>
      </c>
      <c r="G7" s="88">
        <v>90</v>
      </c>
      <c r="H7" s="11">
        <f t="shared" ref="H7:H12" si="0">F7*G7</f>
        <v>90</v>
      </c>
      <c r="I7" s="10" t="s">
        <v>60</v>
      </c>
      <c r="J7" s="10" t="s">
        <v>61</v>
      </c>
      <c r="K7" s="10" t="s">
        <v>62</v>
      </c>
      <c r="L7" s="12"/>
      <c r="M7" s="12"/>
      <c r="N7" s="12"/>
      <c r="O7" s="12"/>
      <c r="P7" s="86" t="s">
        <v>63</v>
      </c>
      <c r="Q7" s="86"/>
      <c r="R7" s="86" t="s">
        <v>64</v>
      </c>
      <c r="S7" s="86" t="s">
        <v>65</v>
      </c>
      <c r="T7" s="86" t="s">
        <v>66</v>
      </c>
      <c r="U7" s="86" t="s">
        <v>67</v>
      </c>
      <c r="V7" s="86" t="s">
        <v>68</v>
      </c>
      <c r="W7" s="14" t="s">
        <v>69</v>
      </c>
      <c r="X7" s="15" t="s">
        <v>70</v>
      </c>
      <c r="Y7" s="14" t="s">
        <v>71</v>
      </c>
      <c r="Z7" s="16" t="s">
        <v>72</v>
      </c>
      <c r="AA7" s="17" t="s">
        <v>73</v>
      </c>
      <c r="AB7" s="17" t="s">
        <v>74</v>
      </c>
      <c r="AC7" s="10"/>
      <c r="AD7" s="12"/>
      <c r="AE7" s="12"/>
      <c r="AF7" s="12"/>
      <c r="AG7" s="12"/>
      <c r="AH7" s="12"/>
      <c r="AI7" s="12"/>
      <c r="AJ7" s="12"/>
      <c r="AK7" s="12"/>
      <c r="AL7" s="12"/>
      <c r="AM7" s="12"/>
      <c r="AN7" s="12"/>
      <c r="AO7" s="12"/>
      <c r="AP7" s="12"/>
      <c r="AQ7" s="12"/>
      <c r="AR7" s="12"/>
      <c r="AS7" s="12"/>
      <c r="AT7" s="12"/>
    </row>
    <row r="8" spans="1:46" ht="303" customHeight="1">
      <c r="A8" s="5"/>
      <c r="B8" s="8" t="s">
        <v>75</v>
      </c>
      <c r="C8" s="18" t="s">
        <v>76</v>
      </c>
      <c r="D8" s="19"/>
      <c r="E8" s="19"/>
      <c r="F8" s="20">
        <v>1</v>
      </c>
      <c r="G8" s="89">
        <v>110</v>
      </c>
      <c r="H8" s="26">
        <f t="shared" si="0"/>
        <v>110</v>
      </c>
      <c r="I8" s="10" t="s">
        <v>60</v>
      </c>
      <c r="J8" s="19" t="s">
        <v>61</v>
      </c>
      <c r="K8" s="19" t="s">
        <v>77</v>
      </c>
      <c r="L8" s="21"/>
      <c r="M8" s="21"/>
      <c r="N8" s="21"/>
      <c r="O8" s="21"/>
      <c r="P8" s="13" t="s">
        <v>63</v>
      </c>
      <c r="Q8" s="13"/>
      <c r="R8" s="13" t="s">
        <v>64</v>
      </c>
      <c r="S8" s="13" t="s">
        <v>65</v>
      </c>
      <c r="T8" s="13" t="s">
        <v>66</v>
      </c>
      <c r="U8" s="13" t="s">
        <v>67</v>
      </c>
      <c r="V8" s="13" t="s">
        <v>68</v>
      </c>
      <c r="W8" s="21"/>
      <c r="X8" s="21"/>
      <c r="Y8" s="21"/>
      <c r="Z8" s="21"/>
      <c r="AA8" s="17" t="s">
        <v>78</v>
      </c>
      <c r="AB8" s="17" t="s">
        <v>79</v>
      </c>
      <c r="AC8" s="21"/>
      <c r="AD8" s="21"/>
      <c r="AE8" s="21"/>
      <c r="AF8" s="21"/>
      <c r="AG8" s="21"/>
      <c r="AH8" s="21"/>
      <c r="AI8" s="21"/>
      <c r="AJ8" s="21"/>
      <c r="AK8" s="21"/>
      <c r="AL8" s="21"/>
      <c r="AM8" s="21"/>
      <c r="AN8" s="21"/>
      <c r="AO8" s="21"/>
      <c r="AP8" s="21"/>
      <c r="AQ8" s="21"/>
      <c r="AR8" s="21"/>
      <c r="AS8" s="21"/>
      <c r="AT8" s="21"/>
    </row>
    <row r="9" spans="1:46" ht="270" customHeight="1">
      <c r="A9" s="5"/>
      <c r="B9" s="8" t="s">
        <v>80</v>
      </c>
      <c r="C9" s="18" t="s">
        <v>81</v>
      </c>
      <c r="D9" s="19"/>
      <c r="E9" s="19"/>
      <c r="F9" s="20">
        <v>1</v>
      </c>
      <c r="G9" s="22">
        <v>40</v>
      </c>
      <c r="H9" s="20">
        <f t="shared" si="0"/>
        <v>40</v>
      </c>
      <c r="I9" s="19" t="s">
        <v>60</v>
      </c>
      <c r="J9" s="19" t="s">
        <v>82</v>
      </c>
      <c r="K9" s="19" t="s">
        <v>83</v>
      </c>
      <c r="L9" s="21"/>
      <c r="M9" s="21"/>
      <c r="N9" s="21"/>
      <c r="O9" s="19" t="s">
        <v>84</v>
      </c>
      <c r="P9" s="13" t="s">
        <v>63</v>
      </c>
      <c r="Q9" s="13"/>
      <c r="R9" s="13" t="s">
        <v>64</v>
      </c>
      <c r="S9" s="13" t="s">
        <v>65</v>
      </c>
      <c r="T9" s="13" t="s">
        <v>66</v>
      </c>
      <c r="U9" s="13" t="s">
        <v>67</v>
      </c>
      <c r="V9" s="13" t="s">
        <v>68</v>
      </c>
      <c r="W9" s="23" t="s">
        <v>70</v>
      </c>
      <c r="X9" s="21"/>
      <c r="Y9" s="23" t="s">
        <v>71</v>
      </c>
      <c r="Z9" s="23" t="s">
        <v>70</v>
      </c>
      <c r="AA9" s="17" t="s">
        <v>85</v>
      </c>
      <c r="AB9" s="17" t="s">
        <v>86</v>
      </c>
      <c r="AC9" s="21"/>
      <c r="AD9" s="21"/>
      <c r="AE9" s="21"/>
      <c r="AF9" s="21"/>
      <c r="AG9" s="21"/>
      <c r="AH9" s="21"/>
      <c r="AI9" s="21"/>
      <c r="AJ9" s="21"/>
      <c r="AK9" s="21"/>
      <c r="AL9" s="21"/>
      <c r="AM9" s="21"/>
      <c r="AN9" s="21"/>
      <c r="AO9" s="21"/>
      <c r="AP9" s="21"/>
      <c r="AQ9" s="21"/>
      <c r="AR9" s="21"/>
      <c r="AS9" s="21"/>
      <c r="AT9" s="21"/>
    </row>
    <row r="10" spans="1:46" ht="170.25" customHeight="1">
      <c r="A10" s="5"/>
      <c r="B10" s="24" t="s">
        <v>87</v>
      </c>
      <c r="C10" s="18" t="s">
        <v>88</v>
      </c>
      <c r="D10" s="19"/>
      <c r="E10" s="19"/>
      <c r="F10" s="20">
        <v>1</v>
      </c>
      <c r="G10" s="25">
        <v>40</v>
      </c>
      <c r="H10" s="20">
        <f t="shared" si="0"/>
        <v>40</v>
      </c>
      <c r="I10" s="19" t="s">
        <v>60</v>
      </c>
      <c r="J10" s="19" t="s">
        <v>82</v>
      </c>
      <c r="K10" s="19" t="s">
        <v>89</v>
      </c>
      <c r="L10" s="21"/>
      <c r="M10" s="21"/>
      <c r="N10" s="21"/>
      <c r="O10" s="19" t="s">
        <v>90</v>
      </c>
      <c r="P10" s="13" t="s">
        <v>63</v>
      </c>
      <c r="Q10" s="13"/>
      <c r="R10" s="13" t="s">
        <v>64</v>
      </c>
      <c r="S10" s="13" t="s">
        <v>65</v>
      </c>
      <c r="T10" s="13" t="s">
        <v>66</v>
      </c>
      <c r="U10" s="13" t="s">
        <v>67</v>
      </c>
      <c r="V10" s="13" t="s">
        <v>68</v>
      </c>
      <c r="W10" s="26" t="s">
        <v>70</v>
      </c>
      <c r="X10" s="26" t="s">
        <v>70</v>
      </c>
      <c r="Y10" s="26" t="s">
        <v>71</v>
      </c>
      <c r="Z10" s="26" t="s">
        <v>70</v>
      </c>
      <c r="AA10" s="17" t="s">
        <v>91</v>
      </c>
      <c r="AB10" s="17" t="s">
        <v>86</v>
      </c>
      <c r="AC10" s="21"/>
      <c r="AD10" s="21"/>
      <c r="AE10" s="21"/>
      <c r="AF10" s="21"/>
      <c r="AG10" s="23" t="s">
        <v>70</v>
      </c>
      <c r="AH10" s="21"/>
      <c r="AI10" s="21"/>
      <c r="AJ10" s="21"/>
      <c r="AK10" s="21"/>
      <c r="AL10" s="21"/>
      <c r="AM10" s="21"/>
      <c r="AN10" s="21"/>
      <c r="AO10" s="21"/>
      <c r="AP10" s="21"/>
      <c r="AQ10" s="21"/>
      <c r="AR10" s="21"/>
      <c r="AS10" s="21"/>
      <c r="AT10" s="21"/>
    </row>
    <row r="11" spans="1:46" ht="198.75" customHeight="1">
      <c r="A11" s="5"/>
      <c r="B11" s="27" t="s">
        <v>1382</v>
      </c>
      <c r="C11" s="18" t="s">
        <v>92</v>
      </c>
      <c r="D11" s="19"/>
      <c r="E11" s="19"/>
      <c r="F11" s="20">
        <v>1</v>
      </c>
      <c r="G11" s="90">
        <v>30</v>
      </c>
      <c r="H11" s="20">
        <f t="shared" si="0"/>
        <v>30</v>
      </c>
      <c r="I11" s="19" t="s">
        <v>93</v>
      </c>
      <c r="J11" s="19" t="s">
        <v>94</v>
      </c>
      <c r="K11" s="19" t="s">
        <v>95</v>
      </c>
      <c r="L11" s="21"/>
      <c r="M11" s="21"/>
      <c r="N11" s="21"/>
      <c r="O11" s="19" t="s">
        <v>96</v>
      </c>
      <c r="P11" s="21"/>
      <c r="Q11" s="21"/>
      <c r="R11" s="21"/>
      <c r="S11" s="13" t="s">
        <v>65</v>
      </c>
      <c r="T11" s="13" t="s">
        <v>66</v>
      </c>
      <c r="U11" s="13"/>
      <c r="V11" s="13" t="s">
        <v>68</v>
      </c>
      <c r="W11" s="26" t="s">
        <v>70</v>
      </c>
      <c r="X11" s="26" t="s">
        <v>70</v>
      </c>
      <c r="Y11" s="26" t="s">
        <v>71</v>
      </c>
      <c r="Z11" s="28" t="s">
        <v>97</v>
      </c>
      <c r="AA11" s="17" t="s">
        <v>98</v>
      </c>
      <c r="AB11" s="17" t="s">
        <v>99</v>
      </c>
      <c r="AC11" s="21"/>
      <c r="AD11" s="21"/>
      <c r="AE11" s="21"/>
      <c r="AF11" s="21"/>
      <c r="AG11" s="21"/>
      <c r="AH11" s="21"/>
      <c r="AI11" s="21"/>
      <c r="AJ11" s="21"/>
      <c r="AK11" s="21"/>
      <c r="AL11" s="21"/>
      <c r="AM11" s="21"/>
      <c r="AN11" s="21"/>
      <c r="AO11" s="21"/>
      <c r="AP11" s="21"/>
      <c r="AQ11" s="21"/>
      <c r="AR11" s="21"/>
      <c r="AS11" s="21"/>
      <c r="AT11" s="21"/>
    </row>
    <row r="12" spans="1:46" s="100" customFormat="1" ht="145.5" customHeight="1">
      <c r="A12" s="99"/>
      <c r="B12" s="108" t="s">
        <v>1383</v>
      </c>
      <c r="C12" s="109" t="s">
        <v>1381</v>
      </c>
      <c r="D12" s="110"/>
      <c r="E12" s="110"/>
      <c r="F12" s="111">
        <v>1</v>
      </c>
      <c r="G12" s="112">
        <v>40</v>
      </c>
      <c r="H12" s="111">
        <f t="shared" si="0"/>
        <v>40</v>
      </c>
      <c r="I12" s="110" t="s">
        <v>1384</v>
      </c>
      <c r="J12" s="110" t="s">
        <v>100</v>
      </c>
      <c r="K12" s="110" t="s">
        <v>101</v>
      </c>
      <c r="L12" s="113"/>
      <c r="M12" s="113"/>
      <c r="N12" s="113"/>
      <c r="O12" s="110" t="s">
        <v>102</v>
      </c>
      <c r="P12" s="82" t="s">
        <v>63</v>
      </c>
      <c r="Q12" s="113"/>
      <c r="R12" s="82" t="s">
        <v>64</v>
      </c>
      <c r="S12" s="101" t="s">
        <v>103</v>
      </c>
      <c r="T12" s="101" t="s">
        <v>66</v>
      </c>
      <c r="U12" s="101"/>
      <c r="V12" s="101" t="s">
        <v>68</v>
      </c>
      <c r="W12" s="111" t="s">
        <v>70</v>
      </c>
      <c r="X12" s="111" t="s">
        <v>70</v>
      </c>
      <c r="Y12" s="111" t="s">
        <v>71</v>
      </c>
      <c r="Z12" s="114" t="s">
        <v>104</v>
      </c>
      <c r="AA12" s="115" t="s">
        <v>105</v>
      </c>
      <c r="AB12" s="115" t="s">
        <v>99</v>
      </c>
      <c r="AC12" s="113"/>
      <c r="AD12" s="113"/>
      <c r="AE12" s="113"/>
      <c r="AF12" s="113"/>
      <c r="AG12" s="113"/>
      <c r="AH12" s="113"/>
      <c r="AI12" s="113"/>
      <c r="AJ12" s="113"/>
      <c r="AK12" s="113"/>
      <c r="AL12" s="113"/>
      <c r="AM12" s="113"/>
      <c r="AN12" s="113"/>
      <c r="AO12" s="113"/>
      <c r="AP12" s="113"/>
      <c r="AQ12" s="113"/>
      <c r="AR12" s="113"/>
      <c r="AS12" s="113"/>
      <c r="AT12" s="113"/>
    </row>
    <row r="13" spans="1:46" ht="14.25">
      <c r="A13" s="5"/>
      <c r="B13" s="196" t="s">
        <v>106</v>
      </c>
      <c r="C13" s="197"/>
      <c r="D13" s="197"/>
      <c r="E13" s="197"/>
      <c r="F13" s="197"/>
      <c r="G13" s="198"/>
      <c r="H13" s="29">
        <f>SUM(H7:H12)</f>
        <v>350</v>
      </c>
      <c r="I13" s="30"/>
      <c r="J13" s="31"/>
      <c r="K13" s="3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row>
    <row r="14" spans="1:46" ht="14.25" customHeight="1">
      <c r="A14" s="5"/>
      <c r="B14" s="199" t="s">
        <v>576</v>
      </c>
      <c r="C14" s="200"/>
      <c r="D14" s="200"/>
      <c r="E14" s="200"/>
      <c r="F14" s="200"/>
      <c r="G14" s="201"/>
      <c r="H14" s="32">
        <f>H13*0.6</f>
        <v>210</v>
      </c>
      <c r="I14" s="33"/>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row>
    <row r="15" spans="1:46" ht="14.25">
      <c r="A15" s="5"/>
      <c r="B15" s="202" t="s">
        <v>1393</v>
      </c>
      <c r="C15" s="203"/>
      <c r="D15" s="203"/>
      <c r="E15" s="203"/>
      <c r="F15" s="203"/>
      <c r="G15" s="204"/>
      <c r="H15" s="33">
        <f>SUM(H13:H14)</f>
        <v>560</v>
      </c>
      <c r="I15" s="33"/>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row>
    <row r="16" spans="1:46" ht="25.5" customHeight="1">
      <c r="A16" s="5"/>
      <c r="B16" s="34"/>
      <c r="C16" s="35"/>
      <c r="D16" s="36"/>
      <c r="E16" s="37"/>
      <c r="F16" s="37"/>
      <c r="G16" s="37"/>
      <c r="H16" s="38"/>
      <c r="I16" s="38"/>
      <c r="J16" s="39"/>
      <c r="K16" s="40"/>
      <c r="L16" s="40"/>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46" ht="14.25">
      <c r="A17" s="5"/>
      <c r="B17" s="183" t="s">
        <v>107</v>
      </c>
      <c r="C17" s="184"/>
      <c r="D17" s="184"/>
      <c r="E17" s="184"/>
      <c r="F17" s="184"/>
      <c r="G17" s="184"/>
      <c r="H17" s="184"/>
      <c r="I17" s="184"/>
      <c r="J17" s="184"/>
      <c r="K17" s="184"/>
      <c r="L17" s="40"/>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row>
    <row r="18" spans="1:46" ht="14.25">
      <c r="A18" s="5"/>
      <c r="B18" s="183"/>
      <c r="C18" s="184"/>
      <c r="D18" s="184"/>
      <c r="E18" s="184"/>
      <c r="F18" s="184"/>
      <c r="G18" s="184"/>
      <c r="H18" s="184"/>
      <c r="I18" s="184"/>
      <c r="J18" s="184"/>
      <c r="K18" s="184"/>
      <c r="L18" s="40"/>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row>
    <row r="19" spans="1:46" s="87" customFormat="1" ht="14.25">
      <c r="A19" s="116"/>
      <c r="B19" s="117"/>
      <c r="C19" s="118"/>
      <c r="D19" s="118"/>
      <c r="E19" s="119"/>
      <c r="F19" s="118"/>
      <c r="G19" s="120"/>
      <c r="H19" s="121"/>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row>
    <row r="20" spans="1:46" s="87" customFormat="1" ht="15.75" customHeight="1">
      <c r="A20" s="116"/>
      <c r="B20" s="117"/>
      <c r="C20" s="118"/>
      <c r="D20" s="118"/>
      <c r="E20" s="122"/>
      <c r="F20" s="118"/>
      <c r="G20" s="120"/>
      <c r="H20" s="121"/>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row>
    <row r="21" spans="1:46" s="87" customFormat="1" ht="15.75" customHeight="1">
      <c r="A21" s="123"/>
      <c r="B21" s="124"/>
      <c r="C21" s="118"/>
      <c r="D21" s="118"/>
      <c r="E21" s="122"/>
      <c r="F21" s="118"/>
      <c r="G21" s="120"/>
      <c r="H21" s="121"/>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row>
    <row r="22" spans="1:46" ht="15.75" customHeight="1">
      <c r="A22" s="5"/>
      <c r="B22" s="43"/>
      <c r="C22" s="44"/>
      <c r="D22" s="5"/>
      <c r="E22" s="5"/>
      <c r="F22" s="42"/>
      <c r="G22" s="41"/>
      <c r="H22" s="42"/>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row>
    <row r="23" spans="1:46" ht="15.75" customHeight="1">
      <c r="A23" s="5"/>
      <c r="B23" s="43"/>
      <c r="C23" s="44"/>
      <c r="D23" s="5"/>
      <c r="E23" s="5"/>
      <c r="F23" s="42"/>
      <c r="G23" s="41"/>
      <c r="H23" s="42"/>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row>
    <row r="24" spans="1:46" ht="15.75" customHeight="1">
      <c r="A24" s="5"/>
      <c r="B24" s="43"/>
      <c r="C24" s="44"/>
      <c r="D24" s="5"/>
      <c r="E24" s="5"/>
      <c r="F24" s="42"/>
      <c r="G24" s="41"/>
      <c r="H24" s="98"/>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row>
    <row r="25" spans="1:46" ht="15.75" customHeight="1">
      <c r="A25" s="5"/>
      <c r="B25" s="43"/>
      <c r="C25" s="44"/>
      <c r="D25" s="5"/>
      <c r="E25" s="5"/>
      <c r="F25" s="42"/>
      <c r="G25" s="41"/>
      <c r="H25" s="42"/>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row>
    <row r="26" spans="1:46" ht="15.75" customHeight="1">
      <c r="A26" s="5"/>
      <c r="B26" s="43"/>
      <c r="C26" s="44"/>
      <c r="D26" s="5"/>
      <c r="E26" s="5"/>
      <c r="F26" s="42"/>
      <c r="G26" s="41"/>
      <c r="H26" s="42"/>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row>
    <row r="27" spans="1:46" ht="15.75" customHeight="1">
      <c r="A27" s="5"/>
      <c r="B27" s="43"/>
      <c r="C27" s="44"/>
      <c r="D27" s="5"/>
      <c r="E27" s="5"/>
      <c r="F27" s="42"/>
      <c r="G27" s="41"/>
      <c r="H27" s="42"/>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row>
    <row r="28" spans="1:46" ht="15.75" customHeight="1">
      <c r="A28" s="5"/>
      <c r="B28" s="43"/>
      <c r="C28" s="44"/>
      <c r="D28" s="5"/>
      <c r="E28" s="5"/>
      <c r="F28" s="42"/>
      <c r="G28" s="41"/>
      <c r="H28" s="42"/>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row>
    <row r="29" spans="1:46" ht="15.75" customHeight="1">
      <c r="A29" s="5"/>
      <c r="B29" s="43"/>
      <c r="C29" s="44"/>
      <c r="D29" s="5"/>
      <c r="E29" s="5"/>
      <c r="F29" s="42"/>
      <c r="G29" s="41"/>
      <c r="H29" s="42"/>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row>
    <row r="30" spans="1:46" ht="15.75" customHeight="1">
      <c r="A30" s="5"/>
      <c r="B30" s="43"/>
      <c r="C30" s="44"/>
      <c r="D30" s="5"/>
      <c r="E30" s="5"/>
      <c r="F30" s="42"/>
      <c r="G30" s="41"/>
      <c r="H30" s="42"/>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row>
    <row r="31" spans="1:46" ht="15.75" customHeight="1">
      <c r="A31" s="5"/>
      <c r="B31" s="43"/>
      <c r="C31" s="44"/>
      <c r="D31" s="5"/>
      <c r="E31" s="5"/>
      <c r="F31" s="42"/>
      <c r="G31" s="41"/>
      <c r="H31" s="42"/>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row>
    <row r="32" spans="1:46" ht="15.75" customHeight="1">
      <c r="A32" s="5"/>
      <c r="B32" s="43"/>
      <c r="C32" s="44"/>
      <c r="D32" s="5"/>
      <c r="E32" s="5"/>
      <c r="F32" s="42"/>
      <c r="G32" s="41"/>
      <c r="H32" s="42"/>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row>
    <row r="33" spans="1:46" ht="15.75" customHeight="1">
      <c r="A33" s="5"/>
      <c r="B33" s="43"/>
      <c r="C33" s="44"/>
      <c r="D33" s="5"/>
      <c r="E33" s="5"/>
      <c r="F33" s="42"/>
      <c r="G33" s="41"/>
      <c r="H33" s="42"/>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row>
    <row r="34" spans="1:46" ht="15.75" customHeight="1">
      <c r="A34" s="5"/>
      <c r="B34" s="43"/>
      <c r="C34" s="44"/>
      <c r="D34" s="5"/>
      <c r="E34" s="5"/>
      <c r="F34" s="42"/>
      <c r="G34" s="41"/>
      <c r="H34" s="42"/>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1:46" ht="15.75" customHeight="1">
      <c r="A35" s="5"/>
      <c r="B35" s="43"/>
      <c r="C35" s="44"/>
      <c r="D35" s="5"/>
      <c r="E35" s="5"/>
      <c r="F35" s="42"/>
      <c r="G35" s="41"/>
      <c r="H35" s="42"/>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row>
    <row r="36" spans="1:46" ht="15.75" customHeight="1">
      <c r="A36" s="5"/>
      <c r="B36" s="43"/>
      <c r="C36" s="44"/>
      <c r="D36" s="5"/>
      <c r="E36" s="5"/>
      <c r="F36" s="42"/>
      <c r="G36" s="41"/>
      <c r="H36" s="42"/>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row>
    <row r="37" spans="1:46" ht="15.75" customHeight="1">
      <c r="A37" s="5"/>
      <c r="B37" s="43"/>
      <c r="C37" s="44"/>
      <c r="D37" s="5"/>
      <c r="E37" s="5"/>
      <c r="F37" s="42"/>
      <c r="G37" s="41"/>
      <c r="H37" s="42"/>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row>
    <row r="38" spans="1:46" ht="15.75" customHeight="1">
      <c r="A38" s="5"/>
      <c r="B38" s="43"/>
      <c r="C38" s="44"/>
      <c r="D38" s="5"/>
      <c r="E38" s="5"/>
      <c r="F38" s="42"/>
      <c r="G38" s="41"/>
      <c r="H38" s="42"/>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row>
    <row r="39" spans="1:46" ht="15.75" customHeight="1">
      <c r="A39" s="5"/>
      <c r="B39" s="43"/>
      <c r="C39" s="44"/>
      <c r="D39" s="5"/>
      <c r="E39" s="5"/>
      <c r="F39" s="42"/>
      <c r="G39" s="41"/>
      <c r="H39" s="42"/>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row>
    <row r="40" spans="1:46" ht="15.75" customHeight="1">
      <c r="A40" s="5"/>
      <c r="B40" s="43"/>
      <c r="C40" s="44"/>
      <c r="D40" s="5"/>
      <c r="E40" s="5"/>
      <c r="F40" s="42"/>
      <c r="G40" s="41"/>
      <c r="H40" s="42"/>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row>
    <row r="41" spans="1:46" ht="15.75" customHeight="1">
      <c r="A41" s="5"/>
      <c r="B41" s="43"/>
      <c r="C41" s="44"/>
      <c r="D41" s="5"/>
      <c r="E41" s="5"/>
      <c r="F41" s="42"/>
      <c r="G41" s="41"/>
      <c r="H41" s="42"/>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1:46" ht="15.75" customHeight="1">
      <c r="A42" s="5"/>
      <c r="B42" s="43"/>
      <c r="C42" s="44"/>
      <c r="D42" s="5"/>
      <c r="E42" s="5"/>
      <c r="F42" s="42"/>
      <c r="G42" s="41"/>
      <c r="H42" s="42"/>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1:46" ht="15.75" customHeight="1">
      <c r="A43" s="5"/>
      <c r="B43" s="43"/>
      <c r="C43" s="44"/>
      <c r="D43" s="5"/>
      <c r="E43" s="5"/>
      <c r="F43" s="42"/>
      <c r="G43" s="41"/>
      <c r="H43" s="42"/>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row>
    <row r="44" spans="1:46" ht="15.75" customHeight="1">
      <c r="A44" s="5"/>
      <c r="B44" s="43"/>
      <c r="C44" s="44"/>
      <c r="D44" s="5"/>
      <c r="E44" s="5"/>
      <c r="F44" s="42"/>
      <c r="G44" s="41"/>
      <c r="H44" s="42"/>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row>
    <row r="45" spans="1:46" ht="15.75" customHeight="1">
      <c r="A45" s="5"/>
      <c r="B45" s="43"/>
      <c r="C45" s="44"/>
      <c r="D45" s="5"/>
      <c r="E45" s="5"/>
      <c r="F45" s="42"/>
      <c r="G45" s="41"/>
      <c r="H45" s="42"/>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row>
    <row r="46" spans="1:46" ht="15.75" customHeight="1">
      <c r="A46" s="5"/>
      <c r="B46" s="43"/>
      <c r="C46" s="44"/>
      <c r="D46" s="5"/>
      <c r="E46" s="5"/>
      <c r="F46" s="42"/>
      <c r="G46" s="41"/>
      <c r="H46" s="42"/>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row>
    <row r="47" spans="1:46" ht="15.75" customHeight="1">
      <c r="A47" s="5"/>
      <c r="B47" s="43"/>
      <c r="C47" s="44"/>
      <c r="D47" s="5"/>
      <c r="E47" s="5"/>
      <c r="F47" s="42"/>
      <c r="G47" s="41"/>
      <c r="H47" s="42"/>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row>
    <row r="48" spans="1:46" ht="15.75" customHeight="1">
      <c r="A48" s="5"/>
      <c r="B48" s="43"/>
      <c r="C48" s="44"/>
      <c r="D48" s="5"/>
      <c r="E48" s="5"/>
      <c r="F48" s="42"/>
      <c r="G48" s="41"/>
      <c r="H48" s="42"/>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row>
    <row r="49" spans="1:46" ht="15.75" customHeight="1">
      <c r="A49" s="5"/>
      <c r="B49" s="43"/>
      <c r="C49" s="44"/>
      <c r="D49" s="5"/>
      <c r="E49" s="5"/>
      <c r="F49" s="42"/>
      <c r="G49" s="41"/>
      <c r="H49" s="42"/>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row>
    <row r="50" spans="1:46" ht="15.75" customHeight="1">
      <c r="A50" s="5"/>
      <c r="B50" s="43"/>
      <c r="C50" s="44"/>
      <c r="D50" s="5"/>
      <c r="E50" s="5"/>
      <c r="F50" s="42"/>
      <c r="G50" s="41"/>
      <c r="H50" s="42"/>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6" ht="15.75" customHeight="1">
      <c r="A51" s="5"/>
      <c r="B51" s="43"/>
      <c r="C51" s="44"/>
      <c r="D51" s="5"/>
      <c r="E51" s="5"/>
      <c r="F51" s="42"/>
      <c r="G51" s="41"/>
      <c r="H51" s="42"/>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row>
    <row r="52" spans="1:46" ht="15.75" customHeight="1">
      <c r="A52" s="5"/>
      <c r="B52" s="43"/>
      <c r="C52" s="44"/>
      <c r="D52" s="5"/>
      <c r="E52" s="5"/>
      <c r="F52" s="42"/>
      <c r="G52" s="41"/>
      <c r="H52" s="42"/>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row>
    <row r="53" spans="1:46" ht="15.75" customHeight="1">
      <c r="A53" s="5"/>
      <c r="B53" s="43"/>
      <c r="C53" s="44"/>
      <c r="D53" s="5"/>
      <c r="E53" s="5"/>
      <c r="F53" s="42"/>
      <c r="G53" s="41"/>
      <c r="H53" s="42"/>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row>
    <row r="54" spans="1:46" ht="15.75" customHeight="1">
      <c r="A54" s="5"/>
      <c r="B54" s="43"/>
      <c r="C54" s="44"/>
      <c r="D54" s="5"/>
      <c r="E54" s="5"/>
      <c r="F54" s="42"/>
      <c r="G54" s="41"/>
      <c r="H54" s="42"/>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row>
    <row r="55" spans="1:46" ht="15.75" customHeight="1">
      <c r="A55" s="5"/>
      <c r="B55" s="43"/>
      <c r="C55" s="44"/>
      <c r="D55" s="5"/>
      <c r="E55" s="5"/>
      <c r="F55" s="42"/>
      <c r="G55" s="41"/>
      <c r="H55" s="42"/>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row>
    <row r="56" spans="1:46" ht="15.75" customHeight="1">
      <c r="A56" s="5"/>
      <c r="B56" s="43"/>
      <c r="C56" s="44"/>
      <c r="D56" s="5"/>
      <c r="E56" s="5"/>
      <c r="F56" s="42"/>
      <c r="G56" s="41"/>
      <c r="H56" s="42"/>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row>
    <row r="57" spans="1:46" ht="15.75" customHeight="1">
      <c r="A57" s="5"/>
      <c r="B57" s="43"/>
      <c r="C57" s="44"/>
      <c r="D57" s="5"/>
      <c r="E57" s="5"/>
      <c r="F57" s="42"/>
      <c r="G57" s="41"/>
      <c r="H57" s="42"/>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row>
    <row r="58" spans="1:46" ht="15.75" customHeight="1">
      <c r="A58" s="5"/>
      <c r="B58" s="43"/>
      <c r="C58" s="44"/>
      <c r="D58" s="5"/>
      <c r="E58" s="5"/>
      <c r="F58" s="42"/>
      <c r="G58" s="41"/>
      <c r="H58" s="42"/>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row>
    <row r="59" spans="1:46" ht="15.75" customHeight="1">
      <c r="A59" s="5"/>
      <c r="B59" s="43"/>
      <c r="C59" s="44"/>
      <c r="D59" s="5"/>
      <c r="E59" s="5"/>
      <c r="F59" s="42"/>
      <c r="G59" s="41"/>
      <c r="H59" s="42"/>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row>
    <row r="60" spans="1:46" ht="15.75" customHeight="1">
      <c r="A60" s="5"/>
      <c r="B60" s="43"/>
      <c r="C60" s="44"/>
      <c r="D60" s="5"/>
      <c r="E60" s="5"/>
      <c r="F60" s="42"/>
      <c r="G60" s="41"/>
      <c r="H60" s="42"/>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row>
    <row r="61" spans="1:46" ht="15.75" customHeight="1">
      <c r="A61" s="5"/>
      <c r="B61" s="43"/>
      <c r="C61" s="44"/>
      <c r="D61" s="5"/>
      <c r="E61" s="5"/>
      <c r="F61" s="42"/>
      <c r="G61" s="41"/>
      <c r="H61" s="42"/>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row>
    <row r="62" spans="1:46" ht="15.75" customHeight="1">
      <c r="A62" s="5"/>
      <c r="B62" s="43"/>
      <c r="C62" s="44"/>
      <c r="D62" s="5"/>
      <c r="E62" s="5"/>
      <c r="F62" s="42"/>
      <c r="G62" s="41"/>
      <c r="H62" s="42"/>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row>
    <row r="63" spans="1:46" ht="15.75" customHeight="1">
      <c r="A63" s="5"/>
      <c r="B63" s="43"/>
      <c r="C63" s="44"/>
      <c r="D63" s="5"/>
      <c r="E63" s="5"/>
      <c r="F63" s="42"/>
      <c r="G63" s="41"/>
      <c r="H63" s="42"/>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row>
    <row r="64" spans="1:46" ht="15.75" customHeight="1">
      <c r="A64" s="5"/>
      <c r="B64" s="43"/>
      <c r="C64" s="44"/>
      <c r="D64" s="5"/>
      <c r="E64" s="5"/>
      <c r="F64" s="42"/>
      <c r="G64" s="41"/>
      <c r="H64" s="42"/>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1:46" ht="15.75" customHeight="1">
      <c r="A65" s="5"/>
      <c r="B65" s="43"/>
      <c r="C65" s="44"/>
      <c r="D65" s="5"/>
      <c r="E65" s="5"/>
      <c r="F65" s="42"/>
      <c r="G65" s="41"/>
      <c r="H65" s="42"/>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row>
    <row r="66" spans="1:46" ht="15.75" customHeight="1">
      <c r="A66" s="5"/>
      <c r="B66" s="43"/>
      <c r="C66" s="44"/>
      <c r="D66" s="5"/>
      <c r="E66" s="5"/>
      <c r="F66" s="42"/>
      <c r="G66" s="41"/>
      <c r="H66" s="42"/>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row>
    <row r="67" spans="1:46" ht="15.75" customHeight="1">
      <c r="A67" s="5"/>
      <c r="B67" s="43"/>
      <c r="C67" s="44"/>
      <c r="D67" s="5"/>
      <c r="E67" s="5"/>
      <c r="F67" s="42"/>
      <c r="G67" s="41"/>
      <c r="H67" s="42"/>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row>
    <row r="68" spans="1:46" ht="15.75" customHeight="1">
      <c r="A68" s="5"/>
      <c r="B68" s="43"/>
      <c r="C68" s="44"/>
      <c r="D68" s="5"/>
      <c r="E68" s="5"/>
      <c r="F68" s="42"/>
      <c r="G68" s="41"/>
      <c r="H68" s="42"/>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row>
    <row r="69" spans="1:46" ht="15.75" customHeight="1">
      <c r="A69" s="5"/>
      <c r="B69" s="43"/>
      <c r="C69" s="44"/>
      <c r="D69" s="5"/>
      <c r="E69" s="5"/>
      <c r="F69" s="42"/>
      <c r="G69" s="41"/>
      <c r="H69" s="42"/>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row>
    <row r="70" spans="1:46" ht="15.75" customHeight="1">
      <c r="A70" s="5"/>
      <c r="B70" s="43"/>
      <c r="C70" s="44"/>
      <c r="D70" s="5"/>
      <c r="E70" s="5"/>
      <c r="F70" s="42"/>
      <c r="G70" s="41"/>
      <c r="H70" s="42"/>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row>
    <row r="71" spans="1:46" ht="15.75" customHeight="1">
      <c r="A71" s="5"/>
      <c r="B71" s="43"/>
      <c r="C71" s="44"/>
      <c r="D71" s="5"/>
      <c r="E71" s="5"/>
      <c r="F71" s="42"/>
      <c r="G71" s="41"/>
      <c r="H71" s="42"/>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row>
    <row r="72" spans="1:46" ht="15.75" customHeight="1">
      <c r="A72" s="5"/>
      <c r="B72" s="43"/>
      <c r="C72" s="44"/>
      <c r="D72" s="5"/>
      <c r="E72" s="5"/>
      <c r="F72" s="42"/>
      <c r="G72" s="41"/>
      <c r="H72" s="42"/>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row>
    <row r="73" spans="1:46" ht="15.75" customHeight="1">
      <c r="A73" s="5"/>
      <c r="B73" s="43"/>
      <c r="C73" s="44"/>
      <c r="D73" s="5"/>
      <c r="E73" s="5"/>
      <c r="F73" s="42"/>
      <c r="G73" s="41"/>
      <c r="H73" s="42"/>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row>
    <row r="74" spans="1:46" ht="15.75" customHeight="1">
      <c r="A74" s="5"/>
      <c r="B74" s="43"/>
      <c r="C74" s="44"/>
      <c r="D74" s="5"/>
      <c r="E74" s="5"/>
      <c r="F74" s="42"/>
      <c r="G74" s="41"/>
      <c r="H74" s="42"/>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row>
    <row r="75" spans="1:46" ht="15.75" customHeight="1">
      <c r="A75" s="5"/>
      <c r="B75" s="43"/>
      <c r="C75" s="44"/>
      <c r="D75" s="5"/>
      <c r="E75" s="5"/>
      <c r="F75" s="42"/>
      <c r="G75" s="41"/>
      <c r="H75" s="42"/>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row r="76" spans="1:46" ht="15.75" customHeight="1">
      <c r="A76" s="5"/>
      <c r="B76" s="43"/>
      <c r="C76" s="44"/>
      <c r="D76" s="5"/>
      <c r="E76" s="5"/>
      <c r="F76" s="42"/>
      <c r="G76" s="41"/>
      <c r="H76" s="42"/>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row>
    <row r="77" spans="1:46" ht="15.75" customHeight="1">
      <c r="A77" s="5"/>
      <c r="B77" s="43"/>
      <c r="C77" s="44"/>
      <c r="D77" s="5"/>
      <c r="E77" s="5"/>
      <c r="F77" s="42"/>
      <c r="G77" s="41"/>
      <c r="H77" s="42"/>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row>
    <row r="78" spans="1:46" ht="15.75" customHeight="1">
      <c r="A78" s="5"/>
      <c r="B78" s="43"/>
      <c r="C78" s="44"/>
      <c r="D78" s="5"/>
      <c r="E78" s="5"/>
      <c r="F78" s="42"/>
      <c r="G78" s="41"/>
      <c r="H78" s="42"/>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row>
    <row r="79" spans="1:46" ht="15.75" customHeight="1">
      <c r="A79" s="5"/>
      <c r="B79" s="43"/>
      <c r="C79" s="44"/>
      <c r="D79" s="5"/>
      <c r="E79" s="5"/>
      <c r="F79" s="42"/>
      <c r="G79" s="41"/>
      <c r="H79" s="42"/>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row>
    <row r="80" spans="1:46" ht="15.75" customHeight="1">
      <c r="A80" s="5"/>
      <c r="B80" s="43"/>
      <c r="C80" s="44"/>
      <c r="D80" s="5"/>
      <c r="E80" s="5"/>
      <c r="F80" s="42"/>
      <c r="G80" s="41"/>
      <c r="H80" s="42"/>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5.75" customHeight="1">
      <c r="A81" s="5"/>
      <c r="B81" s="43"/>
      <c r="C81" s="44"/>
      <c r="D81" s="5"/>
      <c r="E81" s="5"/>
      <c r="F81" s="42"/>
      <c r="G81" s="41"/>
      <c r="H81" s="42"/>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row>
    <row r="82" spans="1:46" ht="15.75" customHeight="1">
      <c r="A82" s="5"/>
      <c r="B82" s="43"/>
      <c r="C82" s="44"/>
      <c r="D82" s="5"/>
      <c r="E82" s="5"/>
      <c r="F82" s="42"/>
      <c r="G82" s="41"/>
      <c r="H82" s="42"/>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row>
    <row r="83" spans="1:46" ht="15.75" customHeight="1">
      <c r="A83" s="5"/>
      <c r="B83" s="43"/>
      <c r="C83" s="44"/>
      <c r="D83" s="5"/>
      <c r="E83" s="5"/>
      <c r="F83" s="42"/>
      <c r="G83" s="41"/>
      <c r="H83" s="42"/>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row>
    <row r="84" spans="1:46" ht="15.75" customHeight="1">
      <c r="A84" s="5"/>
      <c r="B84" s="43"/>
      <c r="C84" s="44"/>
      <c r="D84" s="5"/>
      <c r="E84" s="5"/>
      <c r="F84" s="42"/>
      <c r="G84" s="41"/>
      <c r="H84" s="42"/>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row>
    <row r="85" spans="1:46" ht="15.75" customHeight="1">
      <c r="A85" s="5"/>
      <c r="B85" s="43"/>
      <c r="C85" s="44"/>
      <c r="D85" s="5"/>
      <c r="E85" s="5"/>
      <c r="F85" s="42"/>
      <c r="G85" s="41"/>
      <c r="H85" s="42"/>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row>
    <row r="86" spans="1:46" ht="15.75" customHeight="1">
      <c r="A86" s="5"/>
      <c r="B86" s="43"/>
      <c r="C86" s="44"/>
      <c r="D86" s="5"/>
      <c r="E86" s="5"/>
      <c r="F86" s="42"/>
      <c r="G86" s="41"/>
      <c r="H86" s="42"/>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ht="15.75" customHeight="1">
      <c r="A87" s="5"/>
      <c r="B87" s="43"/>
      <c r="C87" s="44"/>
      <c r="D87" s="5"/>
      <c r="E87" s="5"/>
      <c r="F87" s="42"/>
      <c r="G87" s="41"/>
      <c r="H87" s="42"/>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1:46" ht="15.75" customHeight="1">
      <c r="A88" s="5"/>
      <c r="B88" s="43"/>
      <c r="C88" s="44"/>
      <c r="D88" s="5"/>
      <c r="E88" s="5"/>
      <c r="F88" s="42"/>
      <c r="G88" s="41"/>
      <c r="H88" s="42"/>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row>
    <row r="89" spans="1:46" ht="15.75" customHeight="1">
      <c r="A89" s="5"/>
      <c r="B89" s="43"/>
      <c r="C89" s="44"/>
      <c r="D89" s="5"/>
      <c r="E89" s="5"/>
      <c r="F89" s="42"/>
      <c r="G89" s="41"/>
      <c r="H89" s="42"/>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row>
    <row r="90" spans="1:46" ht="15.75" customHeight="1">
      <c r="A90" s="5"/>
      <c r="B90" s="43"/>
      <c r="C90" s="44"/>
      <c r="D90" s="5"/>
      <c r="E90" s="5"/>
      <c r="F90" s="42"/>
      <c r="G90" s="41"/>
      <c r="H90" s="42"/>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1:46" ht="15.75" customHeight="1">
      <c r="A91" s="5"/>
      <c r="B91" s="43"/>
      <c r="C91" s="44"/>
      <c r="D91" s="5"/>
      <c r="E91" s="5"/>
      <c r="F91" s="42"/>
      <c r="G91" s="41"/>
      <c r="H91" s="42"/>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row>
    <row r="92" spans="1:46" ht="15.75" customHeight="1">
      <c r="A92" s="5"/>
      <c r="B92" s="43"/>
      <c r="C92" s="44"/>
      <c r="D92" s="5"/>
      <c r="E92" s="5"/>
      <c r="F92" s="42"/>
      <c r="G92" s="41"/>
      <c r="H92" s="42"/>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row>
    <row r="93" spans="1:46" ht="15.75" customHeight="1">
      <c r="A93" s="5"/>
      <c r="B93" s="43"/>
      <c r="C93" s="44"/>
      <c r="D93" s="5"/>
      <c r="E93" s="5"/>
      <c r="F93" s="42"/>
      <c r="G93" s="41"/>
      <c r="H93" s="42"/>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row>
    <row r="94" spans="1:46" ht="15.75" customHeight="1">
      <c r="A94" s="5"/>
      <c r="B94" s="43"/>
      <c r="C94" s="44"/>
      <c r="D94" s="5"/>
      <c r="E94" s="5"/>
      <c r="F94" s="42"/>
      <c r="G94" s="41"/>
      <c r="H94" s="42"/>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row>
    <row r="95" spans="1:46" ht="15.75" customHeight="1">
      <c r="A95" s="5"/>
      <c r="B95" s="43"/>
      <c r="C95" s="44"/>
      <c r="D95" s="5"/>
      <c r="E95" s="5"/>
      <c r="F95" s="42"/>
      <c r="G95" s="41"/>
      <c r="H95" s="42"/>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row>
    <row r="96" spans="1:46" ht="15.75" customHeight="1">
      <c r="A96" s="5"/>
      <c r="B96" s="43"/>
      <c r="C96" s="44"/>
      <c r="D96" s="5"/>
      <c r="E96" s="5"/>
      <c r="F96" s="42"/>
      <c r="G96" s="41"/>
      <c r="H96" s="42"/>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row>
    <row r="97" spans="1:46" ht="15.75" customHeight="1">
      <c r="A97" s="5"/>
      <c r="B97" s="43"/>
      <c r="C97" s="44"/>
      <c r="D97" s="5"/>
      <c r="E97" s="5"/>
      <c r="F97" s="42"/>
      <c r="G97" s="41"/>
      <c r="H97" s="42"/>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row>
    <row r="98" spans="1:46" ht="15.75" customHeight="1">
      <c r="A98" s="5"/>
      <c r="B98" s="43"/>
      <c r="C98" s="44"/>
      <c r="D98" s="5"/>
      <c r="E98" s="5"/>
      <c r="F98" s="42"/>
      <c r="G98" s="41"/>
      <c r="H98" s="42"/>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row>
    <row r="99" spans="1:46" ht="15.75" customHeight="1">
      <c r="A99" s="5"/>
      <c r="B99" s="43"/>
      <c r="C99" s="44"/>
      <c r="D99" s="5"/>
      <c r="E99" s="5"/>
      <c r="F99" s="42"/>
      <c r="G99" s="41"/>
      <c r="H99" s="42"/>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row>
    <row r="100" spans="1:46" ht="15.75" customHeight="1">
      <c r="A100" s="5"/>
      <c r="B100" s="43"/>
      <c r="C100" s="44"/>
      <c r="D100" s="5"/>
      <c r="E100" s="5"/>
      <c r="F100" s="42"/>
      <c r="G100" s="41"/>
      <c r="H100" s="42"/>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row>
    <row r="101" spans="1:46" ht="15.75" customHeight="1">
      <c r="A101" s="5"/>
      <c r="B101" s="43"/>
      <c r="C101" s="44"/>
      <c r="D101" s="5"/>
      <c r="E101" s="5"/>
      <c r="F101" s="42"/>
      <c r="G101" s="41"/>
      <c r="H101" s="42"/>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row>
    <row r="102" spans="1:46" ht="15.75" customHeight="1">
      <c r="A102" s="5"/>
      <c r="B102" s="43"/>
      <c r="C102" s="44"/>
      <c r="D102" s="5"/>
      <c r="E102" s="5"/>
      <c r="F102" s="42"/>
      <c r="G102" s="41"/>
      <c r="H102" s="42"/>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row>
    <row r="103" spans="1:46" ht="15.75" customHeight="1">
      <c r="A103" s="5"/>
      <c r="B103" s="43"/>
      <c r="C103" s="44"/>
      <c r="D103" s="5"/>
      <c r="E103" s="5"/>
      <c r="F103" s="42"/>
      <c r="G103" s="41"/>
      <c r="H103" s="42"/>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row>
    <row r="104" spans="1:46" ht="15.75" customHeight="1">
      <c r="A104" s="5"/>
      <c r="B104" s="43"/>
      <c r="C104" s="44"/>
      <c r="D104" s="5"/>
      <c r="E104" s="5"/>
      <c r="F104" s="42"/>
      <c r="G104" s="41"/>
      <c r="H104" s="42"/>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row>
    <row r="105" spans="1:46" ht="15.75" customHeight="1">
      <c r="A105" s="5"/>
      <c r="B105" s="43"/>
      <c r="C105" s="44"/>
      <c r="D105" s="5"/>
      <c r="E105" s="5"/>
      <c r="F105" s="42"/>
      <c r="G105" s="41"/>
      <c r="H105" s="42"/>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row>
    <row r="106" spans="1:46" ht="15.75" customHeight="1">
      <c r="A106" s="5"/>
      <c r="B106" s="43"/>
      <c r="C106" s="44"/>
      <c r="D106" s="5"/>
      <c r="E106" s="5"/>
      <c r="F106" s="42"/>
      <c r="G106" s="41"/>
      <c r="H106" s="42"/>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row>
    <row r="107" spans="1:46" ht="15.75" customHeight="1">
      <c r="A107" s="5"/>
      <c r="B107" s="43"/>
      <c r="C107" s="44"/>
      <c r="D107" s="5"/>
      <c r="E107" s="5"/>
      <c r="F107" s="42"/>
      <c r="G107" s="41"/>
      <c r="H107" s="42"/>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row>
    <row r="108" spans="1:46" ht="15.75" customHeight="1">
      <c r="A108" s="5"/>
      <c r="B108" s="43"/>
      <c r="C108" s="44"/>
      <c r="D108" s="5"/>
      <c r="E108" s="5"/>
      <c r="F108" s="42"/>
      <c r="G108" s="41"/>
      <c r="H108" s="42"/>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row>
    <row r="109" spans="1:46" ht="15.75" customHeight="1">
      <c r="A109" s="5"/>
      <c r="B109" s="43"/>
      <c r="C109" s="44"/>
      <c r="D109" s="5"/>
      <c r="E109" s="5"/>
      <c r="F109" s="42"/>
      <c r="G109" s="41"/>
      <c r="H109" s="42"/>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row>
    <row r="110" spans="1:46" ht="15.75" customHeight="1">
      <c r="A110" s="5"/>
      <c r="B110" s="43"/>
      <c r="C110" s="44"/>
      <c r="D110" s="5"/>
      <c r="E110" s="5"/>
      <c r="F110" s="42"/>
      <c r="G110" s="41"/>
      <c r="H110" s="42"/>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row>
    <row r="111" spans="1:46" ht="15.75" customHeight="1">
      <c r="A111" s="5"/>
      <c r="B111" s="43"/>
      <c r="C111" s="44"/>
      <c r="D111" s="5"/>
      <c r="E111" s="5"/>
      <c r="F111" s="42"/>
      <c r="G111" s="41"/>
      <c r="H111" s="42"/>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1:46" ht="15.75" customHeight="1">
      <c r="A112" s="5"/>
      <c r="B112" s="43"/>
      <c r="C112" s="44"/>
      <c r="D112" s="5"/>
      <c r="E112" s="5"/>
      <c r="F112" s="42"/>
      <c r="G112" s="41"/>
      <c r="H112" s="42"/>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row>
    <row r="113" spans="1:46" ht="15.75" customHeight="1">
      <c r="A113" s="5"/>
      <c r="B113" s="43"/>
      <c r="C113" s="44"/>
      <c r="D113" s="5"/>
      <c r="E113" s="5"/>
      <c r="F113" s="42"/>
      <c r="G113" s="41"/>
      <c r="H113" s="42"/>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row>
    <row r="114" spans="1:46" ht="15.75" customHeight="1">
      <c r="A114" s="5"/>
      <c r="B114" s="43"/>
      <c r="C114" s="44"/>
      <c r="D114" s="5"/>
      <c r="E114" s="5"/>
      <c r="F114" s="42"/>
      <c r="G114" s="41"/>
      <c r="H114" s="42"/>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row>
    <row r="115" spans="1:46" ht="15.75" customHeight="1">
      <c r="A115" s="5"/>
      <c r="B115" s="43"/>
      <c r="C115" s="44"/>
      <c r="D115" s="5"/>
      <c r="E115" s="5"/>
      <c r="F115" s="42"/>
      <c r="G115" s="41"/>
      <c r="H115" s="42"/>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row>
    <row r="116" spans="1:46" ht="15.75" customHeight="1">
      <c r="A116" s="5"/>
      <c r="B116" s="43"/>
      <c r="C116" s="44"/>
      <c r="D116" s="5"/>
      <c r="E116" s="5"/>
      <c r="F116" s="42"/>
      <c r="G116" s="41"/>
      <c r="H116" s="42"/>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row>
    <row r="117" spans="1:46" ht="15.75" customHeight="1">
      <c r="A117" s="5"/>
      <c r="B117" s="43"/>
      <c r="C117" s="44"/>
      <c r="D117" s="5"/>
      <c r="E117" s="5"/>
      <c r="F117" s="42"/>
      <c r="G117" s="41"/>
      <c r="H117" s="42"/>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row>
    <row r="118" spans="1:46" ht="15.75" customHeight="1">
      <c r="A118" s="5"/>
      <c r="B118" s="43"/>
      <c r="C118" s="44"/>
      <c r="D118" s="5"/>
      <c r="E118" s="5"/>
      <c r="F118" s="42"/>
      <c r="G118" s="41"/>
      <c r="H118" s="42"/>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row>
    <row r="119" spans="1:46" ht="15.75" customHeight="1">
      <c r="A119" s="5"/>
      <c r="B119" s="43"/>
      <c r="C119" s="44"/>
      <c r="D119" s="5"/>
      <c r="E119" s="5"/>
      <c r="F119" s="42"/>
      <c r="G119" s="41"/>
      <c r="H119" s="42"/>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row>
    <row r="120" spans="1:46" ht="15.75" customHeight="1">
      <c r="A120" s="5"/>
      <c r="B120" s="43"/>
      <c r="C120" s="44"/>
      <c r="D120" s="5"/>
      <c r="E120" s="5"/>
      <c r="F120" s="42"/>
      <c r="G120" s="41"/>
      <c r="H120" s="42"/>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row>
    <row r="121" spans="1:46" ht="15.75" customHeight="1">
      <c r="A121" s="5"/>
      <c r="B121" s="43"/>
      <c r="C121" s="44"/>
      <c r="D121" s="5"/>
      <c r="E121" s="5"/>
      <c r="F121" s="42"/>
      <c r="G121" s="41"/>
      <c r="H121" s="42"/>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row>
    <row r="122" spans="1:46" ht="15.75" customHeight="1">
      <c r="A122" s="5"/>
      <c r="B122" s="43"/>
      <c r="C122" s="44"/>
      <c r="D122" s="5"/>
      <c r="E122" s="5"/>
      <c r="F122" s="42"/>
      <c r="G122" s="41"/>
      <c r="H122" s="42"/>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row>
    <row r="123" spans="1:46" ht="15.75" customHeight="1">
      <c r="A123" s="5"/>
      <c r="B123" s="43"/>
      <c r="C123" s="44"/>
      <c r="D123" s="5"/>
      <c r="E123" s="5"/>
      <c r="F123" s="42"/>
      <c r="G123" s="41"/>
      <c r="H123" s="42"/>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row>
    <row r="124" spans="1:46" ht="15.75" customHeight="1">
      <c r="A124" s="5"/>
      <c r="B124" s="43"/>
      <c r="C124" s="44"/>
      <c r="D124" s="5"/>
      <c r="E124" s="5"/>
      <c r="F124" s="42"/>
      <c r="G124" s="41"/>
      <c r="H124" s="42"/>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row>
    <row r="125" spans="1:46" ht="15.75" customHeight="1">
      <c r="A125" s="5"/>
      <c r="B125" s="43"/>
      <c r="C125" s="44"/>
      <c r="D125" s="5"/>
      <c r="E125" s="5"/>
      <c r="F125" s="42"/>
      <c r="G125" s="41"/>
      <c r="H125" s="42"/>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row>
    <row r="126" spans="1:46" ht="15.75" customHeight="1">
      <c r="A126" s="5"/>
      <c r="B126" s="43"/>
      <c r="C126" s="44"/>
      <c r="D126" s="5"/>
      <c r="E126" s="5"/>
      <c r="F126" s="42"/>
      <c r="G126" s="41"/>
      <c r="H126" s="42"/>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row>
    <row r="127" spans="1:46" ht="15.75" customHeight="1">
      <c r="A127" s="5"/>
      <c r="B127" s="43"/>
      <c r="C127" s="44"/>
      <c r="D127" s="5"/>
      <c r="E127" s="5"/>
      <c r="F127" s="42"/>
      <c r="G127" s="41"/>
      <c r="H127" s="42"/>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row>
    <row r="128" spans="1:46" ht="15.75" customHeight="1">
      <c r="A128" s="5"/>
      <c r="B128" s="43"/>
      <c r="C128" s="44"/>
      <c r="D128" s="5"/>
      <c r="E128" s="5"/>
      <c r="F128" s="42"/>
      <c r="G128" s="41"/>
      <c r="H128" s="42"/>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row>
    <row r="129" spans="1:46" ht="15.75" customHeight="1">
      <c r="A129" s="5"/>
      <c r="B129" s="43"/>
      <c r="C129" s="44"/>
      <c r="D129" s="5"/>
      <c r="E129" s="5"/>
      <c r="F129" s="42"/>
      <c r="G129" s="41"/>
      <c r="H129" s="42"/>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row>
    <row r="130" spans="1:46" ht="15.75" customHeight="1">
      <c r="A130" s="5"/>
      <c r="B130" s="43"/>
      <c r="C130" s="44"/>
      <c r="D130" s="5"/>
      <c r="E130" s="5"/>
      <c r="F130" s="42"/>
      <c r="G130" s="41"/>
      <c r="H130" s="42"/>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row>
    <row r="131" spans="1:46" ht="15.75" customHeight="1">
      <c r="A131" s="5"/>
      <c r="B131" s="43"/>
      <c r="C131" s="44"/>
      <c r="D131" s="5"/>
      <c r="E131" s="5"/>
      <c r="F131" s="42"/>
      <c r="G131" s="41"/>
      <c r="H131" s="42"/>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row>
    <row r="132" spans="1:46" ht="15.75" customHeight="1">
      <c r="A132" s="5"/>
      <c r="B132" s="43"/>
      <c r="C132" s="44"/>
      <c r="D132" s="5"/>
      <c r="E132" s="5"/>
      <c r="F132" s="42"/>
      <c r="G132" s="41"/>
      <c r="H132" s="42"/>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row>
    <row r="133" spans="1:46" ht="15.75" customHeight="1">
      <c r="A133" s="5"/>
      <c r="B133" s="43"/>
      <c r="C133" s="44"/>
      <c r="D133" s="5"/>
      <c r="E133" s="5"/>
      <c r="F133" s="42"/>
      <c r="G133" s="41"/>
      <c r="H133" s="42"/>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row>
    <row r="134" spans="1:46" ht="15.75" customHeight="1">
      <c r="A134" s="5"/>
      <c r="B134" s="43"/>
      <c r="C134" s="44"/>
      <c r="D134" s="5"/>
      <c r="E134" s="5"/>
      <c r="F134" s="42"/>
      <c r="G134" s="41"/>
      <c r="H134" s="42"/>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row>
    <row r="135" spans="1:46" ht="15.75" customHeight="1">
      <c r="A135" s="5"/>
      <c r="B135" s="43"/>
      <c r="C135" s="44"/>
      <c r="D135" s="5"/>
      <c r="E135" s="5"/>
      <c r="F135" s="42"/>
      <c r="G135" s="41"/>
      <c r="H135" s="42"/>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row>
    <row r="136" spans="1:46" ht="15.75" customHeight="1">
      <c r="A136" s="5"/>
      <c r="B136" s="43"/>
      <c r="C136" s="44"/>
      <c r="D136" s="5"/>
      <c r="E136" s="5"/>
      <c r="F136" s="42"/>
      <c r="G136" s="41"/>
      <c r="H136" s="42"/>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row>
    <row r="137" spans="1:46" ht="15.75" customHeight="1">
      <c r="A137" s="5"/>
      <c r="B137" s="43"/>
      <c r="C137" s="44"/>
      <c r="D137" s="5"/>
      <c r="E137" s="5"/>
      <c r="F137" s="42"/>
      <c r="G137" s="41"/>
      <c r="H137" s="42"/>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row>
    <row r="138" spans="1:46" ht="15.75" customHeight="1">
      <c r="A138" s="5"/>
      <c r="B138" s="43"/>
      <c r="C138" s="44"/>
      <c r="D138" s="5"/>
      <c r="E138" s="5"/>
      <c r="F138" s="42"/>
      <c r="G138" s="41"/>
      <c r="H138" s="42"/>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row>
    <row r="139" spans="1:46" ht="15.75" customHeight="1">
      <c r="A139" s="5"/>
      <c r="B139" s="43"/>
      <c r="C139" s="44"/>
      <c r="D139" s="5"/>
      <c r="E139" s="5"/>
      <c r="F139" s="42"/>
      <c r="G139" s="41"/>
      <c r="H139" s="42"/>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row>
    <row r="140" spans="1:46" ht="15.75" customHeight="1">
      <c r="A140" s="5"/>
      <c r="B140" s="43"/>
      <c r="C140" s="44"/>
      <c r="D140" s="5"/>
      <c r="E140" s="5"/>
      <c r="F140" s="42"/>
      <c r="G140" s="41"/>
      <c r="H140" s="42"/>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row>
    <row r="141" spans="1:46" ht="15.75" customHeight="1">
      <c r="A141" s="5"/>
      <c r="B141" s="43"/>
      <c r="C141" s="44"/>
      <c r="D141" s="5"/>
      <c r="E141" s="5"/>
      <c r="F141" s="42"/>
      <c r="G141" s="41"/>
      <c r="H141" s="42"/>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1:46" ht="15.75" customHeight="1">
      <c r="A142" s="5"/>
      <c r="B142" s="43"/>
      <c r="C142" s="44"/>
      <c r="D142" s="5"/>
      <c r="E142" s="5"/>
      <c r="F142" s="42"/>
      <c r="G142" s="41"/>
      <c r="H142" s="42"/>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row>
    <row r="143" spans="1:46" ht="15.75" customHeight="1">
      <c r="A143" s="5"/>
      <c r="B143" s="43"/>
      <c r="C143" s="44"/>
      <c r="D143" s="5"/>
      <c r="E143" s="5"/>
      <c r="F143" s="42"/>
      <c r="G143" s="41"/>
      <c r="H143" s="42"/>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1:46" ht="15.75" customHeight="1">
      <c r="A144" s="5"/>
      <c r="B144" s="43"/>
      <c r="C144" s="44"/>
      <c r="D144" s="5"/>
      <c r="E144" s="5"/>
      <c r="F144" s="42"/>
      <c r="G144" s="41"/>
      <c r="H144" s="42"/>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row>
    <row r="145" spans="1:46" ht="15.75" customHeight="1">
      <c r="A145" s="5"/>
      <c r="B145" s="43"/>
      <c r="C145" s="44"/>
      <c r="D145" s="5"/>
      <c r="E145" s="5"/>
      <c r="F145" s="42"/>
      <c r="G145" s="41"/>
      <c r="H145" s="42"/>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row>
    <row r="146" spans="1:46" ht="15.75" customHeight="1">
      <c r="A146" s="5"/>
      <c r="B146" s="43"/>
      <c r="C146" s="44"/>
      <c r="D146" s="5"/>
      <c r="E146" s="5"/>
      <c r="F146" s="42"/>
      <c r="G146" s="41"/>
      <c r="H146" s="42"/>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row>
    <row r="147" spans="1:46" ht="15.75" customHeight="1">
      <c r="A147" s="5"/>
      <c r="B147" s="43"/>
      <c r="C147" s="44"/>
      <c r="D147" s="5"/>
      <c r="E147" s="5"/>
      <c r="F147" s="42"/>
      <c r="G147" s="41"/>
      <c r="H147" s="42"/>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row>
    <row r="148" spans="1:46" ht="15.75" customHeight="1">
      <c r="A148" s="5"/>
      <c r="B148" s="43"/>
      <c r="C148" s="44"/>
      <c r="D148" s="5"/>
      <c r="E148" s="5"/>
      <c r="F148" s="42"/>
      <c r="G148" s="41"/>
      <c r="H148" s="42"/>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spans="1:46" ht="15.75" customHeight="1">
      <c r="A149" s="5"/>
      <c r="B149" s="43"/>
      <c r="C149" s="44"/>
      <c r="D149" s="5"/>
      <c r="E149" s="5"/>
      <c r="F149" s="42"/>
      <c r="G149" s="41"/>
      <c r="H149" s="42"/>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row>
    <row r="150" spans="1:46" ht="15.75" customHeight="1">
      <c r="A150" s="5"/>
      <c r="B150" s="43"/>
      <c r="C150" s="44"/>
      <c r="D150" s="5"/>
      <c r="E150" s="5"/>
      <c r="F150" s="42"/>
      <c r="G150" s="41"/>
      <c r="H150" s="42"/>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1:46" ht="15.75" customHeight="1">
      <c r="A151" s="5"/>
      <c r="B151" s="43"/>
      <c r="C151" s="44"/>
      <c r="D151" s="5"/>
      <c r="E151" s="5"/>
      <c r="F151" s="42"/>
      <c r="G151" s="41"/>
      <c r="H151" s="42"/>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row>
    <row r="152" spans="1:46" ht="15.75" customHeight="1">
      <c r="A152" s="5"/>
      <c r="B152" s="43"/>
      <c r="C152" s="44"/>
      <c r="D152" s="5"/>
      <c r="E152" s="5"/>
      <c r="F152" s="42"/>
      <c r="G152" s="41"/>
      <c r="H152" s="42"/>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row>
    <row r="153" spans="1:46" ht="15.75" customHeight="1">
      <c r="A153" s="5"/>
      <c r="B153" s="43"/>
      <c r="C153" s="44"/>
      <c r="D153" s="5"/>
      <c r="E153" s="5"/>
      <c r="F153" s="42"/>
      <c r="G153" s="41"/>
      <c r="H153" s="42"/>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row>
    <row r="154" spans="1:46" ht="15.75" customHeight="1">
      <c r="A154" s="5"/>
      <c r="B154" s="43"/>
      <c r="C154" s="44"/>
      <c r="D154" s="5"/>
      <c r="E154" s="5"/>
      <c r="F154" s="42"/>
      <c r="G154" s="41"/>
      <c r="H154" s="42"/>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row>
    <row r="155" spans="1:46" ht="15.75" customHeight="1">
      <c r="A155" s="5"/>
      <c r="B155" s="43"/>
      <c r="C155" s="44"/>
      <c r="D155" s="5"/>
      <c r="E155" s="5"/>
      <c r="F155" s="42"/>
      <c r="G155" s="41"/>
      <c r="H155" s="42"/>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row>
    <row r="156" spans="1:46" ht="15.75" customHeight="1">
      <c r="A156" s="5"/>
      <c r="B156" s="43"/>
      <c r="C156" s="44"/>
      <c r="D156" s="5"/>
      <c r="E156" s="5"/>
      <c r="F156" s="42"/>
      <c r="G156" s="41"/>
      <c r="H156" s="42"/>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row>
    <row r="157" spans="1:46" ht="15.75" customHeight="1">
      <c r="A157" s="5"/>
      <c r="B157" s="43"/>
      <c r="C157" s="44"/>
      <c r="D157" s="5"/>
      <c r="E157" s="5"/>
      <c r="F157" s="42"/>
      <c r="G157" s="41"/>
      <c r="H157" s="42"/>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row>
    <row r="158" spans="1:46" ht="15.75" customHeight="1">
      <c r="A158" s="5"/>
      <c r="B158" s="43"/>
      <c r="C158" s="44"/>
      <c r="D158" s="5"/>
      <c r="E158" s="5"/>
      <c r="F158" s="42"/>
      <c r="G158" s="41"/>
      <c r="H158" s="42"/>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row>
    <row r="159" spans="1:46" ht="15.75" customHeight="1">
      <c r="A159" s="5"/>
      <c r="B159" s="43"/>
      <c r="C159" s="44"/>
      <c r="D159" s="5"/>
      <c r="E159" s="5"/>
      <c r="F159" s="42"/>
      <c r="G159" s="41"/>
      <c r="H159" s="42"/>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row>
    <row r="160" spans="1:46" ht="15.75" customHeight="1">
      <c r="A160" s="5"/>
      <c r="B160" s="43"/>
      <c r="C160" s="44"/>
      <c r="D160" s="5"/>
      <c r="E160" s="5"/>
      <c r="F160" s="42"/>
      <c r="G160" s="41"/>
      <c r="H160" s="42"/>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row>
    <row r="161" spans="1:46" ht="15.75" customHeight="1">
      <c r="A161" s="5"/>
      <c r="B161" s="43"/>
      <c r="C161" s="44"/>
      <c r="D161" s="5"/>
      <c r="E161" s="5"/>
      <c r="F161" s="42"/>
      <c r="G161" s="41"/>
      <c r="H161" s="42"/>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row>
    <row r="162" spans="1:46" ht="15.75" customHeight="1">
      <c r="A162" s="5"/>
      <c r="B162" s="43"/>
      <c r="C162" s="44"/>
      <c r="D162" s="5"/>
      <c r="E162" s="5"/>
      <c r="F162" s="42"/>
      <c r="G162" s="41"/>
      <c r="H162" s="42"/>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row>
    <row r="163" spans="1:46" ht="15.75" customHeight="1">
      <c r="A163" s="5"/>
      <c r="B163" s="43"/>
      <c r="C163" s="44"/>
      <c r="D163" s="5"/>
      <c r="E163" s="5"/>
      <c r="F163" s="42"/>
      <c r="G163" s="41"/>
      <c r="H163" s="42"/>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row>
    <row r="164" spans="1:46" ht="15.75" customHeight="1">
      <c r="A164" s="5"/>
      <c r="B164" s="43"/>
      <c r="C164" s="44"/>
      <c r="D164" s="5"/>
      <c r="E164" s="5"/>
      <c r="F164" s="42"/>
      <c r="G164" s="41"/>
      <c r="H164" s="42"/>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row>
    <row r="165" spans="1:46" ht="15.75" customHeight="1">
      <c r="A165" s="5"/>
      <c r="B165" s="43"/>
      <c r="C165" s="44"/>
      <c r="D165" s="5"/>
      <c r="E165" s="5"/>
      <c r="F165" s="42"/>
      <c r="G165" s="41"/>
      <c r="H165" s="42"/>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row>
    <row r="166" spans="1:46" ht="15.75" customHeight="1">
      <c r="A166" s="5"/>
      <c r="B166" s="43"/>
      <c r="C166" s="44"/>
      <c r="D166" s="5"/>
      <c r="E166" s="5"/>
      <c r="F166" s="42"/>
      <c r="G166" s="41"/>
      <c r="H166" s="42"/>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row>
    <row r="167" spans="1:46" ht="15.75" customHeight="1">
      <c r="A167" s="5"/>
      <c r="B167" s="43"/>
      <c r="C167" s="44"/>
      <c r="D167" s="5"/>
      <c r="E167" s="5"/>
      <c r="F167" s="42"/>
      <c r="G167" s="41"/>
      <c r="H167" s="42"/>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row>
    <row r="168" spans="1:46" ht="15.75" customHeight="1">
      <c r="A168" s="5"/>
      <c r="B168" s="43"/>
      <c r="C168" s="44"/>
      <c r="D168" s="5"/>
      <c r="E168" s="5"/>
      <c r="F168" s="42"/>
      <c r="G168" s="41"/>
      <c r="H168" s="42"/>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row>
    <row r="169" spans="1:46" ht="15.75" customHeight="1">
      <c r="A169" s="5"/>
      <c r="B169" s="43"/>
      <c r="C169" s="44"/>
      <c r="D169" s="5"/>
      <c r="E169" s="5"/>
      <c r="F169" s="42"/>
      <c r="G169" s="41"/>
      <c r="H169" s="42"/>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row>
    <row r="170" spans="1:46" ht="15.75" customHeight="1">
      <c r="A170" s="5"/>
      <c r="B170" s="43"/>
      <c r="C170" s="44"/>
      <c r="D170" s="5"/>
      <c r="E170" s="5"/>
      <c r="F170" s="42"/>
      <c r="G170" s="41"/>
      <c r="H170" s="42"/>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row>
    <row r="171" spans="1:46" ht="15.75" customHeight="1">
      <c r="A171" s="5"/>
      <c r="B171" s="43"/>
      <c r="C171" s="44"/>
      <c r="D171" s="5"/>
      <c r="E171" s="5"/>
      <c r="F171" s="42"/>
      <c r="G171" s="41"/>
      <c r="H171" s="42"/>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row>
    <row r="172" spans="1:46" ht="15.75" customHeight="1">
      <c r="A172" s="5"/>
      <c r="B172" s="43"/>
      <c r="C172" s="44"/>
      <c r="D172" s="5"/>
      <c r="E172" s="5"/>
      <c r="F172" s="42"/>
      <c r="G172" s="41"/>
      <c r="H172" s="42"/>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row>
    <row r="173" spans="1:46" ht="15.75" customHeight="1">
      <c r="A173" s="5"/>
      <c r="B173" s="43"/>
      <c r="C173" s="44"/>
      <c r="D173" s="5"/>
      <c r="E173" s="5"/>
      <c r="F173" s="42"/>
      <c r="G173" s="41"/>
      <c r="H173" s="42"/>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row>
    <row r="174" spans="1:46" ht="15.75" customHeight="1">
      <c r="A174" s="5"/>
      <c r="B174" s="43"/>
      <c r="C174" s="44"/>
      <c r="D174" s="5"/>
      <c r="E174" s="5"/>
      <c r="F174" s="42"/>
      <c r="G174" s="41"/>
      <c r="H174" s="42"/>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row>
    <row r="175" spans="1:46" ht="15.75" customHeight="1">
      <c r="A175" s="5"/>
      <c r="B175" s="43"/>
      <c r="C175" s="44"/>
      <c r="D175" s="5"/>
      <c r="E175" s="5"/>
      <c r="F175" s="42"/>
      <c r="G175" s="41"/>
      <c r="H175" s="42"/>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row>
    <row r="176" spans="1:46" ht="15.75" customHeight="1">
      <c r="A176" s="5"/>
      <c r="B176" s="43"/>
      <c r="C176" s="44"/>
      <c r="D176" s="5"/>
      <c r="E176" s="5"/>
      <c r="F176" s="42"/>
      <c r="G176" s="41"/>
      <c r="H176" s="42"/>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row>
    <row r="177" spans="1:46" ht="15.75" customHeight="1">
      <c r="A177" s="5"/>
      <c r="B177" s="43"/>
      <c r="C177" s="44"/>
      <c r="D177" s="5"/>
      <c r="E177" s="5"/>
      <c r="F177" s="42"/>
      <c r="G177" s="41"/>
      <c r="H177" s="42"/>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row>
    <row r="178" spans="1:46" ht="15.75" customHeight="1">
      <c r="A178" s="5"/>
      <c r="B178" s="43"/>
      <c r="C178" s="44"/>
      <c r="D178" s="5"/>
      <c r="E178" s="5"/>
      <c r="F178" s="42"/>
      <c r="G178" s="41"/>
      <c r="H178" s="42"/>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row>
    <row r="179" spans="1:46" ht="15.75" customHeight="1">
      <c r="A179" s="5"/>
      <c r="B179" s="43"/>
      <c r="C179" s="44"/>
      <c r="D179" s="5"/>
      <c r="E179" s="5"/>
      <c r="F179" s="42"/>
      <c r="G179" s="41"/>
      <c r="H179" s="42"/>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row>
    <row r="180" spans="1:46" ht="15.75" customHeight="1">
      <c r="A180" s="5"/>
      <c r="B180" s="43"/>
      <c r="C180" s="44"/>
      <c r="D180" s="5"/>
      <c r="E180" s="5"/>
      <c r="F180" s="42"/>
      <c r="G180" s="41"/>
      <c r="H180" s="42"/>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row>
    <row r="181" spans="1:46" ht="15.75" customHeight="1">
      <c r="A181" s="5"/>
      <c r="B181" s="43"/>
      <c r="C181" s="44"/>
      <c r="D181" s="5"/>
      <c r="E181" s="5"/>
      <c r="F181" s="42"/>
      <c r="G181" s="41"/>
      <c r="H181" s="42"/>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row>
    <row r="182" spans="1:46" ht="15.75" customHeight="1">
      <c r="A182" s="5"/>
      <c r="B182" s="43"/>
      <c r="C182" s="44"/>
      <c r="D182" s="5"/>
      <c r="E182" s="5"/>
      <c r="F182" s="42"/>
      <c r="G182" s="41"/>
      <c r="H182" s="42"/>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row>
    <row r="183" spans="1:46" ht="15.75" customHeight="1">
      <c r="A183" s="5"/>
      <c r="B183" s="43"/>
      <c r="C183" s="44"/>
      <c r="D183" s="5"/>
      <c r="E183" s="5"/>
      <c r="F183" s="42"/>
      <c r="G183" s="41"/>
      <c r="H183" s="42"/>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row>
    <row r="184" spans="1:46" ht="15.75" customHeight="1">
      <c r="A184" s="5"/>
      <c r="B184" s="43"/>
      <c r="C184" s="44"/>
      <c r="D184" s="5"/>
      <c r="E184" s="5"/>
      <c r="F184" s="42"/>
      <c r="G184" s="41"/>
      <c r="H184" s="42"/>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row>
    <row r="185" spans="1:46" ht="15.75" customHeight="1">
      <c r="A185" s="5"/>
      <c r="B185" s="43"/>
      <c r="C185" s="44"/>
      <c r="D185" s="5"/>
      <c r="E185" s="5"/>
      <c r="F185" s="42"/>
      <c r="G185" s="41"/>
      <c r="H185" s="42"/>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row>
    <row r="186" spans="1:46" ht="15.75" customHeight="1">
      <c r="A186" s="5"/>
      <c r="B186" s="43"/>
      <c r="C186" s="44"/>
      <c r="D186" s="5"/>
      <c r="E186" s="5"/>
      <c r="F186" s="42"/>
      <c r="G186" s="41"/>
      <c r="H186" s="42"/>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row>
    <row r="187" spans="1:46" ht="15.75" customHeight="1">
      <c r="A187" s="5"/>
      <c r="B187" s="43"/>
      <c r="C187" s="44"/>
      <c r="D187" s="5"/>
      <c r="E187" s="5"/>
      <c r="F187" s="42"/>
      <c r="G187" s="41"/>
      <c r="H187" s="42"/>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row>
    <row r="188" spans="1:46" ht="15.75" customHeight="1">
      <c r="A188" s="5"/>
      <c r="B188" s="43"/>
      <c r="C188" s="44"/>
      <c r="D188" s="5"/>
      <c r="E188" s="5"/>
      <c r="F188" s="42"/>
      <c r="G188" s="41"/>
      <c r="H188" s="42"/>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row>
    <row r="189" spans="1:46" ht="15.75" customHeight="1">
      <c r="A189" s="5"/>
      <c r="B189" s="43"/>
      <c r="C189" s="44"/>
      <c r="D189" s="5"/>
      <c r="E189" s="5"/>
      <c r="F189" s="42"/>
      <c r="G189" s="41"/>
      <c r="H189" s="42"/>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row>
    <row r="190" spans="1:46" ht="15.75" customHeight="1">
      <c r="A190" s="5"/>
      <c r="B190" s="43"/>
      <c r="C190" s="44"/>
      <c r="D190" s="5"/>
      <c r="E190" s="5"/>
      <c r="F190" s="42"/>
      <c r="G190" s="41"/>
      <c r="H190" s="42"/>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row>
    <row r="191" spans="1:46" ht="15.75" customHeight="1">
      <c r="A191" s="5"/>
      <c r="B191" s="43"/>
      <c r="C191" s="44"/>
      <c r="D191" s="5"/>
      <c r="E191" s="5"/>
      <c r="F191" s="42"/>
      <c r="G191" s="41"/>
      <c r="H191" s="42"/>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row>
    <row r="192" spans="1:46" ht="15.75" customHeight="1">
      <c r="A192" s="5"/>
      <c r="B192" s="43"/>
      <c r="C192" s="44"/>
      <c r="D192" s="5"/>
      <c r="E192" s="5"/>
      <c r="F192" s="42"/>
      <c r="G192" s="41"/>
      <c r="H192" s="42"/>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row>
    <row r="193" spans="1:46" ht="15.75" customHeight="1">
      <c r="A193" s="5"/>
      <c r="B193" s="43"/>
      <c r="C193" s="44"/>
      <c r="D193" s="5"/>
      <c r="E193" s="5"/>
      <c r="F193" s="42"/>
      <c r="G193" s="41"/>
      <c r="H193" s="42"/>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row>
    <row r="194" spans="1:46" ht="15.75" customHeight="1">
      <c r="A194" s="5"/>
      <c r="B194" s="43"/>
      <c r="C194" s="44"/>
      <c r="D194" s="5"/>
      <c r="E194" s="5"/>
      <c r="F194" s="42"/>
      <c r="G194" s="41"/>
      <c r="H194" s="42"/>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row>
    <row r="195" spans="1:46" ht="15.75" customHeight="1">
      <c r="A195" s="5"/>
      <c r="B195" s="43"/>
      <c r="C195" s="44"/>
      <c r="D195" s="5"/>
      <c r="E195" s="5"/>
      <c r="F195" s="42"/>
      <c r="G195" s="41"/>
      <c r="H195" s="42"/>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row>
    <row r="196" spans="1:46" ht="15.75" customHeight="1">
      <c r="A196" s="5"/>
      <c r="B196" s="43"/>
      <c r="C196" s="44"/>
      <c r="D196" s="5"/>
      <c r="E196" s="5"/>
      <c r="F196" s="42"/>
      <c r="G196" s="41"/>
      <c r="H196" s="42"/>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row>
    <row r="197" spans="1:46" ht="15.75" customHeight="1">
      <c r="A197" s="5"/>
      <c r="B197" s="43"/>
      <c r="C197" s="44"/>
      <c r="D197" s="5"/>
      <c r="E197" s="5"/>
      <c r="F197" s="42"/>
      <c r="G197" s="41"/>
      <c r="H197" s="42"/>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row>
    <row r="198" spans="1:46" ht="15.75" customHeight="1">
      <c r="A198" s="5"/>
      <c r="B198" s="43"/>
      <c r="C198" s="44"/>
      <c r="D198" s="5"/>
      <c r="E198" s="5"/>
      <c r="F198" s="42"/>
      <c r="G198" s="41"/>
      <c r="H198" s="42"/>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row>
    <row r="199" spans="1:46" ht="15.75" customHeight="1">
      <c r="A199" s="5"/>
      <c r="B199" s="43"/>
      <c r="C199" s="44"/>
      <c r="D199" s="5"/>
      <c r="E199" s="5"/>
      <c r="F199" s="42"/>
      <c r="G199" s="41"/>
      <c r="H199" s="42"/>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row>
    <row r="200" spans="1:46" ht="15.75" customHeight="1">
      <c r="A200" s="5"/>
      <c r="B200" s="43"/>
      <c r="C200" s="44"/>
      <c r="D200" s="5"/>
      <c r="E200" s="5"/>
      <c r="F200" s="42"/>
      <c r="G200" s="41"/>
      <c r="H200" s="42"/>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row>
    <row r="201" spans="1:46" ht="15.75" customHeight="1">
      <c r="A201" s="5"/>
      <c r="B201" s="43"/>
      <c r="C201" s="44"/>
      <c r="D201" s="5"/>
      <c r="E201" s="5"/>
      <c r="F201" s="42"/>
      <c r="G201" s="41"/>
      <c r="H201" s="42"/>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row>
    <row r="202" spans="1:46" ht="15.75" customHeight="1">
      <c r="A202" s="5"/>
      <c r="B202" s="43"/>
      <c r="C202" s="44"/>
      <c r="D202" s="5"/>
      <c r="E202" s="5"/>
      <c r="F202" s="42"/>
      <c r="G202" s="41"/>
      <c r="H202" s="42"/>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row>
    <row r="203" spans="1:46" ht="15.75" customHeight="1">
      <c r="A203" s="5"/>
      <c r="B203" s="43"/>
      <c r="C203" s="44"/>
      <c r="D203" s="5"/>
      <c r="E203" s="5"/>
      <c r="F203" s="42"/>
      <c r="G203" s="41"/>
      <c r="H203" s="42"/>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row>
    <row r="204" spans="1:46" ht="15.75" customHeight="1">
      <c r="A204" s="5"/>
      <c r="B204" s="43"/>
      <c r="C204" s="44"/>
      <c r="D204" s="5"/>
      <c r="E204" s="5"/>
      <c r="F204" s="42"/>
      <c r="G204" s="41"/>
      <c r="H204" s="42"/>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row>
    <row r="205" spans="1:46" ht="15.75" customHeight="1">
      <c r="A205" s="5"/>
      <c r="B205" s="43"/>
      <c r="C205" s="44"/>
      <c r="D205" s="5"/>
      <c r="E205" s="5"/>
      <c r="F205" s="42"/>
      <c r="G205" s="41"/>
      <c r="H205" s="42"/>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row>
    <row r="206" spans="1:46" ht="15.75" customHeight="1">
      <c r="A206" s="5"/>
      <c r="B206" s="43"/>
      <c r="C206" s="44"/>
      <c r="D206" s="5"/>
      <c r="E206" s="5"/>
      <c r="F206" s="42"/>
      <c r="G206" s="41"/>
      <c r="H206" s="42"/>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row>
    <row r="207" spans="1:46" ht="15.75" customHeight="1">
      <c r="A207" s="5"/>
      <c r="B207" s="43"/>
      <c r="C207" s="44"/>
      <c r="D207" s="5"/>
      <c r="E207" s="5"/>
      <c r="F207" s="42"/>
      <c r="G207" s="41"/>
      <c r="H207" s="42"/>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row>
    <row r="208" spans="1:46" ht="15.75" customHeight="1">
      <c r="A208" s="5"/>
      <c r="B208" s="43"/>
      <c r="C208" s="44"/>
      <c r="D208" s="5"/>
      <c r="E208" s="5"/>
      <c r="F208" s="42"/>
      <c r="G208" s="41"/>
      <c r="H208" s="42"/>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row>
    <row r="209" spans="1:46" ht="15.75" customHeight="1">
      <c r="A209" s="5"/>
      <c r="B209" s="43"/>
      <c r="C209" s="44"/>
      <c r="D209" s="5"/>
      <c r="E209" s="5"/>
      <c r="F209" s="42"/>
      <c r="G209" s="41"/>
      <c r="H209" s="42"/>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row>
    <row r="210" spans="1:46" ht="15.75" customHeight="1">
      <c r="A210" s="5"/>
      <c r="B210" s="43"/>
      <c r="C210" s="44"/>
      <c r="D210" s="5"/>
      <c r="E210" s="5"/>
      <c r="F210" s="42"/>
      <c r="G210" s="41"/>
      <c r="H210" s="42"/>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row>
    <row r="211" spans="1:46" ht="15.75" customHeight="1">
      <c r="A211" s="5"/>
      <c r="B211" s="43"/>
      <c r="C211" s="44"/>
      <c r="D211" s="5"/>
      <c r="E211" s="5"/>
      <c r="F211" s="42"/>
      <c r="G211" s="41"/>
      <c r="H211" s="42"/>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row>
    <row r="212" spans="1:46" ht="15.75" customHeight="1">
      <c r="A212" s="5"/>
      <c r="B212" s="43"/>
      <c r="C212" s="44"/>
      <c r="D212" s="5"/>
      <c r="E212" s="5"/>
      <c r="F212" s="42"/>
      <c r="G212" s="41"/>
      <c r="H212" s="42"/>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row>
    <row r="213" spans="1:46" ht="15.75" customHeight="1">
      <c r="A213" s="5"/>
      <c r="B213" s="43"/>
      <c r="C213" s="44"/>
      <c r="D213" s="5"/>
      <c r="E213" s="5"/>
      <c r="F213" s="42"/>
      <c r="G213" s="41"/>
      <c r="H213" s="42"/>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row>
    <row r="214" spans="1:46" ht="15.75" customHeight="1">
      <c r="A214" s="5"/>
      <c r="B214" s="43"/>
      <c r="C214" s="44"/>
      <c r="D214" s="5"/>
      <c r="E214" s="5"/>
      <c r="F214" s="42"/>
      <c r="G214" s="41"/>
      <c r="H214" s="42"/>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row>
    <row r="215" spans="1:46" ht="15.75" customHeight="1">
      <c r="A215" s="5"/>
      <c r="B215" s="43"/>
      <c r="C215" s="44"/>
      <c r="D215" s="5"/>
      <c r="E215" s="5"/>
      <c r="F215" s="42"/>
      <c r="G215" s="41"/>
      <c r="H215" s="42"/>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row>
    <row r="216" spans="1:46" ht="15.75" customHeight="1">
      <c r="A216" s="5"/>
      <c r="B216" s="43"/>
      <c r="C216" s="44"/>
      <c r="D216" s="5"/>
      <c r="E216" s="5"/>
      <c r="F216" s="42"/>
      <c r="G216" s="41"/>
      <c r="H216" s="42"/>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row>
    <row r="217" spans="1:46" ht="15.75" customHeight="1">
      <c r="A217" s="5"/>
      <c r="B217" s="43"/>
      <c r="C217" s="44"/>
      <c r="D217" s="5"/>
      <c r="E217" s="5"/>
      <c r="F217" s="42"/>
      <c r="G217" s="41"/>
      <c r="H217" s="42"/>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row>
    <row r="218" spans="1:46" ht="15.75" customHeight="1">
      <c r="A218" s="5"/>
      <c r="B218" s="43"/>
      <c r="C218" s="44"/>
      <c r="D218" s="5"/>
      <c r="E218" s="5"/>
      <c r="F218" s="42"/>
      <c r="G218" s="41"/>
      <c r="H218" s="42"/>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row>
    <row r="219" spans="1:46" ht="15.75" customHeight="1">
      <c r="A219" s="5"/>
      <c r="B219" s="43"/>
      <c r="C219" s="44"/>
      <c r="D219" s="5"/>
      <c r="E219" s="5"/>
      <c r="F219" s="42"/>
      <c r="G219" s="41"/>
      <c r="H219" s="42"/>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row>
    <row r="220" spans="1:46" ht="15.75" customHeight="1">
      <c r="A220" s="5"/>
      <c r="B220" s="5"/>
      <c r="C220" s="44"/>
      <c r="D220" s="5"/>
      <c r="E220" s="5"/>
      <c r="F220" s="42"/>
      <c r="G220" s="5"/>
      <c r="H220" s="42"/>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row>
    <row r="221" spans="1:46" ht="15.75" customHeight="1">
      <c r="A221" s="5"/>
      <c r="B221" s="5"/>
      <c r="C221" s="44"/>
      <c r="D221" s="5"/>
      <c r="E221" s="5"/>
      <c r="F221" s="42"/>
      <c r="G221" s="5"/>
      <c r="H221" s="42"/>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row>
    <row r="222" spans="1:46" ht="15.75" customHeight="1">
      <c r="A222" s="5"/>
      <c r="B222" s="5"/>
      <c r="C222" s="44"/>
      <c r="D222" s="5"/>
      <c r="E222" s="5"/>
      <c r="F222" s="42"/>
      <c r="G222" s="5"/>
      <c r="H222" s="42"/>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row>
    <row r="223" spans="1:46" ht="15.75" customHeight="1">
      <c r="A223" s="5"/>
      <c r="B223" s="5"/>
      <c r="C223" s="44"/>
      <c r="D223" s="5"/>
      <c r="E223" s="5"/>
      <c r="F223" s="42"/>
      <c r="G223" s="5"/>
      <c r="H223" s="42"/>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row>
    <row r="224" spans="1:46" ht="15.75" customHeight="1">
      <c r="A224" s="5"/>
      <c r="B224" s="5"/>
      <c r="C224" s="44"/>
      <c r="D224" s="5"/>
      <c r="E224" s="5"/>
      <c r="F224" s="42"/>
      <c r="G224" s="5"/>
      <c r="H224" s="42"/>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row>
    <row r="225" spans="1:46" ht="15.75" customHeight="1">
      <c r="A225" s="5"/>
      <c r="B225" s="5"/>
      <c r="C225" s="44"/>
      <c r="D225" s="5"/>
      <c r="E225" s="5"/>
      <c r="F225" s="42"/>
      <c r="G225" s="5"/>
      <c r="H225" s="42"/>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row>
    <row r="226" spans="1:46" ht="15.75" customHeight="1">
      <c r="A226" s="5"/>
      <c r="B226" s="5"/>
      <c r="C226" s="44"/>
      <c r="D226" s="5"/>
      <c r="E226" s="5"/>
      <c r="F226" s="42"/>
      <c r="G226" s="5"/>
      <c r="H226" s="42"/>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row>
    <row r="227" spans="1:46" ht="15.75" customHeight="1">
      <c r="A227" s="5"/>
      <c r="B227" s="5"/>
      <c r="C227" s="44"/>
      <c r="D227" s="5"/>
      <c r="E227" s="5"/>
      <c r="F227" s="42"/>
      <c r="G227" s="5"/>
      <c r="H227" s="42"/>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row>
    <row r="228" spans="1:46" ht="15.75" customHeight="1">
      <c r="A228" s="5"/>
      <c r="B228" s="5"/>
      <c r="C228" s="44"/>
      <c r="D228" s="5"/>
      <c r="E228" s="5"/>
      <c r="F228" s="42"/>
      <c r="G228" s="5"/>
      <c r="H228" s="42"/>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row>
    <row r="229" spans="1:46" ht="15.75" customHeight="1">
      <c r="A229" s="5"/>
      <c r="B229" s="5"/>
      <c r="C229" s="44"/>
      <c r="D229" s="5"/>
      <c r="E229" s="5"/>
      <c r="F229" s="42"/>
      <c r="G229" s="5"/>
      <c r="H229" s="42"/>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row>
    <row r="230" spans="1:46" ht="15.75" customHeight="1">
      <c r="A230" s="5"/>
      <c r="B230" s="5"/>
      <c r="C230" s="44"/>
      <c r="D230" s="5"/>
      <c r="E230" s="5"/>
      <c r="F230" s="42"/>
      <c r="G230" s="5"/>
      <c r="H230" s="42"/>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row>
    <row r="231" spans="1:46" ht="15.75" customHeight="1">
      <c r="A231" s="5"/>
      <c r="B231" s="5"/>
      <c r="C231" s="44"/>
      <c r="D231" s="5"/>
      <c r="E231" s="5"/>
      <c r="F231" s="42"/>
      <c r="G231" s="5"/>
      <c r="H231" s="42"/>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row>
    <row r="232" spans="1:46" ht="15.75" customHeight="1">
      <c r="A232" s="5"/>
      <c r="B232" s="5"/>
      <c r="C232" s="44"/>
      <c r="D232" s="5"/>
      <c r="E232" s="5"/>
      <c r="F232" s="42"/>
      <c r="G232" s="5"/>
      <c r="H232" s="42"/>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row>
    <row r="233" spans="1:46" ht="15.75" customHeight="1">
      <c r="A233" s="5"/>
      <c r="B233" s="5"/>
      <c r="C233" s="44"/>
      <c r="D233" s="5"/>
      <c r="E233" s="5"/>
      <c r="F233" s="42"/>
      <c r="G233" s="5"/>
      <c r="H233" s="42"/>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row>
    <row r="234" spans="1:46" ht="15.75" customHeight="1">
      <c r="A234" s="5"/>
      <c r="B234" s="5"/>
      <c r="C234" s="44"/>
      <c r="D234" s="5"/>
      <c r="E234" s="5"/>
      <c r="F234" s="42"/>
      <c r="G234" s="5"/>
      <c r="H234" s="42"/>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row>
    <row r="235" spans="1:46" ht="15.75" customHeight="1">
      <c r="A235" s="5"/>
      <c r="B235" s="5"/>
      <c r="C235" s="44"/>
      <c r="D235" s="5"/>
      <c r="E235" s="5"/>
      <c r="F235" s="42"/>
      <c r="G235" s="5"/>
      <c r="H235" s="42"/>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row>
    <row r="236" spans="1:46" ht="15.75" customHeight="1">
      <c r="A236" s="5"/>
      <c r="B236" s="5"/>
      <c r="C236" s="44"/>
      <c r="D236" s="5"/>
      <c r="E236" s="5"/>
      <c r="F236" s="42"/>
      <c r="G236" s="5"/>
      <c r="H236" s="42"/>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row>
    <row r="237" spans="1:46" ht="15.75" customHeight="1">
      <c r="A237" s="5"/>
      <c r="B237" s="5"/>
      <c r="C237" s="44"/>
      <c r="D237" s="5"/>
      <c r="E237" s="5"/>
      <c r="F237" s="42"/>
      <c r="G237" s="5"/>
      <c r="H237" s="42"/>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row>
    <row r="238" spans="1:46" ht="15.75" customHeight="1">
      <c r="A238" s="5"/>
      <c r="B238" s="5"/>
      <c r="C238" s="44"/>
      <c r="D238" s="5"/>
      <c r="E238" s="5"/>
      <c r="F238" s="42"/>
      <c r="G238" s="5"/>
      <c r="H238" s="42"/>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row>
    <row r="239" spans="1:46" ht="15.75" customHeight="1">
      <c r="A239" s="5"/>
      <c r="B239" s="5"/>
      <c r="C239" s="44"/>
      <c r="D239" s="5"/>
      <c r="E239" s="5"/>
      <c r="F239" s="42"/>
      <c r="G239" s="5"/>
      <c r="H239" s="42"/>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row>
    <row r="240" spans="1:46" ht="15.75" customHeight="1">
      <c r="A240" s="5"/>
      <c r="B240" s="5"/>
      <c r="C240" s="44"/>
      <c r="D240" s="5"/>
      <c r="E240" s="5"/>
      <c r="F240" s="42"/>
      <c r="G240" s="5"/>
      <c r="H240" s="42"/>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row>
    <row r="241" spans="1:46" ht="15.75" customHeight="1">
      <c r="A241" s="5"/>
      <c r="B241" s="5"/>
      <c r="C241" s="44"/>
      <c r="D241" s="5"/>
      <c r="E241" s="5"/>
      <c r="F241" s="42"/>
      <c r="G241" s="5"/>
      <c r="H241" s="42"/>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row>
    <row r="242" spans="1:46" ht="15.75" customHeight="1">
      <c r="A242" s="5"/>
      <c r="B242" s="5"/>
      <c r="C242" s="44"/>
      <c r="D242" s="5"/>
      <c r="E242" s="5"/>
      <c r="F242" s="42"/>
      <c r="G242" s="5"/>
      <c r="H242" s="42"/>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row>
    <row r="243" spans="1:46" ht="15.75" customHeight="1">
      <c r="A243" s="5"/>
      <c r="B243" s="5"/>
      <c r="C243" s="44"/>
      <c r="D243" s="5"/>
      <c r="E243" s="5"/>
      <c r="F243" s="42"/>
      <c r="G243" s="5"/>
      <c r="H243" s="42"/>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row>
    <row r="244" spans="1:46" ht="15.75" customHeight="1">
      <c r="A244" s="5"/>
      <c r="B244" s="5"/>
      <c r="C244" s="44"/>
      <c r="D244" s="5"/>
      <c r="E244" s="5"/>
      <c r="F244" s="42"/>
      <c r="G244" s="5"/>
      <c r="H244" s="42"/>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row>
    <row r="245" spans="1:46" ht="15.75" customHeight="1">
      <c r="A245" s="5"/>
      <c r="B245" s="5"/>
      <c r="C245" s="44"/>
      <c r="D245" s="5"/>
      <c r="E245" s="5"/>
      <c r="F245" s="42"/>
      <c r="G245" s="5"/>
      <c r="H245" s="42"/>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row>
    <row r="246" spans="1:46" ht="15.75" customHeight="1">
      <c r="A246" s="5"/>
      <c r="B246" s="5"/>
      <c r="C246" s="44"/>
      <c r="D246" s="5"/>
      <c r="E246" s="5"/>
      <c r="F246" s="42"/>
      <c r="G246" s="5"/>
      <c r="H246" s="42"/>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row>
    <row r="247" spans="1:46" ht="15.75" customHeight="1">
      <c r="A247" s="5"/>
      <c r="B247" s="5"/>
      <c r="C247" s="44"/>
      <c r="D247" s="5"/>
      <c r="E247" s="5"/>
      <c r="F247" s="42"/>
      <c r="G247" s="5"/>
      <c r="H247" s="42"/>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row>
    <row r="248" spans="1:46" ht="15.75" customHeight="1">
      <c r="A248" s="5"/>
      <c r="B248" s="5"/>
      <c r="C248" s="44"/>
      <c r="D248" s="5"/>
      <c r="E248" s="5"/>
      <c r="F248" s="42"/>
      <c r="G248" s="5"/>
      <c r="H248" s="42"/>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row>
    <row r="249" spans="1:46" ht="15.75" customHeight="1">
      <c r="A249" s="5"/>
      <c r="B249" s="5"/>
      <c r="C249" s="44"/>
      <c r="D249" s="5"/>
      <c r="E249" s="5"/>
      <c r="F249" s="42"/>
      <c r="G249" s="5"/>
      <c r="H249" s="42"/>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row>
    <row r="250" spans="1:46" ht="15.75" customHeight="1">
      <c r="A250" s="5"/>
      <c r="B250" s="5"/>
      <c r="C250" s="44"/>
      <c r="D250" s="5"/>
      <c r="E250" s="5"/>
      <c r="F250" s="42"/>
      <c r="G250" s="5"/>
      <c r="H250" s="42"/>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row>
    <row r="251" spans="1:46" ht="15.75" customHeight="1">
      <c r="A251" s="5"/>
      <c r="B251" s="5"/>
      <c r="C251" s="44"/>
      <c r="D251" s="5"/>
      <c r="E251" s="5"/>
      <c r="F251" s="42"/>
      <c r="G251" s="5"/>
      <c r="H251" s="42"/>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row>
    <row r="252" spans="1:46" ht="15.75" customHeight="1">
      <c r="A252" s="5"/>
      <c r="B252" s="5"/>
      <c r="C252" s="44"/>
      <c r="D252" s="5"/>
      <c r="E252" s="5"/>
      <c r="F252" s="42"/>
      <c r="G252" s="5"/>
      <c r="H252" s="42"/>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row>
    <row r="253" spans="1:46" ht="15.75" customHeight="1">
      <c r="A253" s="5"/>
      <c r="B253" s="5"/>
      <c r="C253" s="44"/>
      <c r="D253" s="5"/>
      <c r="E253" s="5"/>
      <c r="F253" s="42"/>
      <c r="G253" s="5"/>
      <c r="H253" s="42"/>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row>
    <row r="254" spans="1:46" ht="15.75" customHeight="1">
      <c r="A254" s="5"/>
      <c r="B254" s="5"/>
      <c r="C254" s="44"/>
      <c r="D254" s="5"/>
      <c r="E254" s="5"/>
      <c r="F254" s="42"/>
      <c r="G254" s="5"/>
      <c r="H254" s="42"/>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row>
    <row r="255" spans="1:46" ht="15.75" customHeight="1">
      <c r="A255" s="5"/>
      <c r="B255" s="5"/>
      <c r="C255" s="44"/>
      <c r="D255" s="5"/>
      <c r="E255" s="5"/>
      <c r="F255" s="42"/>
      <c r="G255" s="5"/>
      <c r="H255" s="42"/>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row>
    <row r="256" spans="1:46" ht="15.75" customHeight="1">
      <c r="A256" s="5"/>
      <c r="B256" s="5"/>
      <c r="C256" s="44"/>
      <c r="D256" s="5"/>
      <c r="E256" s="5"/>
      <c r="F256" s="42"/>
      <c r="G256" s="5"/>
      <c r="H256" s="42"/>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row>
    <row r="257" spans="1:46" ht="15.75" customHeight="1">
      <c r="A257" s="5"/>
      <c r="B257" s="5"/>
      <c r="C257" s="44"/>
      <c r="D257" s="5"/>
      <c r="E257" s="5"/>
      <c r="F257" s="42"/>
      <c r="G257" s="5"/>
      <c r="H257" s="42"/>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row>
    <row r="258" spans="1:46" ht="15.75" customHeight="1">
      <c r="A258" s="5"/>
      <c r="B258" s="5"/>
      <c r="C258" s="44"/>
      <c r="D258" s="5"/>
      <c r="E258" s="5"/>
      <c r="F258" s="42"/>
      <c r="G258" s="5"/>
      <c r="H258" s="42"/>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row>
    <row r="259" spans="1:46" ht="15.75" customHeight="1">
      <c r="A259" s="5"/>
      <c r="B259" s="5"/>
      <c r="C259" s="44"/>
      <c r="D259" s="5"/>
      <c r="E259" s="5"/>
      <c r="F259" s="42"/>
      <c r="G259" s="5"/>
      <c r="H259" s="42"/>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row>
    <row r="260" spans="1:46" ht="15.75" customHeight="1">
      <c r="A260" s="5"/>
      <c r="B260" s="5"/>
      <c r="C260" s="44"/>
      <c r="D260" s="5"/>
      <c r="E260" s="5"/>
      <c r="F260" s="42"/>
      <c r="G260" s="5"/>
      <c r="H260" s="42"/>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row>
    <row r="261" spans="1:46" ht="15.75" customHeight="1">
      <c r="A261" s="5"/>
      <c r="B261" s="5"/>
      <c r="C261" s="44"/>
      <c r="D261" s="5"/>
      <c r="E261" s="5"/>
      <c r="F261" s="42"/>
      <c r="G261" s="5"/>
      <c r="H261" s="42"/>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row>
    <row r="262" spans="1:46" ht="15.75" customHeight="1">
      <c r="A262" s="5"/>
      <c r="B262" s="5"/>
      <c r="C262" s="44"/>
      <c r="D262" s="5"/>
      <c r="E262" s="5"/>
      <c r="F262" s="42"/>
      <c r="G262" s="5"/>
      <c r="H262" s="42"/>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row>
    <row r="263" spans="1:46" ht="15.75" customHeight="1">
      <c r="A263" s="5"/>
      <c r="B263" s="5"/>
      <c r="C263" s="44"/>
      <c r="D263" s="5"/>
      <c r="E263" s="5"/>
      <c r="F263" s="42"/>
      <c r="G263" s="5"/>
      <c r="H263" s="42"/>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row>
    <row r="264" spans="1:46" ht="15.75" customHeight="1">
      <c r="A264" s="5"/>
      <c r="B264" s="5"/>
      <c r="C264" s="44"/>
      <c r="D264" s="5"/>
      <c r="E264" s="5"/>
      <c r="F264" s="42"/>
      <c r="G264" s="5"/>
      <c r="H264" s="42"/>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row>
    <row r="265" spans="1:46" ht="15.75" customHeight="1">
      <c r="A265" s="5"/>
      <c r="B265" s="5"/>
      <c r="C265" s="44"/>
      <c r="D265" s="5"/>
      <c r="E265" s="5"/>
      <c r="F265" s="42"/>
      <c r="G265" s="5"/>
      <c r="H265" s="42"/>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row>
    <row r="266" spans="1:46" ht="15.75" customHeight="1">
      <c r="A266" s="5"/>
      <c r="B266" s="5"/>
      <c r="C266" s="44"/>
      <c r="D266" s="5"/>
      <c r="E266" s="5"/>
      <c r="F266" s="42"/>
      <c r="G266" s="5"/>
      <c r="H266" s="42"/>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row>
    <row r="267" spans="1:46" ht="15.75" customHeight="1">
      <c r="A267" s="5"/>
      <c r="B267" s="5"/>
      <c r="C267" s="44"/>
      <c r="D267" s="5"/>
      <c r="E267" s="5"/>
      <c r="F267" s="42"/>
      <c r="G267" s="5"/>
      <c r="H267" s="42"/>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row>
    <row r="268" spans="1:46" ht="15.75" customHeight="1">
      <c r="A268" s="5"/>
      <c r="B268" s="5"/>
      <c r="C268" s="44"/>
      <c r="D268" s="5"/>
      <c r="E268" s="5"/>
      <c r="F268" s="42"/>
      <c r="G268" s="5"/>
      <c r="H268" s="42"/>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row>
    <row r="269" spans="1:46" ht="15.75" customHeight="1">
      <c r="A269" s="5"/>
      <c r="B269" s="5"/>
      <c r="C269" s="44"/>
      <c r="D269" s="5"/>
      <c r="E269" s="5"/>
      <c r="F269" s="42"/>
      <c r="G269" s="5"/>
      <c r="H269" s="42"/>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row>
    <row r="270" spans="1:46" ht="15.75" customHeight="1">
      <c r="A270" s="5"/>
      <c r="B270" s="5"/>
      <c r="C270" s="44"/>
      <c r="D270" s="5"/>
      <c r="E270" s="5"/>
      <c r="F270" s="42"/>
      <c r="G270" s="5"/>
      <c r="H270" s="42"/>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row>
    <row r="271" spans="1:46" ht="15.75" customHeight="1">
      <c r="A271" s="5"/>
      <c r="B271" s="5"/>
      <c r="C271" s="44"/>
      <c r="D271" s="5"/>
      <c r="E271" s="5"/>
      <c r="F271" s="42"/>
      <c r="G271" s="5"/>
      <c r="H271" s="42"/>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row>
    <row r="272" spans="1:46" ht="15.75" customHeight="1">
      <c r="A272" s="5"/>
      <c r="B272" s="5"/>
      <c r="C272" s="44"/>
      <c r="D272" s="5"/>
      <c r="E272" s="5"/>
      <c r="F272" s="42"/>
      <c r="G272" s="5"/>
      <c r="H272" s="42"/>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row>
    <row r="273" spans="1:46" ht="15.75" customHeight="1">
      <c r="A273" s="5"/>
      <c r="B273" s="5"/>
      <c r="C273" s="44"/>
      <c r="D273" s="5"/>
      <c r="E273" s="5"/>
      <c r="F273" s="42"/>
      <c r="G273" s="5"/>
      <c r="H273" s="42"/>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row>
    <row r="274" spans="1:46" ht="15.75" customHeight="1">
      <c r="A274" s="5"/>
      <c r="B274" s="5"/>
      <c r="C274" s="44"/>
      <c r="D274" s="5"/>
      <c r="E274" s="5"/>
      <c r="F274" s="42"/>
      <c r="G274" s="5"/>
      <c r="H274" s="42"/>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row>
    <row r="275" spans="1:46" ht="15.75" customHeight="1">
      <c r="A275" s="5"/>
      <c r="B275" s="5"/>
      <c r="C275" s="44"/>
      <c r="D275" s="5"/>
      <c r="E275" s="5"/>
      <c r="F275" s="42"/>
      <c r="G275" s="5"/>
      <c r="H275" s="42"/>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row>
    <row r="276" spans="1:46" ht="15.75" customHeight="1">
      <c r="A276" s="5"/>
      <c r="B276" s="5"/>
      <c r="C276" s="44"/>
      <c r="D276" s="5"/>
      <c r="E276" s="5"/>
      <c r="F276" s="42"/>
      <c r="G276" s="5"/>
      <c r="H276" s="42"/>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row>
    <row r="277" spans="1:46" ht="15.75" customHeight="1">
      <c r="A277" s="5"/>
      <c r="B277" s="5"/>
      <c r="C277" s="44"/>
      <c r="D277" s="5"/>
      <c r="E277" s="5"/>
      <c r="F277" s="42"/>
      <c r="G277" s="5"/>
      <c r="H277" s="42"/>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row>
    <row r="278" spans="1:46" ht="15.75" customHeight="1">
      <c r="A278" s="5"/>
      <c r="B278" s="5"/>
      <c r="C278" s="44"/>
      <c r="D278" s="5"/>
      <c r="E278" s="5"/>
      <c r="F278" s="42"/>
      <c r="G278" s="5"/>
      <c r="H278" s="42"/>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row>
    <row r="279" spans="1:46" ht="15.75" customHeight="1">
      <c r="A279" s="5"/>
      <c r="B279" s="5"/>
      <c r="C279" s="44"/>
      <c r="D279" s="5"/>
      <c r="E279" s="5"/>
      <c r="F279" s="42"/>
      <c r="G279" s="5"/>
      <c r="H279" s="42"/>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row>
    <row r="280" spans="1:46" ht="15.75" customHeight="1">
      <c r="A280" s="5"/>
      <c r="B280" s="5"/>
      <c r="C280" s="44"/>
      <c r="D280" s="5"/>
      <c r="E280" s="5"/>
      <c r="F280" s="42"/>
      <c r="G280" s="5"/>
      <c r="H280" s="42"/>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row>
    <row r="281" spans="1:46" ht="15.75" customHeight="1">
      <c r="A281" s="5"/>
      <c r="B281" s="5"/>
      <c r="C281" s="44"/>
      <c r="D281" s="5"/>
      <c r="E281" s="5"/>
      <c r="F281" s="42"/>
      <c r="G281" s="5"/>
      <c r="H281" s="42"/>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row>
    <row r="282" spans="1:46" ht="15.75" customHeight="1">
      <c r="A282" s="5"/>
      <c r="B282" s="5"/>
      <c r="C282" s="44"/>
      <c r="D282" s="5"/>
      <c r="E282" s="5"/>
      <c r="F282" s="42"/>
      <c r="G282" s="5"/>
      <c r="H282" s="42"/>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row>
    <row r="283" spans="1:46" ht="15.75" customHeight="1">
      <c r="A283" s="5"/>
      <c r="B283" s="5"/>
      <c r="C283" s="44"/>
      <c r="D283" s="5"/>
      <c r="E283" s="5"/>
      <c r="F283" s="42"/>
      <c r="G283" s="5"/>
      <c r="H283" s="42"/>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row>
    <row r="284" spans="1:46" ht="15.75" customHeight="1">
      <c r="A284" s="5"/>
      <c r="B284" s="5"/>
      <c r="C284" s="44"/>
      <c r="D284" s="5"/>
      <c r="E284" s="5"/>
      <c r="F284" s="42"/>
      <c r="G284" s="5"/>
      <c r="H284" s="42"/>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row>
    <row r="285" spans="1:46" ht="15.75" customHeight="1">
      <c r="A285" s="5"/>
      <c r="B285" s="5"/>
      <c r="C285" s="44"/>
      <c r="D285" s="5"/>
      <c r="E285" s="5"/>
      <c r="F285" s="42"/>
      <c r="G285" s="5"/>
      <c r="H285" s="42"/>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row>
    <row r="286" spans="1:46" ht="15.75" customHeight="1">
      <c r="A286" s="5"/>
      <c r="B286" s="5"/>
      <c r="C286" s="44"/>
      <c r="D286" s="5"/>
      <c r="E286" s="5"/>
      <c r="F286" s="42"/>
      <c r="G286" s="5"/>
      <c r="H286" s="42"/>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row>
    <row r="287" spans="1:46" ht="15.75" customHeight="1">
      <c r="A287" s="5"/>
      <c r="B287" s="5"/>
      <c r="C287" s="44"/>
      <c r="D287" s="5"/>
      <c r="E287" s="5"/>
      <c r="F287" s="42"/>
      <c r="G287" s="5"/>
      <c r="H287" s="42"/>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row>
    <row r="288" spans="1:46" ht="15.75" customHeight="1">
      <c r="A288" s="5"/>
      <c r="B288" s="5"/>
      <c r="C288" s="44"/>
      <c r="D288" s="5"/>
      <c r="E288" s="5"/>
      <c r="F288" s="42"/>
      <c r="G288" s="5"/>
      <c r="H288" s="42"/>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row>
    <row r="289" spans="1:46" ht="15.75" customHeight="1">
      <c r="A289" s="5"/>
      <c r="B289" s="5"/>
      <c r="C289" s="44"/>
      <c r="D289" s="5"/>
      <c r="E289" s="5"/>
      <c r="F289" s="42"/>
      <c r="G289" s="5"/>
      <c r="H289" s="42"/>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row>
    <row r="290" spans="1:46" ht="15.75" customHeight="1">
      <c r="A290" s="5"/>
      <c r="B290" s="5"/>
      <c r="C290" s="44"/>
      <c r="D290" s="5"/>
      <c r="E290" s="5"/>
      <c r="F290" s="42"/>
      <c r="G290" s="5"/>
      <c r="H290" s="42"/>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row>
    <row r="291" spans="1:46" ht="15.75" customHeight="1">
      <c r="A291" s="5"/>
      <c r="B291" s="5"/>
      <c r="C291" s="44"/>
      <c r="D291" s="5"/>
      <c r="E291" s="5"/>
      <c r="F291" s="42"/>
      <c r="G291" s="5"/>
      <c r="H291" s="42"/>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row>
    <row r="292" spans="1:46" ht="15.75" customHeight="1">
      <c r="A292" s="5"/>
      <c r="B292" s="5"/>
      <c r="C292" s="44"/>
      <c r="D292" s="5"/>
      <c r="E292" s="5"/>
      <c r="F292" s="42"/>
      <c r="G292" s="5"/>
      <c r="H292" s="42"/>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row>
    <row r="293" spans="1:46" ht="15.75" customHeight="1">
      <c r="A293" s="5"/>
      <c r="B293" s="5"/>
      <c r="C293" s="44"/>
      <c r="D293" s="5"/>
      <c r="E293" s="5"/>
      <c r="F293" s="42"/>
      <c r="G293" s="5"/>
      <c r="H293" s="42"/>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row>
    <row r="294" spans="1:46" ht="15.75" customHeight="1">
      <c r="A294" s="5"/>
      <c r="B294" s="5"/>
      <c r="C294" s="44"/>
      <c r="D294" s="5"/>
      <c r="E294" s="5"/>
      <c r="F294" s="42"/>
      <c r="G294" s="5"/>
      <c r="H294" s="42"/>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row>
    <row r="295" spans="1:46" ht="15.75" customHeight="1">
      <c r="A295" s="5"/>
      <c r="B295" s="5"/>
      <c r="C295" s="44"/>
      <c r="D295" s="5"/>
      <c r="E295" s="5"/>
      <c r="F295" s="42"/>
      <c r="G295" s="5"/>
      <c r="H295" s="42"/>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row>
    <row r="296" spans="1:46" ht="15.75" customHeight="1">
      <c r="A296" s="5"/>
      <c r="B296" s="5"/>
      <c r="C296" s="44"/>
      <c r="D296" s="5"/>
      <c r="E296" s="5"/>
      <c r="F296" s="42"/>
      <c r="G296" s="5"/>
      <c r="H296" s="42"/>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row>
    <row r="297" spans="1:46" ht="15.75" customHeight="1">
      <c r="A297" s="5"/>
      <c r="B297" s="5"/>
      <c r="C297" s="44"/>
      <c r="D297" s="5"/>
      <c r="E297" s="5"/>
      <c r="F297" s="42"/>
      <c r="G297" s="5"/>
      <c r="H297" s="42"/>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row>
    <row r="298" spans="1:46" ht="15.75" customHeight="1">
      <c r="A298" s="5"/>
      <c r="B298" s="5"/>
      <c r="C298" s="44"/>
      <c r="D298" s="5"/>
      <c r="E298" s="5"/>
      <c r="F298" s="42"/>
      <c r="G298" s="5"/>
      <c r="H298" s="42"/>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row>
    <row r="299" spans="1:46" ht="15.75" customHeight="1">
      <c r="A299" s="5"/>
      <c r="B299" s="5"/>
      <c r="C299" s="44"/>
      <c r="D299" s="5"/>
      <c r="E299" s="5"/>
      <c r="F299" s="42"/>
      <c r="G299" s="5"/>
      <c r="H299" s="42"/>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row>
    <row r="300" spans="1:46" ht="15.75" customHeight="1">
      <c r="A300" s="5"/>
      <c r="B300" s="5"/>
      <c r="C300" s="44"/>
      <c r="D300" s="5"/>
      <c r="E300" s="5"/>
      <c r="F300" s="42"/>
      <c r="G300" s="5"/>
      <c r="H300" s="42"/>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row>
    <row r="301" spans="1:46" ht="15.75" customHeight="1">
      <c r="A301" s="5"/>
      <c r="B301" s="5"/>
      <c r="C301" s="44"/>
      <c r="D301" s="5"/>
      <c r="E301" s="5"/>
      <c r="F301" s="42"/>
      <c r="G301" s="5"/>
      <c r="H301" s="42"/>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row>
    <row r="302" spans="1:46" ht="15.75" customHeight="1">
      <c r="A302" s="5"/>
      <c r="B302" s="5"/>
      <c r="C302" s="44"/>
      <c r="D302" s="5"/>
      <c r="E302" s="5"/>
      <c r="F302" s="42"/>
      <c r="G302" s="5"/>
      <c r="H302" s="42"/>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row>
    <row r="303" spans="1:46" ht="15.75" customHeight="1">
      <c r="A303" s="5"/>
      <c r="B303" s="5"/>
      <c r="C303" s="44"/>
      <c r="D303" s="5"/>
      <c r="E303" s="5"/>
      <c r="F303" s="42"/>
      <c r="G303" s="5"/>
      <c r="H303" s="42"/>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row>
    <row r="304" spans="1:46" ht="15.75" customHeight="1">
      <c r="A304" s="5"/>
      <c r="B304" s="5"/>
      <c r="C304" s="44"/>
      <c r="D304" s="5"/>
      <c r="E304" s="5"/>
      <c r="F304" s="42"/>
      <c r="G304" s="5"/>
      <c r="H304" s="42"/>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row>
    <row r="305" spans="1:46" ht="15.75" customHeight="1">
      <c r="A305" s="5"/>
      <c r="B305" s="5"/>
      <c r="C305" s="44"/>
      <c r="D305" s="5"/>
      <c r="E305" s="5"/>
      <c r="F305" s="42"/>
      <c r="G305" s="5"/>
      <c r="H305" s="42"/>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row>
    <row r="306" spans="1:46" ht="15.75" customHeight="1">
      <c r="A306" s="5"/>
      <c r="B306" s="5"/>
      <c r="C306" s="44"/>
      <c r="D306" s="5"/>
      <c r="E306" s="5"/>
      <c r="F306" s="42"/>
      <c r="G306" s="5"/>
      <c r="H306" s="42"/>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row>
    <row r="307" spans="1:46" ht="15.75" customHeight="1">
      <c r="A307" s="5"/>
      <c r="B307" s="5"/>
      <c r="C307" s="44"/>
      <c r="D307" s="5"/>
      <c r="E307" s="5"/>
      <c r="F307" s="42"/>
      <c r="G307" s="5"/>
      <c r="H307" s="42"/>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row>
    <row r="308" spans="1:46" ht="15.75" customHeight="1">
      <c r="A308" s="5"/>
      <c r="B308" s="5"/>
      <c r="C308" s="44"/>
      <c r="D308" s="5"/>
      <c r="E308" s="5"/>
      <c r="F308" s="42"/>
      <c r="G308" s="5"/>
      <c r="H308" s="42"/>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row>
    <row r="309" spans="1:46" ht="15.75" customHeight="1">
      <c r="A309" s="5"/>
      <c r="B309" s="5"/>
      <c r="C309" s="44"/>
      <c r="D309" s="5"/>
      <c r="E309" s="5"/>
      <c r="F309" s="42"/>
      <c r="G309" s="5"/>
      <c r="H309" s="42"/>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row>
    <row r="310" spans="1:46" ht="15.75" customHeight="1">
      <c r="A310" s="5"/>
      <c r="B310" s="5"/>
      <c r="C310" s="44"/>
      <c r="D310" s="5"/>
      <c r="E310" s="5"/>
      <c r="F310" s="42"/>
      <c r="G310" s="5"/>
      <c r="H310" s="42"/>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row>
    <row r="311" spans="1:46" ht="15.75" customHeight="1">
      <c r="A311" s="5"/>
      <c r="B311" s="5"/>
      <c r="C311" s="44"/>
      <c r="D311" s="5"/>
      <c r="E311" s="5"/>
      <c r="F311" s="42"/>
      <c r="G311" s="5"/>
      <c r="H311" s="42"/>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row>
    <row r="312" spans="1:46" ht="15.75" customHeight="1">
      <c r="A312" s="5"/>
      <c r="B312" s="5"/>
      <c r="C312" s="44"/>
      <c r="D312" s="5"/>
      <c r="E312" s="5"/>
      <c r="F312" s="42"/>
      <c r="G312" s="5"/>
      <c r="H312" s="42"/>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row>
    <row r="313" spans="1:46" ht="15.75" customHeight="1">
      <c r="A313" s="5"/>
      <c r="B313" s="5"/>
      <c r="C313" s="44"/>
      <c r="D313" s="5"/>
      <c r="E313" s="5"/>
      <c r="F313" s="42"/>
      <c r="G313" s="5"/>
      <c r="H313" s="42"/>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row>
    <row r="314" spans="1:46" ht="15.75" customHeight="1">
      <c r="A314" s="5"/>
      <c r="B314" s="5"/>
      <c r="C314" s="44"/>
      <c r="D314" s="5"/>
      <c r="E314" s="5"/>
      <c r="F314" s="42"/>
      <c r="G314" s="5"/>
      <c r="H314" s="42"/>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row>
    <row r="315" spans="1:46" ht="15.75" customHeight="1">
      <c r="A315" s="5"/>
      <c r="B315" s="5"/>
      <c r="C315" s="44"/>
      <c r="D315" s="5"/>
      <c r="E315" s="5"/>
      <c r="F315" s="42"/>
      <c r="G315" s="5"/>
      <c r="H315" s="42"/>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row>
    <row r="316" spans="1:46" ht="15.75" customHeight="1">
      <c r="A316" s="5"/>
      <c r="B316" s="5"/>
      <c r="C316" s="44"/>
      <c r="D316" s="5"/>
      <c r="E316" s="5"/>
      <c r="F316" s="42"/>
      <c r="G316" s="5"/>
      <c r="H316" s="42"/>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row>
    <row r="317" spans="1:46" ht="15.75" customHeight="1">
      <c r="A317" s="5"/>
      <c r="B317" s="5"/>
      <c r="C317" s="44"/>
      <c r="D317" s="5"/>
      <c r="E317" s="5"/>
      <c r="F317" s="42"/>
      <c r="G317" s="5"/>
      <c r="H317" s="42"/>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row>
    <row r="318" spans="1:46" ht="15.75" customHeight="1">
      <c r="A318" s="5"/>
      <c r="B318" s="5"/>
      <c r="C318" s="44"/>
      <c r="D318" s="5"/>
      <c r="E318" s="5"/>
      <c r="F318" s="42"/>
      <c r="G318" s="5"/>
      <c r="H318" s="42"/>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row>
    <row r="319" spans="1:46" ht="15.75" customHeight="1">
      <c r="A319" s="5"/>
      <c r="B319" s="5"/>
      <c r="C319" s="44"/>
      <c r="D319" s="5"/>
      <c r="E319" s="5"/>
      <c r="F319" s="42"/>
      <c r="G319" s="5"/>
      <c r="H319" s="42"/>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row>
    <row r="320" spans="1:46" ht="15.75" customHeight="1">
      <c r="A320" s="5"/>
      <c r="B320" s="5"/>
      <c r="C320" s="44"/>
      <c r="D320" s="5"/>
      <c r="E320" s="5"/>
      <c r="F320" s="42"/>
      <c r="G320" s="5"/>
      <c r="H320" s="42"/>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row>
    <row r="321" spans="1:46" ht="15.75" customHeight="1">
      <c r="A321" s="5"/>
      <c r="B321" s="5"/>
      <c r="C321" s="44"/>
      <c r="D321" s="5"/>
      <c r="E321" s="5"/>
      <c r="F321" s="42"/>
      <c r="G321" s="5"/>
      <c r="H321" s="42"/>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row>
    <row r="322" spans="1:46" ht="15.75" customHeight="1">
      <c r="A322" s="5"/>
      <c r="B322" s="5"/>
      <c r="C322" s="44"/>
      <c r="D322" s="5"/>
      <c r="E322" s="5"/>
      <c r="F322" s="42"/>
      <c r="G322" s="5"/>
      <c r="H322" s="42"/>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row>
    <row r="323" spans="1:46" ht="15.75" customHeight="1">
      <c r="A323" s="5"/>
      <c r="B323" s="5"/>
      <c r="C323" s="44"/>
      <c r="D323" s="5"/>
      <c r="E323" s="5"/>
      <c r="F323" s="42"/>
      <c r="G323" s="5"/>
      <c r="H323" s="42"/>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row>
    <row r="324" spans="1:46" ht="15.75" customHeight="1">
      <c r="A324" s="5"/>
      <c r="B324" s="5"/>
      <c r="C324" s="44"/>
      <c r="D324" s="5"/>
      <c r="E324" s="5"/>
      <c r="F324" s="42"/>
      <c r="G324" s="5"/>
      <c r="H324" s="42"/>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row>
    <row r="325" spans="1:46" ht="15.75" customHeight="1">
      <c r="A325" s="5"/>
      <c r="B325" s="5"/>
      <c r="C325" s="44"/>
      <c r="D325" s="5"/>
      <c r="E325" s="5"/>
      <c r="F325" s="42"/>
      <c r="G325" s="5"/>
      <c r="H325" s="42"/>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row>
    <row r="326" spans="1:46" ht="15.75" customHeight="1">
      <c r="A326" s="5"/>
      <c r="B326" s="5"/>
      <c r="C326" s="44"/>
      <c r="D326" s="5"/>
      <c r="E326" s="5"/>
      <c r="F326" s="42"/>
      <c r="G326" s="5"/>
      <c r="H326" s="42"/>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row>
    <row r="327" spans="1:46" ht="15.75" customHeight="1">
      <c r="A327" s="5"/>
      <c r="B327" s="5"/>
      <c r="C327" s="44"/>
      <c r="D327" s="5"/>
      <c r="E327" s="5"/>
      <c r="F327" s="42"/>
      <c r="G327" s="5"/>
      <c r="H327" s="42"/>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row>
    <row r="328" spans="1:46" ht="15.75" customHeight="1">
      <c r="A328" s="5"/>
      <c r="B328" s="5"/>
      <c r="C328" s="44"/>
      <c r="D328" s="5"/>
      <c r="E328" s="5"/>
      <c r="F328" s="42"/>
      <c r="G328" s="5"/>
      <c r="H328" s="42"/>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row>
    <row r="329" spans="1:46" ht="15.75" customHeight="1">
      <c r="A329" s="5"/>
      <c r="B329" s="5"/>
      <c r="C329" s="44"/>
      <c r="D329" s="5"/>
      <c r="E329" s="5"/>
      <c r="F329" s="42"/>
      <c r="G329" s="5"/>
      <c r="H329" s="42"/>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row>
    <row r="330" spans="1:46" ht="15.75" customHeight="1">
      <c r="A330" s="5"/>
      <c r="B330" s="5"/>
      <c r="C330" s="44"/>
      <c r="D330" s="5"/>
      <c r="E330" s="5"/>
      <c r="F330" s="42"/>
      <c r="G330" s="5"/>
      <c r="H330" s="42"/>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row>
    <row r="331" spans="1:46" ht="15.75" customHeight="1">
      <c r="A331" s="5"/>
      <c r="B331" s="5"/>
      <c r="C331" s="44"/>
      <c r="D331" s="5"/>
      <c r="E331" s="5"/>
      <c r="F331" s="42"/>
      <c r="G331" s="5"/>
      <c r="H331" s="42"/>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row>
    <row r="332" spans="1:46" ht="15.75" customHeight="1">
      <c r="A332" s="5"/>
      <c r="B332" s="5"/>
      <c r="C332" s="44"/>
      <c r="D332" s="5"/>
      <c r="E332" s="5"/>
      <c r="F332" s="42"/>
      <c r="G332" s="5"/>
      <c r="H332" s="42"/>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row>
    <row r="333" spans="1:46" ht="15.75" customHeight="1">
      <c r="A333" s="5"/>
      <c r="B333" s="5"/>
      <c r="C333" s="44"/>
      <c r="D333" s="5"/>
      <c r="E333" s="5"/>
      <c r="F333" s="42"/>
      <c r="G333" s="5"/>
      <c r="H333" s="42"/>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row>
    <row r="334" spans="1:46" ht="15.75" customHeight="1">
      <c r="A334" s="5"/>
      <c r="B334" s="5"/>
      <c r="C334" s="44"/>
      <c r="D334" s="5"/>
      <c r="E334" s="5"/>
      <c r="F334" s="42"/>
      <c r="G334" s="5"/>
      <c r="H334" s="42"/>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row>
    <row r="335" spans="1:46" ht="15.75" customHeight="1">
      <c r="A335" s="5"/>
      <c r="B335" s="5"/>
      <c r="C335" s="44"/>
      <c r="D335" s="5"/>
      <c r="E335" s="5"/>
      <c r="F335" s="42"/>
      <c r="G335" s="5"/>
      <c r="H335" s="42"/>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row>
    <row r="336" spans="1:46" ht="15.75" customHeight="1">
      <c r="A336" s="5"/>
      <c r="B336" s="5"/>
      <c r="C336" s="44"/>
      <c r="D336" s="5"/>
      <c r="E336" s="5"/>
      <c r="F336" s="42"/>
      <c r="G336" s="5"/>
      <c r="H336" s="42"/>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row>
    <row r="337" spans="1:46" ht="15.75" customHeight="1">
      <c r="A337" s="5"/>
      <c r="B337" s="5"/>
      <c r="C337" s="44"/>
      <c r="D337" s="5"/>
      <c r="E337" s="5"/>
      <c r="F337" s="42"/>
      <c r="G337" s="5"/>
      <c r="H337" s="42"/>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row>
    <row r="338" spans="1:46" ht="15.75" customHeight="1">
      <c r="A338" s="5"/>
      <c r="B338" s="5"/>
      <c r="C338" s="44"/>
      <c r="D338" s="5"/>
      <c r="E338" s="5"/>
      <c r="F338" s="42"/>
      <c r="G338" s="5"/>
      <c r="H338" s="42"/>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row>
    <row r="339" spans="1:46" ht="15.75" customHeight="1">
      <c r="A339" s="5"/>
      <c r="B339" s="5"/>
      <c r="C339" s="44"/>
      <c r="D339" s="5"/>
      <c r="E339" s="5"/>
      <c r="F339" s="42"/>
      <c r="G339" s="5"/>
      <c r="H339" s="42"/>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row>
    <row r="340" spans="1:46" ht="15.75" customHeight="1">
      <c r="A340" s="5"/>
      <c r="B340" s="5"/>
      <c r="C340" s="44"/>
      <c r="D340" s="5"/>
      <c r="E340" s="5"/>
      <c r="F340" s="42"/>
      <c r="G340" s="5"/>
      <c r="H340" s="42"/>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row>
    <row r="341" spans="1:46" ht="15.75" customHeight="1">
      <c r="A341" s="5"/>
      <c r="B341" s="5"/>
      <c r="C341" s="44"/>
      <c r="D341" s="5"/>
      <c r="E341" s="5"/>
      <c r="F341" s="42"/>
      <c r="G341" s="5"/>
      <c r="H341" s="42"/>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row>
    <row r="342" spans="1:46" ht="15.75" customHeight="1">
      <c r="A342" s="5"/>
      <c r="B342" s="5"/>
      <c r="C342" s="44"/>
      <c r="D342" s="5"/>
      <c r="E342" s="5"/>
      <c r="F342" s="42"/>
      <c r="G342" s="5"/>
      <c r="H342" s="42"/>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row>
    <row r="343" spans="1:46" ht="15.75" customHeight="1">
      <c r="A343" s="5"/>
      <c r="B343" s="5"/>
      <c r="C343" s="44"/>
      <c r="D343" s="5"/>
      <c r="E343" s="5"/>
      <c r="F343" s="42"/>
      <c r="G343" s="5"/>
      <c r="H343" s="42"/>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row>
    <row r="344" spans="1:46" ht="15.75" customHeight="1">
      <c r="A344" s="5"/>
      <c r="B344" s="5"/>
      <c r="C344" s="44"/>
      <c r="D344" s="5"/>
      <c r="E344" s="5"/>
      <c r="F344" s="42"/>
      <c r="G344" s="5"/>
      <c r="H344" s="42"/>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row>
    <row r="345" spans="1:46" ht="15.75" customHeight="1">
      <c r="A345" s="5"/>
      <c r="B345" s="5"/>
      <c r="C345" s="44"/>
      <c r="D345" s="5"/>
      <c r="E345" s="5"/>
      <c r="F345" s="42"/>
      <c r="G345" s="5"/>
      <c r="H345" s="42"/>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row>
    <row r="346" spans="1:46" ht="15.75" customHeight="1">
      <c r="A346" s="5"/>
      <c r="B346" s="5"/>
      <c r="C346" s="44"/>
      <c r="D346" s="5"/>
      <c r="E346" s="5"/>
      <c r="F346" s="42"/>
      <c r="G346" s="5"/>
      <c r="H346" s="42"/>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row>
    <row r="347" spans="1:46" ht="15.75" customHeight="1">
      <c r="A347" s="5"/>
      <c r="B347" s="5"/>
      <c r="C347" s="44"/>
      <c r="D347" s="5"/>
      <c r="E347" s="5"/>
      <c r="F347" s="42"/>
      <c r="G347" s="5"/>
      <c r="H347" s="42"/>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row>
    <row r="348" spans="1:46" ht="15.75" customHeight="1">
      <c r="A348" s="5"/>
      <c r="B348" s="5"/>
      <c r="C348" s="44"/>
      <c r="D348" s="5"/>
      <c r="E348" s="5"/>
      <c r="F348" s="42"/>
      <c r="G348" s="5"/>
      <c r="H348" s="42"/>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row>
    <row r="349" spans="1:46" ht="15.75" customHeight="1">
      <c r="A349" s="5"/>
      <c r="B349" s="5"/>
      <c r="C349" s="44"/>
      <c r="D349" s="5"/>
      <c r="E349" s="5"/>
      <c r="F349" s="42"/>
      <c r="G349" s="5"/>
      <c r="H349" s="42"/>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row>
    <row r="350" spans="1:46" ht="15.75" customHeight="1">
      <c r="A350" s="5"/>
      <c r="B350" s="5"/>
      <c r="C350" s="44"/>
      <c r="D350" s="5"/>
      <c r="E350" s="5"/>
      <c r="F350" s="42"/>
      <c r="G350" s="5"/>
      <c r="H350" s="42"/>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row>
    <row r="351" spans="1:46" ht="15.75" customHeight="1">
      <c r="A351" s="5"/>
      <c r="B351" s="5"/>
      <c r="C351" s="44"/>
      <c r="D351" s="5"/>
      <c r="E351" s="5"/>
      <c r="F351" s="42"/>
      <c r="G351" s="5"/>
      <c r="H351" s="42"/>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row>
    <row r="352" spans="1:46" ht="15.75" customHeight="1">
      <c r="A352" s="5"/>
      <c r="B352" s="5"/>
      <c r="C352" s="44"/>
      <c r="D352" s="5"/>
      <c r="E352" s="5"/>
      <c r="F352" s="42"/>
      <c r="G352" s="5"/>
      <c r="H352" s="42"/>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row>
    <row r="353" spans="1:46" ht="15.75" customHeight="1">
      <c r="A353" s="5"/>
      <c r="B353" s="5"/>
      <c r="C353" s="44"/>
      <c r="D353" s="5"/>
      <c r="E353" s="5"/>
      <c r="F353" s="42"/>
      <c r="G353" s="5"/>
      <c r="H353" s="42"/>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row>
    <row r="354" spans="1:46" ht="15.75" customHeight="1">
      <c r="A354" s="5"/>
      <c r="B354" s="5"/>
      <c r="C354" s="44"/>
      <c r="D354" s="5"/>
      <c r="E354" s="5"/>
      <c r="F354" s="42"/>
      <c r="G354" s="5"/>
      <c r="H354" s="42"/>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row>
    <row r="355" spans="1:46" ht="15.75" customHeight="1">
      <c r="A355" s="5"/>
      <c r="B355" s="5"/>
      <c r="C355" s="44"/>
      <c r="D355" s="5"/>
      <c r="E355" s="5"/>
      <c r="F355" s="42"/>
      <c r="G355" s="5"/>
      <c r="H355" s="42"/>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row>
    <row r="356" spans="1:46" ht="15.75" customHeight="1">
      <c r="A356" s="5"/>
      <c r="B356" s="5"/>
      <c r="C356" s="44"/>
      <c r="D356" s="5"/>
      <c r="E356" s="5"/>
      <c r="F356" s="42"/>
      <c r="G356" s="5"/>
      <c r="H356" s="42"/>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row>
    <row r="357" spans="1:46" ht="15.75" customHeight="1">
      <c r="A357" s="5"/>
      <c r="B357" s="5"/>
      <c r="C357" s="44"/>
      <c r="D357" s="5"/>
      <c r="E357" s="5"/>
      <c r="F357" s="42"/>
      <c r="G357" s="5"/>
      <c r="H357" s="42"/>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row>
    <row r="358" spans="1:46" ht="15.75" customHeight="1">
      <c r="A358" s="5"/>
      <c r="B358" s="5"/>
      <c r="C358" s="44"/>
      <c r="D358" s="5"/>
      <c r="E358" s="5"/>
      <c r="F358" s="42"/>
      <c r="G358" s="5"/>
      <c r="H358" s="42"/>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row>
    <row r="359" spans="1:46" ht="15.75" customHeight="1">
      <c r="A359" s="5"/>
      <c r="B359" s="5"/>
      <c r="C359" s="44"/>
      <c r="D359" s="5"/>
      <c r="E359" s="5"/>
      <c r="F359" s="42"/>
      <c r="G359" s="5"/>
      <c r="H359" s="42"/>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row>
    <row r="360" spans="1:46" ht="15.75" customHeight="1">
      <c r="A360" s="5"/>
      <c r="B360" s="5"/>
      <c r="C360" s="44"/>
      <c r="D360" s="5"/>
      <c r="E360" s="5"/>
      <c r="F360" s="42"/>
      <c r="G360" s="5"/>
      <c r="H360" s="42"/>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row>
    <row r="361" spans="1:46" ht="15.75" customHeight="1">
      <c r="A361" s="5"/>
      <c r="B361" s="5"/>
      <c r="C361" s="44"/>
      <c r="D361" s="5"/>
      <c r="E361" s="5"/>
      <c r="F361" s="42"/>
      <c r="G361" s="5"/>
      <c r="H361" s="42"/>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row>
    <row r="362" spans="1:46" ht="15.75" customHeight="1">
      <c r="A362" s="5"/>
      <c r="B362" s="5"/>
      <c r="C362" s="44"/>
      <c r="D362" s="5"/>
      <c r="E362" s="5"/>
      <c r="F362" s="42"/>
      <c r="G362" s="5"/>
      <c r="H362" s="42"/>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row>
    <row r="363" spans="1:46" ht="15.75" customHeight="1">
      <c r="A363" s="5"/>
      <c r="B363" s="5"/>
      <c r="C363" s="44"/>
      <c r="D363" s="5"/>
      <c r="E363" s="5"/>
      <c r="F363" s="42"/>
      <c r="G363" s="5"/>
      <c r="H363" s="42"/>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row>
    <row r="364" spans="1:46" ht="15.75" customHeight="1">
      <c r="A364" s="5"/>
      <c r="B364" s="5"/>
      <c r="C364" s="44"/>
      <c r="D364" s="5"/>
      <c r="E364" s="5"/>
      <c r="F364" s="42"/>
      <c r="G364" s="5"/>
      <c r="H364" s="42"/>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row>
    <row r="365" spans="1:46" ht="15.75" customHeight="1">
      <c r="A365" s="5"/>
      <c r="B365" s="5"/>
      <c r="C365" s="44"/>
      <c r="D365" s="5"/>
      <c r="E365" s="5"/>
      <c r="F365" s="42"/>
      <c r="G365" s="5"/>
      <c r="H365" s="42"/>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row>
    <row r="366" spans="1:46" ht="15.75" customHeight="1">
      <c r="A366" s="5"/>
      <c r="B366" s="5"/>
      <c r="C366" s="44"/>
      <c r="D366" s="5"/>
      <c r="E366" s="5"/>
      <c r="F366" s="42"/>
      <c r="G366" s="5"/>
      <c r="H366" s="42"/>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row>
    <row r="367" spans="1:46" ht="15.75" customHeight="1">
      <c r="A367" s="5"/>
      <c r="B367" s="5"/>
      <c r="C367" s="44"/>
      <c r="D367" s="5"/>
      <c r="E367" s="5"/>
      <c r="F367" s="42"/>
      <c r="G367" s="5"/>
      <c r="H367" s="42"/>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row>
    <row r="368" spans="1:46" ht="15.75" customHeight="1">
      <c r="A368" s="5"/>
      <c r="B368" s="5"/>
      <c r="C368" s="44"/>
      <c r="D368" s="5"/>
      <c r="E368" s="5"/>
      <c r="F368" s="42"/>
      <c r="G368" s="5"/>
      <c r="H368" s="42"/>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row>
    <row r="369" spans="1:46" ht="15.75" customHeight="1">
      <c r="A369" s="5"/>
      <c r="B369" s="5"/>
      <c r="C369" s="44"/>
      <c r="D369" s="5"/>
      <c r="E369" s="5"/>
      <c r="F369" s="42"/>
      <c r="G369" s="5"/>
      <c r="H369" s="42"/>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row>
    <row r="370" spans="1:46" ht="15.75" customHeight="1">
      <c r="A370" s="5"/>
      <c r="B370" s="5"/>
      <c r="C370" s="44"/>
      <c r="D370" s="5"/>
      <c r="E370" s="5"/>
      <c r="F370" s="42"/>
      <c r="G370" s="5"/>
      <c r="H370" s="42"/>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row>
    <row r="371" spans="1:46" ht="15.75" customHeight="1">
      <c r="A371" s="5"/>
      <c r="B371" s="5"/>
      <c r="C371" s="44"/>
      <c r="D371" s="5"/>
      <c r="E371" s="5"/>
      <c r="F371" s="42"/>
      <c r="G371" s="5"/>
      <c r="H371" s="42"/>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row>
    <row r="372" spans="1:46" ht="15.75" customHeight="1">
      <c r="A372" s="5"/>
      <c r="B372" s="5"/>
      <c r="C372" s="44"/>
      <c r="D372" s="5"/>
      <c r="E372" s="5"/>
      <c r="F372" s="42"/>
      <c r="G372" s="5"/>
      <c r="H372" s="42"/>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row>
    <row r="373" spans="1:46" ht="15.75" customHeight="1">
      <c r="A373" s="5"/>
      <c r="B373" s="5"/>
      <c r="C373" s="44"/>
      <c r="D373" s="5"/>
      <c r="E373" s="5"/>
      <c r="F373" s="42"/>
      <c r="G373" s="5"/>
      <c r="H373" s="42"/>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row>
    <row r="374" spans="1:46" ht="15.75" customHeight="1">
      <c r="A374" s="5"/>
      <c r="B374" s="5"/>
      <c r="C374" s="44"/>
      <c r="D374" s="5"/>
      <c r="E374" s="5"/>
      <c r="F374" s="42"/>
      <c r="G374" s="5"/>
      <c r="H374" s="42"/>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row>
    <row r="375" spans="1:46" ht="15.75" customHeight="1">
      <c r="A375" s="5"/>
      <c r="B375" s="5"/>
      <c r="C375" s="44"/>
      <c r="D375" s="5"/>
      <c r="E375" s="5"/>
      <c r="F375" s="42"/>
      <c r="G375" s="5"/>
      <c r="H375" s="42"/>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row>
    <row r="376" spans="1:46" ht="15.75" customHeight="1">
      <c r="A376" s="5"/>
      <c r="B376" s="5"/>
      <c r="C376" s="44"/>
      <c r="D376" s="5"/>
      <c r="E376" s="5"/>
      <c r="F376" s="42"/>
      <c r="G376" s="5"/>
      <c r="H376" s="42"/>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row>
    <row r="377" spans="1:46" ht="15.75" customHeight="1">
      <c r="A377" s="5"/>
      <c r="B377" s="5"/>
      <c r="C377" s="44"/>
      <c r="D377" s="5"/>
      <c r="E377" s="5"/>
      <c r="F377" s="42"/>
      <c r="G377" s="5"/>
      <c r="H377" s="42"/>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row>
    <row r="378" spans="1:46" ht="15.75" customHeight="1">
      <c r="A378" s="5"/>
      <c r="B378" s="5"/>
      <c r="C378" s="44"/>
      <c r="D378" s="5"/>
      <c r="E378" s="5"/>
      <c r="F378" s="42"/>
      <c r="G378" s="5"/>
      <c r="H378" s="42"/>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row>
    <row r="379" spans="1:46" ht="15.75" customHeight="1">
      <c r="A379" s="5"/>
      <c r="B379" s="5"/>
      <c r="C379" s="44"/>
      <c r="D379" s="5"/>
      <c r="E379" s="5"/>
      <c r="F379" s="42"/>
      <c r="G379" s="5"/>
      <c r="H379" s="42"/>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row>
    <row r="380" spans="1:46" ht="15.75" customHeight="1">
      <c r="A380" s="5"/>
      <c r="B380" s="5"/>
      <c r="C380" s="44"/>
      <c r="D380" s="5"/>
      <c r="E380" s="5"/>
      <c r="F380" s="42"/>
      <c r="G380" s="5"/>
      <c r="H380" s="42"/>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row>
    <row r="381" spans="1:46" ht="15.75" customHeight="1">
      <c r="A381" s="5"/>
      <c r="B381" s="5"/>
      <c r="C381" s="44"/>
      <c r="D381" s="5"/>
      <c r="E381" s="5"/>
      <c r="F381" s="42"/>
      <c r="G381" s="5"/>
      <c r="H381" s="42"/>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row>
    <row r="382" spans="1:46" ht="15.75" customHeight="1">
      <c r="A382" s="5"/>
      <c r="B382" s="5"/>
      <c r="C382" s="44"/>
      <c r="D382" s="5"/>
      <c r="E382" s="5"/>
      <c r="F382" s="42"/>
      <c r="G382" s="5"/>
      <c r="H382" s="42"/>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row>
    <row r="383" spans="1:46" ht="15.75" customHeight="1">
      <c r="A383" s="5"/>
      <c r="B383" s="5"/>
      <c r="C383" s="44"/>
      <c r="D383" s="5"/>
      <c r="E383" s="5"/>
      <c r="F383" s="42"/>
      <c r="G383" s="5"/>
      <c r="H383" s="42"/>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row>
    <row r="384" spans="1:46" ht="15.75" customHeight="1">
      <c r="A384" s="5"/>
      <c r="B384" s="5"/>
      <c r="C384" s="44"/>
      <c r="D384" s="5"/>
      <c r="E384" s="5"/>
      <c r="F384" s="42"/>
      <c r="G384" s="5"/>
      <c r="H384" s="42"/>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row>
    <row r="385" spans="1:46" ht="15.75" customHeight="1">
      <c r="A385" s="5"/>
      <c r="B385" s="5"/>
      <c r="C385" s="44"/>
      <c r="D385" s="5"/>
      <c r="E385" s="5"/>
      <c r="F385" s="42"/>
      <c r="G385" s="5"/>
      <c r="H385" s="42"/>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row>
    <row r="386" spans="1:46" ht="15.75" customHeight="1">
      <c r="A386" s="5"/>
      <c r="B386" s="5"/>
      <c r="C386" s="44"/>
      <c r="D386" s="5"/>
      <c r="E386" s="5"/>
      <c r="F386" s="42"/>
      <c r="G386" s="5"/>
      <c r="H386" s="42"/>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row>
    <row r="387" spans="1:46" ht="15.75" customHeight="1">
      <c r="A387" s="5"/>
      <c r="B387" s="5"/>
      <c r="C387" s="44"/>
      <c r="D387" s="5"/>
      <c r="E387" s="5"/>
      <c r="F387" s="42"/>
      <c r="G387" s="5"/>
      <c r="H387" s="42"/>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row>
    <row r="388" spans="1:46" ht="15.75" customHeight="1">
      <c r="A388" s="5"/>
      <c r="B388" s="5"/>
      <c r="C388" s="44"/>
      <c r="D388" s="5"/>
      <c r="E388" s="5"/>
      <c r="F388" s="42"/>
      <c r="G388" s="5"/>
      <c r="H388" s="42"/>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row>
    <row r="389" spans="1:46" ht="15.75" customHeight="1">
      <c r="A389" s="5"/>
      <c r="B389" s="5"/>
      <c r="C389" s="44"/>
      <c r="D389" s="5"/>
      <c r="E389" s="5"/>
      <c r="F389" s="42"/>
      <c r="G389" s="5"/>
      <c r="H389" s="42"/>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row>
    <row r="390" spans="1:46" ht="15.75" customHeight="1">
      <c r="A390" s="5"/>
      <c r="B390" s="5"/>
      <c r="C390" s="44"/>
      <c r="D390" s="5"/>
      <c r="E390" s="5"/>
      <c r="F390" s="42"/>
      <c r="G390" s="5"/>
      <c r="H390" s="42"/>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row>
    <row r="391" spans="1:46" ht="15.75" customHeight="1">
      <c r="A391" s="5"/>
      <c r="B391" s="5"/>
      <c r="C391" s="44"/>
      <c r="D391" s="5"/>
      <c r="E391" s="5"/>
      <c r="F391" s="42"/>
      <c r="G391" s="5"/>
      <c r="H391" s="42"/>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row>
    <row r="392" spans="1:46" ht="15.75" customHeight="1">
      <c r="A392" s="5"/>
      <c r="B392" s="5"/>
      <c r="C392" s="44"/>
      <c r="D392" s="5"/>
      <c r="E392" s="5"/>
      <c r="F392" s="42"/>
      <c r="G392" s="5"/>
      <c r="H392" s="42"/>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row>
    <row r="393" spans="1:46" ht="15.75" customHeight="1">
      <c r="A393" s="5"/>
      <c r="B393" s="5"/>
      <c r="C393" s="44"/>
      <c r="D393" s="5"/>
      <c r="E393" s="5"/>
      <c r="F393" s="42"/>
      <c r="G393" s="5"/>
      <c r="H393" s="42"/>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row>
    <row r="394" spans="1:46" ht="15.75" customHeight="1">
      <c r="A394" s="5"/>
      <c r="B394" s="5"/>
      <c r="C394" s="44"/>
      <c r="D394" s="5"/>
      <c r="E394" s="5"/>
      <c r="F394" s="42"/>
      <c r="G394" s="5"/>
      <c r="H394" s="42"/>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row>
    <row r="395" spans="1:46" ht="15.75" customHeight="1">
      <c r="A395" s="5"/>
      <c r="B395" s="5"/>
      <c r="C395" s="44"/>
      <c r="D395" s="5"/>
      <c r="E395" s="5"/>
      <c r="F395" s="42"/>
      <c r="G395" s="5"/>
      <c r="H395" s="42"/>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row>
    <row r="396" spans="1:46" ht="15.75" customHeight="1">
      <c r="A396" s="5"/>
      <c r="B396" s="5"/>
      <c r="C396" s="44"/>
      <c r="D396" s="5"/>
      <c r="E396" s="5"/>
      <c r="F396" s="42"/>
      <c r="G396" s="5"/>
      <c r="H396" s="42"/>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row>
    <row r="397" spans="1:46" ht="15.75" customHeight="1">
      <c r="A397" s="5"/>
      <c r="B397" s="5"/>
      <c r="C397" s="44"/>
      <c r="D397" s="5"/>
      <c r="E397" s="5"/>
      <c r="F397" s="42"/>
      <c r="G397" s="5"/>
      <c r="H397" s="42"/>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row>
    <row r="398" spans="1:46" ht="15.75" customHeight="1">
      <c r="A398" s="5"/>
      <c r="B398" s="5"/>
      <c r="C398" s="44"/>
      <c r="D398" s="5"/>
      <c r="E398" s="5"/>
      <c r="F398" s="42"/>
      <c r="G398" s="5"/>
      <c r="H398" s="42"/>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row>
    <row r="399" spans="1:46" ht="15.75" customHeight="1">
      <c r="A399" s="5"/>
      <c r="B399" s="5"/>
      <c r="C399" s="44"/>
      <c r="D399" s="5"/>
      <c r="E399" s="5"/>
      <c r="F399" s="42"/>
      <c r="G399" s="5"/>
      <c r="H399" s="42"/>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row>
    <row r="400" spans="1:46" ht="15.75" customHeight="1">
      <c r="A400" s="5"/>
      <c r="B400" s="5"/>
      <c r="C400" s="44"/>
      <c r="D400" s="5"/>
      <c r="E400" s="5"/>
      <c r="F400" s="42"/>
      <c r="G400" s="5"/>
      <c r="H400" s="42"/>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row>
    <row r="401" spans="1:46" ht="15.75" customHeight="1">
      <c r="A401" s="5"/>
      <c r="B401" s="5"/>
      <c r="C401" s="44"/>
      <c r="D401" s="5"/>
      <c r="E401" s="5"/>
      <c r="F401" s="42"/>
      <c r="G401" s="5"/>
      <c r="H401" s="42"/>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row>
    <row r="402" spans="1:46" ht="15.75" customHeight="1">
      <c r="A402" s="5"/>
      <c r="B402" s="5"/>
      <c r="C402" s="44"/>
      <c r="D402" s="5"/>
      <c r="E402" s="5"/>
      <c r="F402" s="42"/>
      <c r="G402" s="5"/>
      <c r="H402" s="42"/>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row>
    <row r="403" spans="1:46" ht="15.75" customHeight="1">
      <c r="A403" s="5"/>
      <c r="B403" s="5"/>
      <c r="C403" s="44"/>
      <c r="D403" s="5"/>
      <c r="E403" s="5"/>
      <c r="F403" s="42"/>
      <c r="G403" s="5"/>
      <c r="H403" s="42"/>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row>
    <row r="404" spans="1:46" ht="15.75" customHeight="1">
      <c r="A404" s="5"/>
      <c r="B404" s="5"/>
      <c r="C404" s="44"/>
      <c r="D404" s="5"/>
      <c r="E404" s="5"/>
      <c r="F404" s="42"/>
      <c r="G404" s="5"/>
      <c r="H404" s="42"/>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row>
    <row r="405" spans="1:46" ht="15.75" customHeight="1">
      <c r="A405" s="5"/>
      <c r="B405" s="5"/>
      <c r="C405" s="44"/>
      <c r="D405" s="5"/>
      <c r="E405" s="5"/>
      <c r="F405" s="42"/>
      <c r="G405" s="5"/>
      <c r="H405" s="42"/>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row>
    <row r="406" spans="1:46" ht="15.75" customHeight="1">
      <c r="A406" s="5"/>
      <c r="B406" s="5"/>
      <c r="C406" s="44"/>
      <c r="D406" s="5"/>
      <c r="E406" s="5"/>
      <c r="F406" s="42"/>
      <c r="G406" s="5"/>
      <c r="H406" s="42"/>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row>
    <row r="407" spans="1:46" ht="15.75" customHeight="1">
      <c r="A407" s="5"/>
      <c r="B407" s="5"/>
      <c r="C407" s="44"/>
      <c r="D407" s="5"/>
      <c r="E407" s="5"/>
      <c r="F407" s="42"/>
      <c r="G407" s="5"/>
      <c r="H407" s="42"/>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row>
    <row r="408" spans="1:46" ht="15.75" customHeight="1">
      <c r="A408" s="5"/>
      <c r="B408" s="5"/>
      <c r="C408" s="44"/>
      <c r="D408" s="5"/>
      <c r="E408" s="5"/>
      <c r="F408" s="42"/>
      <c r="G408" s="5"/>
      <c r="H408" s="42"/>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row>
    <row r="409" spans="1:46" ht="15.75" customHeight="1">
      <c r="A409" s="5"/>
      <c r="B409" s="5"/>
      <c r="C409" s="44"/>
      <c r="D409" s="5"/>
      <c r="E409" s="5"/>
      <c r="F409" s="42"/>
      <c r="G409" s="5"/>
      <c r="H409" s="42"/>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row>
    <row r="410" spans="1:46" ht="15.75" customHeight="1">
      <c r="A410" s="5"/>
      <c r="B410" s="5"/>
      <c r="C410" s="44"/>
      <c r="D410" s="5"/>
      <c r="E410" s="5"/>
      <c r="F410" s="42"/>
      <c r="G410" s="5"/>
      <c r="H410" s="42"/>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row>
    <row r="411" spans="1:46" ht="15.75" customHeight="1">
      <c r="A411" s="5"/>
      <c r="B411" s="5"/>
      <c r="C411" s="44"/>
      <c r="D411" s="5"/>
      <c r="E411" s="5"/>
      <c r="F411" s="42"/>
      <c r="G411" s="5"/>
      <c r="H411" s="42"/>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row>
    <row r="412" spans="1:46" ht="15.75" customHeight="1">
      <c r="A412" s="5"/>
      <c r="B412" s="5"/>
      <c r="C412" s="44"/>
      <c r="D412" s="5"/>
      <c r="E412" s="5"/>
      <c r="F412" s="42"/>
      <c r="G412" s="5"/>
      <c r="H412" s="42"/>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row>
    <row r="413" spans="1:46" ht="15.75" customHeight="1">
      <c r="A413" s="5"/>
      <c r="B413" s="5"/>
      <c r="C413" s="44"/>
      <c r="D413" s="5"/>
      <c r="E413" s="5"/>
      <c r="F413" s="42"/>
      <c r="G413" s="5"/>
      <c r="H413" s="42"/>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row>
    <row r="414" spans="1:46" ht="15.75" customHeight="1">
      <c r="A414" s="5"/>
      <c r="B414" s="5"/>
      <c r="C414" s="44"/>
      <c r="D414" s="5"/>
      <c r="E414" s="5"/>
      <c r="F414" s="42"/>
      <c r="G414" s="5"/>
      <c r="H414" s="42"/>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row>
    <row r="415" spans="1:46" ht="15.75" customHeight="1">
      <c r="A415" s="5"/>
      <c r="B415" s="5"/>
      <c r="C415" s="44"/>
      <c r="D415" s="5"/>
      <c r="E415" s="5"/>
      <c r="F415" s="42"/>
      <c r="G415" s="5"/>
      <c r="H415" s="42"/>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row>
    <row r="416" spans="1:46" ht="15.75" customHeight="1">
      <c r="A416" s="5"/>
      <c r="B416" s="5"/>
      <c r="C416" s="44"/>
      <c r="D416" s="5"/>
      <c r="E416" s="5"/>
      <c r="F416" s="42"/>
      <c r="G416" s="5"/>
      <c r="H416" s="42"/>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row>
    <row r="417" spans="1:46" ht="15.75" customHeight="1">
      <c r="A417" s="5"/>
      <c r="B417" s="5"/>
      <c r="C417" s="44"/>
      <c r="D417" s="5"/>
      <c r="E417" s="5"/>
      <c r="F417" s="42"/>
      <c r="G417" s="5"/>
      <c r="H417" s="42"/>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row>
    <row r="418" spans="1:46" ht="15.75" customHeight="1">
      <c r="A418" s="5"/>
      <c r="B418" s="5"/>
      <c r="C418" s="44"/>
      <c r="D418" s="5"/>
      <c r="E418" s="5"/>
      <c r="F418" s="42"/>
      <c r="G418" s="5"/>
      <c r="H418" s="42"/>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row>
    <row r="419" spans="1:46" ht="15.75" customHeight="1">
      <c r="A419" s="5"/>
      <c r="B419" s="5"/>
      <c r="C419" s="44"/>
      <c r="D419" s="5"/>
      <c r="E419" s="5"/>
      <c r="F419" s="42"/>
      <c r="G419" s="5"/>
      <c r="H419" s="42"/>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row>
    <row r="420" spans="1:46" ht="15.75" customHeight="1">
      <c r="A420" s="5"/>
      <c r="B420" s="5"/>
      <c r="C420" s="44"/>
      <c r="D420" s="5"/>
      <c r="E420" s="5"/>
      <c r="F420" s="42"/>
      <c r="G420" s="5"/>
      <c r="H420" s="42"/>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row>
    <row r="421" spans="1:46" ht="15.75" customHeight="1">
      <c r="A421" s="5"/>
      <c r="B421" s="5"/>
      <c r="C421" s="44"/>
      <c r="D421" s="5"/>
      <c r="E421" s="5"/>
      <c r="F421" s="42"/>
      <c r="G421" s="5"/>
      <c r="H421" s="42"/>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row>
    <row r="422" spans="1:46" ht="15.75" customHeight="1">
      <c r="A422" s="5"/>
      <c r="B422" s="5"/>
      <c r="C422" s="44"/>
      <c r="D422" s="5"/>
      <c r="E422" s="5"/>
      <c r="F422" s="42"/>
      <c r="G422" s="5"/>
      <c r="H422" s="42"/>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row>
    <row r="423" spans="1:46" ht="15.75" customHeight="1">
      <c r="A423" s="5"/>
      <c r="B423" s="5"/>
      <c r="C423" s="44"/>
      <c r="D423" s="5"/>
      <c r="E423" s="5"/>
      <c r="F423" s="42"/>
      <c r="G423" s="5"/>
      <c r="H423" s="42"/>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row>
    <row r="424" spans="1:46" ht="15.75" customHeight="1">
      <c r="A424" s="5"/>
      <c r="B424" s="5"/>
      <c r="C424" s="44"/>
      <c r="D424" s="5"/>
      <c r="E424" s="5"/>
      <c r="F424" s="42"/>
      <c r="G424" s="5"/>
      <c r="H424" s="42"/>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row>
    <row r="425" spans="1:46" ht="15.75" customHeight="1">
      <c r="A425" s="5"/>
      <c r="B425" s="5"/>
      <c r="C425" s="44"/>
      <c r="D425" s="5"/>
      <c r="E425" s="5"/>
      <c r="F425" s="42"/>
      <c r="G425" s="5"/>
      <c r="H425" s="42"/>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row>
    <row r="426" spans="1:46" ht="15.75" customHeight="1">
      <c r="A426" s="5"/>
      <c r="B426" s="5"/>
      <c r="C426" s="44"/>
      <c r="D426" s="5"/>
      <c r="E426" s="5"/>
      <c r="F426" s="42"/>
      <c r="G426" s="5"/>
      <c r="H426" s="42"/>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row>
    <row r="427" spans="1:46" ht="15.75" customHeight="1">
      <c r="A427" s="5"/>
      <c r="B427" s="5"/>
      <c r="C427" s="44"/>
      <c r="D427" s="5"/>
      <c r="E427" s="5"/>
      <c r="F427" s="42"/>
      <c r="G427" s="5"/>
      <c r="H427" s="42"/>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row>
    <row r="428" spans="1:46" ht="15.75" customHeight="1">
      <c r="A428" s="5"/>
      <c r="B428" s="5"/>
      <c r="C428" s="44"/>
      <c r="D428" s="5"/>
      <c r="E428" s="5"/>
      <c r="F428" s="42"/>
      <c r="G428" s="5"/>
      <c r="H428" s="42"/>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row>
    <row r="429" spans="1:46" ht="15.75" customHeight="1">
      <c r="A429" s="5"/>
      <c r="B429" s="5"/>
      <c r="C429" s="44"/>
      <c r="D429" s="5"/>
      <c r="E429" s="5"/>
      <c r="F429" s="42"/>
      <c r="G429" s="5"/>
      <c r="H429" s="42"/>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row>
    <row r="430" spans="1:46" ht="15.75" customHeight="1">
      <c r="A430" s="5"/>
      <c r="B430" s="5"/>
      <c r="C430" s="44"/>
      <c r="D430" s="5"/>
      <c r="E430" s="5"/>
      <c r="F430" s="42"/>
      <c r="G430" s="5"/>
      <c r="H430" s="42"/>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row>
    <row r="431" spans="1:46" ht="15.75" customHeight="1">
      <c r="A431" s="5"/>
      <c r="B431" s="5"/>
      <c r="C431" s="44"/>
      <c r="D431" s="5"/>
      <c r="E431" s="5"/>
      <c r="F431" s="42"/>
      <c r="G431" s="5"/>
      <c r="H431" s="42"/>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row>
    <row r="432" spans="1:46" ht="15.75" customHeight="1">
      <c r="A432" s="5"/>
      <c r="B432" s="5"/>
      <c r="C432" s="44"/>
      <c r="D432" s="5"/>
      <c r="E432" s="5"/>
      <c r="F432" s="42"/>
      <c r="G432" s="5"/>
      <c r="H432" s="42"/>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row>
    <row r="433" spans="1:46" ht="15.75" customHeight="1">
      <c r="A433" s="5"/>
      <c r="B433" s="5"/>
      <c r="C433" s="44"/>
      <c r="D433" s="5"/>
      <c r="E433" s="5"/>
      <c r="F433" s="42"/>
      <c r="G433" s="5"/>
      <c r="H433" s="42"/>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row>
    <row r="434" spans="1:46" ht="15.75" customHeight="1">
      <c r="A434" s="5"/>
      <c r="B434" s="5"/>
      <c r="C434" s="44"/>
      <c r="D434" s="5"/>
      <c r="E434" s="5"/>
      <c r="F434" s="42"/>
      <c r="G434" s="5"/>
      <c r="H434" s="42"/>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row>
    <row r="435" spans="1:46" ht="15.75" customHeight="1">
      <c r="A435" s="5"/>
      <c r="B435" s="5"/>
      <c r="C435" s="44"/>
      <c r="D435" s="5"/>
      <c r="E435" s="5"/>
      <c r="F435" s="42"/>
      <c r="G435" s="5"/>
      <c r="H435" s="42"/>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row>
    <row r="436" spans="1:46" ht="15.75" customHeight="1">
      <c r="A436" s="5"/>
      <c r="B436" s="5"/>
      <c r="C436" s="44"/>
      <c r="D436" s="5"/>
      <c r="E436" s="5"/>
      <c r="F436" s="42"/>
      <c r="G436" s="5"/>
      <c r="H436" s="42"/>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row>
    <row r="437" spans="1:46" ht="15.75" customHeight="1">
      <c r="A437" s="5"/>
      <c r="B437" s="5"/>
      <c r="C437" s="44"/>
      <c r="D437" s="5"/>
      <c r="E437" s="5"/>
      <c r="F437" s="42"/>
      <c r="G437" s="5"/>
      <c r="H437" s="42"/>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row>
    <row r="438" spans="1:46" ht="15.75" customHeight="1">
      <c r="A438" s="5"/>
      <c r="B438" s="5"/>
      <c r="C438" s="44"/>
      <c r="D438" s="5"/>
      <c r="E438" s="5"/>
      <c r="F438" s="42"/>
      <c r="G438" s="5"/>
      <c r="H438" s="42"/>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row>
    <row r="439" spans="1:46" ht="15.75" customHeight="1">
      <c r="A439" s="5"/>
      <c r="B439" s="5"/>
      <c r="C439" s="44"/>
      <c r="D439" s="5"/>
      <c r="E439" s="5"/>
      <c r="F439" s="42"/>
      <c r="G439" s="5"/>
      <c r="H439" s="42"/>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row>
    <row r="440" spans="1:46" ht="15.75" customHeight="1">
      <c r="A440" s="5"/>
      <c r="B440" s="5"/>
      <c r="C440" s="44"/>
      <c r="D440" s="5"/>
      <c r="E440" s="5"/>
      <c r="F440" s="42"/>
      <c r="G440" s="5"/>
      <c r="H440" s="42"/>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row>
    <row r="441" spans="1:46" ht="15.75" customHeight="1">
      <c r="A441" s="5"/>
      <c r="B441" s="5"/>
      <c r="C441" s="44"/>
      <c r="D441" s="5"/>
      <c r="E441" s="5"/>
      <c r="F441" s="42"/>
      <c r="G441" s="5"/>
      <c r="H441" s="42"/>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row>
    <row r="442" spans="1:46" ht="15.75" customHeight="1">
      <c r="A442" s="5"/>
      <c r="B442" s="5"/>
      <c r="C442" s="44"/>
      <c r="D442" s="5"/>
      <c r="E442" s="5"/>
      <c r="F442" s="42"/>
      <c r="G442" s="5"/>
      <c r="H442" s="42"/>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row>
    <row r="443" spans="1:46" ht="15.75" customHeight="1">
      <c r="A443" s="5"/>
      <c r="B443" s="5"/>
      <c r="C443" s="44"/>
      <c r="D443" s="5"/>
      <c r="E443" s="5"/>
      <c r="F443" s="42"/>
      <c r="G443" s="5"/>
      <c r="H443" s="42"/>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row>
    <row r="444" spans="1:46" ht="15.75" customHeight="1">
      <c r="A444" s="5"/>
      <c r="B444" s="5"/>
      <c r="C444" s="44"/>
      <c r="D444" s="5"/>
      <c r="E444" s="5"/>
      <c r="F444" s="42"/>
      <c r="G444" s="5"/>
      <c r="H444" s="42"/>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row>
    <row r="445" spans="1:46" ht="15.75" customHeight="1">
      <c r="A445" s="5"/>
      <c r="B445" s="5"/>
      <c r="C445" s="44"/>
      <c r="D445" s="5"/>
      <c r="E445" s="5"/>
      <c r="F445" s="42"/>
      <c r="G445" s="5"/>
      <c r="H445" s="42"/>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row>
    <row r="446" spans="1:46" ht="15.75" customHeight="1">
      <c r="A446" s="5"/>
      <c r="B446" s="5"/>
      <c r="C446" s="44"/>
      <c r="D446" s="5"/>
      <c r="E446" s="5"/>
      <c r="F446" s="42"/>
      <c r="G446" s="5"/>
      <c r="H446" s="42"/>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row>
    <row r="447" spans="1:46" ht="15.75" customHeight="1">
      <c r="A447" s="5"/>
      <c r="B447" s="5"/>
      <c r="C447" s="44"/>
      <c r="D447" s="5"/>
      <c r="E447" s="5"/>
      <c r="F447" s="42"/>
      <c r="G447" s="5"/>
      <c r="H447" s="42"/>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row>
    <row r="448" spans="1:46" ht="15.75" customHeight="1">
      <c r="A448" s="5"/>
      <c r="B448" s="5"/>
      <c r="C448" s="44"/>
      <c r="D448" s="5"/>
      <c r="E448" s="5"/>
      <c r="F448" s="42"/>
      <c r="G448" s="5"/>
      <c r="H448" s="42"/>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row>
    <row r="449" spans="1:46" ht="15.75" customHeight="1">
      <c r="A449" s="5"/>
      <c r="B449" s="5"/>
      <c r="C449" s="44"/>
      <c r="D449" s="5"/>
      <c r="E449" s="5"/>
      <c r="F449" s="42"/>
      <c r="G449" s="5"/>
      <c r="H449" s="42"/>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row>
    <row r="450" spans="1:46" ht="15.75" customHeight="1">
      <c r="A450" s="5"/>
      <c r="B450" s="5"/>
      <c r="C450" s="44"/>
      <c r="D450" s="5"/>
      <c r="E450" s="5"/>
      <c r="F450" s="42"/>
      <c r="G450" s="5"/>
      <c r="H450" s="42"/>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row>
    <row r="451" spans="1:46" ht="15.75" customHeight="1">
      <c r="A451" s="5"/>
      <c r="B451" s="5"/>
      <c r="C451" s="44"/>
      <c r="D451" s="5"/>
      <c r="E451" s="5"/>
      <c r="F451" s="42"/>
      <c r="G451" s="5"/>
      <c r="H451" s="42"/>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row>
    <row r="452" spans="1:46" ht="15.75" customHeight="1">
      <c r="A452" s="5"/>
      <c r="B452" s="5"/>
      <c r="C452" s="44"/>
      <c r="D452" s="5"/>
      <c r="E452" s="5"/>
      <c r="F452" s="42"/>
      <c r="G452" s="5"/>
      <c r="H452" s="42"/>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row>
    <row r="453" spans="1:46" ht="15.75" customHeight="1">
      <c r="A453" s="5"/>
      <c r="B453" s="5"/>
      <c r="C453" s="44"/>
      <c r="D453" s="5"/>
      <c r="E453" s="5"/>
      <c r="F453" s="42"/>
      <c r="G453" s="5"/>
      <c r="H453" s="42"/>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row>
    <row r="454" spans="1:46" ht="15.75" customHeight="1">
      <c r="A454" s="5"/>
      <c r="B454" s="5"/>
      <c r="C454" s="44"/>
      <c r="D454" s="5"/>
      <c r="E454" s="5"/>
      <c r="F454" s="42"/>
      <c r="G454" s="5"/>
      <c r="H454" s="42"/>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row>
    <row r="455" spans="1:46" ht="15.75" customHeight="1">
      <c r="A455" s="5"/>
      <c r="B455" s="5"/>
      <c r="C455" s="44"/>
      <c r="D455" s="5"/>
      <c r="E455" s="5"/>
      <c r="F455" s="42"/>
      <c r="G455" s="5"/>
      <c r="H455" s="42"/>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row>
    <row r="456" spans="1:46" ht="15.75" customHeight="1">
      <c r="A456" s="5"/>
      <c r="B456" s="5"/>
      <c r="C456" s="44"/>
      <c r="D456" s="5"/>
      <c r="E456" s="5"/>
      <c r="F456" s="42"/>
      <c r="G456" s="5"/>
      <c r="H456" s="42"/>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row>
    <row r="457" spans="1:46" ht="15.75" customHeight="1">
      <c r="A457" s="5"/>
      <c r="B457" s="5"/>
      <c r="C457" s="44"/>
      <c r="D457" s="5"/>
      <c r="E457" s="5"/>
      <c r="F457" s="42"/>
      <c r="G457" s="5"/>
      <c r="H457" s="42"/>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row>
    <row r="458" spans="1:46" ht="15.75" customHeight="1">
      <c r="A458" s="5"/>
      <c r="B458" s="5"/>
      <c r="C458" s="44"/>
      <c r="D458" s="5"/>
      <c r="E458" s="5"/>
      <c r="F458" s="42"/>
      <c r="G458" s="5"/>
      <c r="H458" s="42"/>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row>
    <row r="459" spans="1:46" ht="15.75" customHeight="1">
      <c r="A459" s="5"/>
      <c r="B459" s="5"/>
      <c r="C459" s="44"/>
      <c r="D459" s="5"/>
      <c r="E459" s="5"/>
      <c r="F459" s="42"/>
      <c r="G459" s="5"/>
      <c r="H459" s="42"/>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row>
    <row r="460" spans="1:46" ht="15.75" customHeight="1">
      <c r="A460" s="5"/>
      <c r="B460" s="5"/>
      <c r="C460" s="44"/>
      <c r="D460" s="5"/>
      <c r="E460" s="5"/>
      <c r="F460" s="42"/>
      <c r="G460" s="5"/>
      <c r="H460" s="42"/>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row>
    <row r="461" spans="1:46" ht="15.75" customHeight="1">
      <c r="A461" s="5"/>
      <c r="B461" s="5"/>
      <c r="C461" s="44"/>
      <c r="D461" s="5"/>
      <c r="E461" s="5"/>
      <c r="F461" s="42"/>
      <c r="G461" s="5"/>
      <c r="H461" s="42"/>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row>
    <row r="462" spans="1:46" ht="15.75" customHeight="1">
      <c r="A462" s="5"/>
      <c r="B462" s="5"/>
      <c r="C462" s="44"/>
      <c r="D462" s="5"/>
      <c r="E462" s="5"/>
      <c r="F462" s="42"/>
      <c r="G462" s="5"/>
      <c r="H462" s="42"/>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row>
    <row r="463" spans="1:46" ht="15.75" customHeight="1">
      <c r="A463" s="5"/>
      <c r="B463" s="5"/>
      <c r="C463" s="44"/>
      <c r="D463" s="5"/>
      <c r="E463" s="5"/>
      <c r="F463" s="42"/>
      <c r="G463" s="5"/>
      <c r="H463" s="42"/>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row>
    <row r="464" spans="1:46" ht="15.75" customHeight="1">
      <c r="A464" s="5"/>
      <c r="B464" s="5"/>
      <c r="C464" s="44"/>
      <c r="D464" s="5"/>
      <c r="E464" s="5"/>
      <c r="F464" s="42"/>
      <c r="G464" s="5"/>
      <c r="H464" s="42"/>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row>
    <row r="465" spans="1:46" ht="15.75" customHeight="1">
      <c r="A465" s="5"/>
      <c r="B465" s="5"/>
      <c r="C465" s="44"/>
      <c r="D465" s="5"/>
      <c r="E465" s="5"/>
      <c r="F465" s="42"/>
      <c r="G465" s="5"/>
      <c r="H465" s="42"/>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row>
    <row r="466" spans="1:46" ht="15.75" customHeight="1">
      <c r="A466" s="5"/>
      <c r="B466" s="5"/>
      <c r="C466" s="44"/>
      <c r="D466" s="5"/>
      <c r="E466" s="5"/>
      <c r="F466" s="42"/>
      <c r="G466" s="5"/>
      <c r="H466" s="42"/>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row>
    <row r="467" spans="1:46" ht="15.75" customHeight="1">
      <c r="A467" s="5"/>
      <c r="B467" s="5"/>
      <c r="C467" s="44"/>
      <c r="D467" s="5"/>
      <c r="E467" s="5"/>
      <c r="F467" s="42"/>
      <c r="G467" s="5"/>
      <c r="H467" s="42"/>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row>
    <row r="468" spans="1:46" ht="15.75" customHeight="1">
      <c r="A468" s="5"/>
      <c r="B468" s="5"/>
      <c r="C468" s="44"/>
      <c r="D468" s="5"/>
      <c r="E468" s="5"/>
      <c r="F468" s="42"/>
      <c r="G468" s="5"/>
      <c r="H468" s="42"/>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row>
    <row r="469" spans="1:46" ht="15.75" customHeight="1">
      <c r="A469" s="5"/>
      <c r="B469" s="5"/>
      <c r="C469" s="44"/>
      <c r="D469" s="5"/>
      <c r="E469" s="5"/>
      <c r="F469" s="42"/>
      <c r="G469" s="5"/>
      <c r="H469" s="42"/>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row>
    <row r="470" spans="1:46" ht="15.75" customHeight="1">
      <c r="A470" s="5"/>
      <c r="B470" s="5"/>
      <c r="C470" s="44"/>
      <c r="D470" s="5"/>
      <c r="E470" s="5"/>
      <c r="F470" s="42"/>
      <c r="G470" s="5"/>
      <c r="H470" s="42"/>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row>
    <row r="471" spans="1:46" ht="15.75" customHeight="1">
      <c r="A471" s="5"/>
      <c r="B471" s="5"/>
      <c r="C471" s="44"/>
      <c r="D471" s="5"/>
      <c r="E471" s="5"/>
      <c r="F471" s="42"/>
      <c r="G471" s="5"/>
      <c r="H471" s="42"/>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row>
    <row r="472" spans="1:46" ht="15.75" customHeight="1">
      <c r="A472" s="5"/>
      <c r="B472" s="5"/>
      <c r="C472" s="44"/>
      <c r="D472" s="5"/>
      <c r="E472" s="5"/>
      <c r="F472" s="42"/>
      <c r="G472" s="5"/>
      <c r="H472" s="42"/>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row>
    <row r="473" spans="1:46" ht="15.75" customHeight="1">
      <c r="A473" s="5"/>
      <c r="B473" s="5"/>
      <c r="C473" s="44"/>
      <c r="D473" s="5"/>
      <c r="E473" s="5"/>
      <c r="F473" s="42"/>
      <c r="G473" s="5"/>
      <c r="H473" s="42"/>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row>
    <row r="474" spans="1:46" ht="15.75" customHeight="1">
      <c r="A474" s="5"/>
      <c r="B474" s="5"/>
      <c r="C474" s="44"/>
      <c r="D474" s="5"/>
      <c r="E474" s="5"/>
      <c r="F474" s="42"/>
      <c r="G474" s="5"/>
      <c r="H474" s="42"/>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row>
    <row r="475" spans="1:46" ht="15.75" customHeight="1">
      <c r="A475" s="5"/>
      <c r="B475" s="5"/>
      <c r="C475" s="44"/>
      <c r="D475" s="5"/>
      <c r="E475" s="5"/>
      <c r="F475" s="42"/>
      <c r="G475" s="5"/>
      <c r="H475" s="42"/>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row>
    <row r="476" spans="1:46" ht="15.75" customHeight="1">
      <c r="A476" s="5"/>
      <c r="B476" s="5"/>
      <c r="C476" s="44"/>
      <c r="D476" s="5"/>
      <c r="E476" s="5"/>
      <c r="F476" s="42"/>
      <c r="G476" s="5"/>
      <c r="H476" s="42"/>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row>
    <row r="477" spans="1:46" ht="15.75" customHeight="1">
      <c r="A477" s="5"/>
      <c r="B477" s="5"/>
      <c r="C477" s="44"/>
      <c r="D477" s="5"/>
      <c r="E477" s="5"/>
      <c r="F477" s="42"/>
      <c r="G477" s="5"/>
      <c r="H477" s="42"/>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row>
    <row r="478" spans="1:46" ht="15.75" customHeight="1">
      <c r="A478" s="5"/>
      <c r="B478" s="5"/>
      <c r="C478" s="44"/>
      <c r="D478" s="5"/>
      <c r="E478" s="5"/>
      <c r="F478" s="42"/>
      <c r="G478" s="5"/>
      <c r="H478" s="42"/>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row>
    <row r="479" spans="1:46" ht="15.75" customHeight="1">
      <c r="A479" s="5"/>
      <c r="B479" s="5"/>
      <c r="C479" s="44"/>
      <c r="D479" s="5"/>
      <c r="E479" s="5"/>
      <c r="F479" s="42"/>
      <c r="G479" s="5"/>
      <c r="H479" s="42"/>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row>
    <row r="480" spans="1:46" ht="15.75" customHeight="1">
      <c r="A480" s="5"/>
      <c r="B480" s="5"/>
      <c r="C480" s="44"/>
      <c r="D480" s="5"/>
      <c r="E480" s="5"/>
      <c r="F480" s="42"/>
      <c r="G480" s="5"/>
      <c r="H480" s="42"/>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row>
    <row r="481" spans="1:46" ht="15.75" customHeight="1">
      <c r="A481" s="5"/>
      <c r="B481" s="5"/>
      <c r="C481" s="44"/>
      <c r="D481" s="5"/>
      <c r="E481" s="5"/>
      <c r="F481" s="42"/>
      <c r="G481" s="5"/>
      <c r="H481" s="42"/>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row>
    <row r="482" spans="1:46" ht="15.75" customHeight="1">
      <c r="A482" s="5"/>
      <c r="B482" s="5"/>
      <c r="C482" s="44"/>
      <c r="D482" s="5"/>
      <c r="E482" s="5"/>
      <c r="F482" s="42"/>
      <c r="G482" s="5"/>
      <c r="H482" s="42"/>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row>
    <row r="483" spans="1:46" ht="15.75" customHeight="1">
      <c r="A483" s="5"/>
      <c r="B483" s="5"/>
      <c r="C483" s="44"/>
      <c r="D483" s="5"/>
      <c r="E483" s="5"/>
      <c r="F483" s="42"/>
      <c r="G483" s="5"/>
      <c r="H483" s="42"/>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row>
    <row r="484" spans="1:46" ht="15.75" customHeight="1">
      <c r="A484" s="5"/>
      <c r="B484" s="5"/>
      <c r="C484" s="44"/>
      <c r="D484" s="5"/>
      <c r="E484" s="5"/>
      <c r="F484" s="42"/>
      <c r="G484" s="5"/>
      <c r="H484" s="42"/>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row>
    <row r="485" spans="1:46" ht="15.75" customHeight="1">
      <c r="A485" s="5"/>
      <c r="B485" s="5"/>
      <c r="C485" s="44"/>
      <c r="D485" s="5"/>
      <c r="E485" s="5"/>
      <c r="F485" s="42"/>
      <c r="G485" s="5"/>
      <c r="H485" s="42"/>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row>
    <row r="486" spans="1:46" ht="15.75" customHeight="1">
      <c r="A486" s="5"/>
      <c r="B486" s="5"/>
      <c r="C486" s="44"/>
      <c r="D486" s="5"/>
      <c r="E486" s="5"/>
      <c r="F486" s="42"/>
      <c r="G486" s="5"/>
      <c r="H486" s="42"/>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row>
    <row r="487" spans="1:46" ht="15.75" customHeight="1">
      <c r="A487" s="5"/>
      <c r="B487" s="5"/>
      <c r="C487" s="44"/>
      <c r="D487" s="5"/>
      <c r="E487" s="5"/>
      <c r="F487" s="42"/>
      <c r="G487" s="5"/>
      <c r="H487" s="42"/>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row>
    <row r="488" spans="1:46" ht="15.75" customHeight="1">
      <c r="A488" s="5"/>
      <c r="B488" s="5"/>
      <c r="C488" s="44"/>
      <c r="D488" s="5"/>
      <c r="E488" s="5"/>
      <c r="F488" s="42"/>
      <c r="G488" s="5"/>
      <c r="H488" s="42"/>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row>
    <row r="489" spans="1:46" ht="15.75" customHeight="1">
      <c r="A489" s="5"/>
      <c r="B489" s="5"/>
      <c r="C489" s="44"/>
      <c r="D489" s="5"/>
      <c r="E489" s="5"/>
      <c r="F489" s="42"/>
      <c r="G489" s="5"/>
      <c r="H489" s="42"/>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row>
    <row r="490" spans="1:46" ht="15.75" customHeight="1">
      <c r="A490" s="5"/>
      <c r="B490" s="5"/>
      <c r="C490" s="44"/>
      <c r="D490" s="5"/>
      <c r="E490" s="5"/>
      <c r="F490" s="42"/>
      <c r="G490" s="5"/>
      <c r="H490" s="42"/>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row>
    <row r="491" spans="1:46" ht="15.75" customHeight="1">
      <c r="A491" s="5"/>
      <c r="B491" s="5"/>
      <c r="C491" s="44"/>
      <c r="D491" s="5"/>
      <c r="E491" s="5"/>
      <c r="F491" s="42"/>
      <c r="G491" s="5"/>
      <c r="H491" s="42"/>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row>
    <row r="492" spans="1:46" ht="15.75" customHeight="1">
      <c r="A492" s="5"/>
      <c r="B492" s="5"/>
      <c r="C492" s="44"/>
      <c r="D492" s="5"/>
      <c r="E492" s="5"/>
      <c r="F492" s="42"/>
      <c r="G492" s="5"/>
      <c r="H492" s="42"/>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row>
    <row r="493" spans="1:46" ht="15.75" customHeight="1">
      <c r="A493" s="5"/>
      <c r="B493" s="5"/>
      <c r="C493" s="44"/>
      <c r="D493" s="5"/>
      <c r="E493" s="5"/>
      <c r="F493" s="42"/>
      <c r="G493" s="5"/>
      <c r="H493" s="42"/>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row>
    <row r="494" spans="1:46" ht="15.75" customHeight="1">
      <c r="A494" s="5"/>
      <c r="B494" s="5"/>
      <c r="C494" s="44"/>
      <c r="D494" s="5"/>
      <c r="E494" s="5"/>
      <c r="F494" s="42"/>
      <c r="G494" s="5"/>
      <c r="H494" s="42"/>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row>
    <row r="495" spans="1:46" ht="15.75" customHeight="1">
      <c r="A495" s="5"/>
      <c r="B495" s="5"/>
      <c r="C495" s="44"/>
      <c r="D495" s="5"/>
      <c r="E495" s="5"/>
      <c r="F495" s="42"/>
      <c r="G495" s="5"/>
      <c r="H495" s="42"/>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row>
    <row r="496" spans="1:46" ht="15.75" customHeight="1">
      <c r="A496" s="5"/>
      <c r="B496" s="5"/>
      <c r="C496" s="44"/>
      <c r="D496" s="5"/>
      <c r="E496" s="5"/>
      <c r="F496" s="42"/>
      <c r="G496" s="5"/>
      <c r="H496" s="42"/>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row>
    <row r="497" spans="1:46" ht="15.75" customHeight="1">
      <c r="A497" s="5"/>
      <c r="B497" s="5"/>
      <c r="C497" s="44"/>
      <c r="D497" s="5"/>
      <c r="E497" s="5"/>
      <c r="F497" s="42"/>
      <c r="G497" s="5"/>
      <c r="H497" s="42"/>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row>
    <row r="498" spans="1:46" ht="15.75" customHeight="1">
      <c r="A498" s="5"/>
      <c r="B498" s="5"/>
      <c r="C498" s="44"/>
      <c r="D498" s="5"/>
      <c r="E498" s="5"/>
      <c r="F498" s="42"/>
      <c r="G498" s="5"/>
      <c r="H498" s="42"/>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row>
    <row r="499" spans="1:46" ht="15.75" customHeight="1">
      <c r="A499" s="5"/>
      <c r="B499" s="5"/>
      <c r="C499" s="44"/>
      <c r="D499" s="5"/>
      <c r="E499" s="5"/>
      <c r="F499" s="42"/>
      <c r="G499" s="5"/>
      <c r="H499" s="42"/>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row>
    <row r="500" spans="1:46" ht="15.75" customHeight="1">
      <c r="A500" s="5"/>
      <c r="B500" s="5"/>
      <c r="C500" s="44"/>
      <c r="D500" s="5"/>
      <c r="E500" s="5"/>
      <c r="F500" s="42"/>
      <c r="G500" s="5"/>
      <c r="H500" s="42"/>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row>
    <row r="501" spans="1:46" ht="15.75" customHeight="1">
      <c r="A501" s="5"/>
      <c r="B501" s="5"/>
      <c r="C501" s="44"/>
      <c r="D501" s="5"/>
      <c r="E501" s="5"/>
      <c r="F501" s="42"/>
      <c r="G501" s="5"/>
      <c r="H501" s="42"/>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row>
    <row r="502" spans="1:46" ht="15.75" customHeight="1">
      <c r="A502" s="5"/>
      <c r="B502" s="5"/>
      <c r="C502" s="44"/>
      <c r="D502" s="5"/>
      <c r="E502" s="5"/>
      <c r="F502" s="42"/>
      <c r="G502" s="5"/>
      <c r="H502" s="42"/>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row>
    <row r="503" spans="1:46" ht="15.75" customHeight="1">
      <c r="A503" s="5"/>
      <c r="B503" s="5"/>
      <c r="C503" s="44"/>
      <c r="D503" s="5"/>
      <c r="E503" s="5"/>
      <c r="F503" s="42"/>
      <c r="G503" s="5"/>
      <c r="H503" s="42"/>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row>
    <row r="504" spans="1:46" ht="15.75" customHeight="1">
      <c r="A504" s="5"/>
      <c r="B504" s="5"/>
      <c r="C504" s="44"/>
      <c r="D504" s="5"/>
      <c r="E504" s="5"/>
      <c r="F504" s="42"/>
      <c r="G504" s="5"/>
      <c r="H504" s="42"/>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row>
    <row r="505" spans="1:46" ht="15.75" customHeight="1">
      <c r="A505" s="5"/>
      <c r="B505" s="5"/>
      <c r="C505" s="44"/>
      <c r="D505" s="5"/>
      <c r="E505" s="5"/>
      <c r="F505" s="42"/>
      <c r="G505" s="5"/>
      <c r="H505" s="42"/>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row>
    <row r="506" spans="1:46" ht="15.75" customHeight="1">
      <c r="A506" s="5"/>
      <c r="B506" s="5"/>
      <c r="C506" s="44"/>
      <c r="D506" s="5"/>
      <c r="E506" s="5"/>
      <c r="F506" s="42"/>
      <c r="G506" s="5"/>
      <c r="H506" s="42"/>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row>
    <row r="507" spans="1:46" ht="15.75" customHeight="1">
      <c r="A507" s="5"/>
      <c r="B507" s="5"/>
      <c r="C507" s="44"/>
      <c r="D507" s="5"/>
      <c r="E507" s="5"/>
      <c r="F507" s="42"/>
      <c r="G507" s="5"/>
      <c r="H507" s="42"/>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row>
    <row r="508" spans="1:46" ht="15.75" customHeight="1">
      <c r="A508" s="5"/>
      <c r="B508" s="5"/>
      <c r="C508" s="44"/>
      <c r="D508" s="5"/>
      <c r="E508" s="5"/>
      <c r="F508" s="42"/>
      <c r="G508" s="5"/>
      <c r="H508" s="42"/>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row>
    <row r="509" spans="1:46" ht="15.75" customHeight="1">
      <c r="A509" s="5"/>
      <c r="B509" s="5"/>
      <c r="C509" s="44"/>
      <c r="D509" s="5"/>
      <c r="E509" s="5"/>
      <c r="F509" s="42"/>
      <c r="G509" s="5"/>
      <c r="H509" s="42"/>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row>
    <row r="510" spans="1:46" ht="15.75" customHeight="1">
      <c r="A510" s="5"/>
      <c r="B510" s="5"/>
      <c r="C510" s="44"/>
      <c r="D510" s="5"/>
      <c r="E510" s="5"/>
      <c r="F510" s="42"/>
      <c r="G510" s="5"/>
      <c r="H510" s="42"/>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row>
    <row r="511" spans="1:46" ht="15.75" customHeight="1">
      <c r="A511" s="5"/>
      <c r="B511" s="5"/>
      <c r="C511" s="44"/>
      <c r="D511" s="5"/>
      <c r="E511" s="5"/>
      <c r="F511" s="42"/>
      <c r="G511" s="5"/>
      <c r="H511" s="42"/>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row>
    <row r="512" spans="1:46" ht="15.75" customHeight="1">
      <c r="A512" s="5"/>
      <c r="B512" s="5"/>
      <c r="C512" s="44"/>
      <c r="D512" s="5"/>
      <c r="E512" s="5"/>
      <c r="F512" s="42"/>
      <c r="G512" s="5"/>
      <c r="H512" s="42"/>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row>
    <row r="513" spans="1:46" ht="15.75" customHeight="1">
      <c r="A513" s="5"/>
      <c r="B513" s="5"/>
      <c r="C513" s="44"/>
      <c r="D513" s="5"/>
      <c r="E513" s="5"/>
      <c r="F513" s="42"/>
      <c r="G513" s="5"/>
      <c r="H513" s="42"/>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row>
    <row r="514" spans="1:46" ht="15.75" customHeight="1">
      <c r="A514" s="5"/>
      <c r="B514" s="5"/>
      <c r="C514" s="44"/>
      <c r="D514" s="5"/>
      <c r="E514" s="5"/>
      <c r="F514" s="42"/>
      <c r="G514" s="5"/>
      <c r="H514" s="42"/>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row>
    <row r="515" spans="1:46" ht="15.75" customHeight="1">
      <c r="A515" s="5"/>
      <c r="B515" s="5"/>
      <c r="C515" s="44"/>
      <c r="D515" s="5"/>
      <c r="E515" s="5"/>
      <c r="F515" s="42"/>
      <c r="G515" s="5"/>
      <c r="H515" s="42"/>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row>
    <row r="516" spans="1:46" ht="15.75" customHeight="1">
      <c r="A516" s="5"/>
      <c r="B516" s="5"/>
      <c r="C516" s="44"/>
      <c r="D516" s="5"/>
      <c r="E516" s="5"/>
      <c r="F516" s="42"/>
      <c r="G516" s="5"/>
      <c r="H516" s="42"/>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row>
    <row r="517" spans="1:46" ht="15.75" customHeight="1">
      <c r="A517" s="5"/>
      <c r="B517" s="5"/>
      <c r="C517" s="44"/>
      <c r="D517" s="5"/>
      <c r="E517" s="5"/>
      <c r="F517" s="42"/>
      <c r="G517" s="5"/>
      <c r="H517" s="42"/>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row>
    <row r="518" spans="1:46" ht="15.75" customHeight="1">
      <c r="A518" s="5"/>
      <c r="B518" s="5"/>
      <c r="C518" s="44"/>
      <c r="D518" s="5"/>
      <c r="E518" s="5"/>
      <c r="F518" s="42"/>
      <c r="G518" s="5"/>
      <c r="H518" s="42"/>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row>
    <row r="519" spans="1:46" ht="15.75" customHeight="1">
      <c r="A519" s="5"/>
      <c r="B519" s="5"/>
      <c r="C519" s="44"/>
      <c r="D519" s="5"/>
      <c r="E519" s="5"/>
      <c r="F519" s="42"/>
      <c r="G519" s="5"/>
      <c r="H519" s="42"/>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row>
    <row r="520" spans="1:46" ht="15.75" customHeight="1">
      <c r="A520" s="5"/>
      <c r="B520" s="5"/>
      <c r="C520" s="44"/>
      <c r="D520" s="5"/>
      <c r="E520" s="5"/>
      <c r="F520" s="42"/>
      <c r="G520" s="5"/>
      <c r="H520" s="42"/>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row>
    <row r="521" spans="1:46" ht="15.75" customHeight="1">
      <c r="A521" s="5"/>
      <c r="B521" s="5"/>
      <c r="C521" s="44"/>
      <c r="D521" s="5"/>
      <c r="E521" s="5"/>
      <c r="F521" s="42"/>
      <c r="G521" s="5"/>
      <c r="H521" s="42"/>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row>
    <row r="522" spans="1:46" ht="15.75" customHeight="1">
      <c r="A522" s="5"/>
      <c r="B522" s="5"/>
      <c r="C522" s="44"/>
      <c r="D522" s="5"/>
      <c r="E522" s="5"/>
      <c r="F522" s="42"/>
      <c r="G522" s="5"/>
      <c r="H522" s="42"/>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row>
    <row r="523" spans="1:46" ht="15.75" customHeight="1">
      <c r="A523" s="5"/>
      <c r="B523" s="5"/>
      <c r="C523" s="44"/>
      <c r="D523" s="5"/>
      <c r="E523" s="5"/>
      <c r="F523" s="42"/>
      <c r="G523" s="5"/>
      <c r="H523" s="42"/>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row>
    <row r="524" spans="1:46" ht="15.75" customHeight="1">
      <c r="A524" s="5"/>
      <c r="B524" s="5"/>
      <c r="C524" s="44"/>
      <c r="D524" s="5"/>
      <c r="E524" s="5"/>
      <c r="F524" s="42"/>
      <c r="G524" s="5"/>
      <c r="H524" s="42"/>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row>
    <row r="525" spans="1:46" ht="15.75" customHeight="1">
      <c r="A525" s="5"/>
      <c r="B525" s="5"/>
      <c r="C525" s="44"/>
      <c r="D525" s="5"/>
      <c r="E525" s="5"/>
      <c r="F525" s="42"/>
      <c r="G525" s="5"/>
      <c r="H525" s="42"/>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row>
    <row r="526" spans="1:46" ht="15.75" customHeight="1">
      <c r="A526" s="5"/>
      <c r="B526" s="5"/>
      <c r="C526" s="44"/>
      <c r="D526" s="5"/>
      <c r="E526" s="5"/>
      <c r="F526" s="42"/>
      <c r="G526" s="5"/>
      <c r="H526" s="42"/>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row>
    <row r="527" spans="1:46" ht="15.75" customHeight="1">
      <c r="A527" s="5"/>
      <c r="B527" s="5"/>
      <c r="C527" s="44"/>
      <c r="D527" s="5"/>
      <c r="E527" s="5"/>
      <c r="F527" s="42"/>
      <c r="G527" s="5"/>
      <c r="H527" s="42"/>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row>
    <row r="528" spans="1:46" ht="15.75" customHeight="1">
      <c r="A528" s="5"/>
      <c r="B528" s="5"/>
      <c r="C528" s="44"/>
      <c r="D528" s="5"/>
      <c r="E528" s="5"/>
      <c r="F528" s="42"/>
      <c r="G528" s="5"/>
      <c r="H528" s="42"/>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row>
    <row r="529" spans="1:46" ht="15.75" customHeight="1">
      <c r="A529" s="5"/>
      <c r="B529" s="5"/>
      <c r="C529" s="44"/>
      <c r="D529" s="5"/>
      <c r="E529" s="5"/>
      <c r="F529" s="42"/>
      <c r="G529" s="5"/>
      <c r="H529" s="42"/>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row>
    <row r="530" spans="1:46" ht="15.75" customHeight="1">
      <c r="A530" s="5"/>
      <c r="B530" s="5"/>
      <c r="C530" s="44"/>
      <c r="D530" s="5"/>
      <c r="E530" s="5"/>
      <c r="F530" s="42"/>
      <c r="G530" s="5"/>
      <c r="H530" s="42"/>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row>
    <row r="531" spans="1:46" ht="15.75" customHeight="1">
      <c r="A531" s="5"/>
      <c r="B531" s="5"/>
      <c r="C531" s="44"/>
      <c r="D531" s="5"/>
      <c r="E531" s="5"/>
      <c r="F531" s="42"/>
      <c r="G531" s="5"/>
      <c r="H531" s="42"/>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row>
    <row r="532" spans="1:46" ht="15.75" customHeight="1">
      <c r="A532" s="5"/>
      <c r="B532" s="5"/>
      <c r="C532" s="44"/>
      <c r="D532" s="5"/>
      <c r="E532" s="5"/>
      <c r="F532" s="42"/>
      <c r="G532" s="5"/>
      <c r="H532" s="42"/>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row>
    <row r="533" spans="1:46" ht="15.75" customHeight="1">
      <c r="A533" s="5"/>
      <c r="B533" s="5"/>
      <c r="C533" s="44"/>
      <c r="D533" s="5"/>
      <c r="E533" s="5"/>
      <c r="F533" s="42"/>
      <c r="G533" s="5"/>
      <c r="H533" s="42"/>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row>
    <row r="534" spans="1:46" ht="15.75" customHeight="1">
      <c r="A534" s="5"/>
      <c r="B534" s="5"/>
      <c r="C534" s="44"/>
      <c r="D534" s="5"/>
      <c r="E534" s="5"/>
      <c r="F534" s="42"/>
      <c r="G534" s="5"/>
      <c r="H534" s="42"/>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row>
    <row r="535" spans="1:46" ht="15.75" customHeight="1">
      <c r="A535" s="5"/>
      <c r="B535" s="5"/>
      <c r="C535" s="44"/>
      <c r="D535" s="5"/>
      <c r="E535" s="5"/>
      <c r="F535" s="42"/>
      <c r="G535" s="5"/>
      <c r="H535" s="42"/>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row>
    <row r="536" spans="1:46" ht="15.75" customHeight="1">
      <c r="A536" s="5"/>
      <c r="B536" s="5"/>
      <c r="C536" s="44"/>
      <c r="D536" s="5"/>
      <c r="E536" s="5"/>
      <c r="F536" s="42"/>
      <c r="G536" s="5"/>
      <c r="H536" s="42"/>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row>
    <row r="537" spans="1:46" ht="15.75" customHeight="1">
      <c r="A537" s="5"/>
      <c r="B537" s="5"/>
      <c r="C537" s="44"/>
      <c r="D537" s="5"/>
      <c r="E537" s="5"/>
      <c r="F537" s="42"/>
      <c r="G537" s="5"/>
      <c r="H537" s="42"/>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row>
    <row r="538" spans="1:46" ht="15.75" customHeight="1">
      <c r="A538" s="5"/>
      <c r="B538" s="5"/>
      <c r="C538" s="44"/>
      <c r="D538" s="5"/>
      <c r="E538" s="5"/>
      <c r="F538" s="42"/>
      <c r="G538" s="5"/>
      <c r="H538" s="42"/>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row>
    <row r="539" spans="1:46" ht="15.75" customHeight="1">
      <c r="A539" s="5"/>
      <c r="B539" s="5"/>
      <c r="C539" s="44"/>
      <c r="D539" s="5"/>
      <c r="E539" s="5"/>
      <c r="F539" s="42"/>
      <c r="G539" s="5"/>
      <c r="H539" s="42"/>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row>
    <row r="540" spans="1:46" ht="15.75" customHeight="1">
      <c r="A540" s="5"/>
      <c r="B540" s="5"/>
      <c r="C540" s="44"/>
      <c r="D540" s="5"/>
      <c r="E540" s="5"/>
      <c r="F540" s="42"/>
      <c r="G540" s="5"/>
      <c r="H540" s="42"/>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row>
    <row r="541" spans="1:46" ht="15.75" customHeight="1">
      <c r="A541" s="5"/>
      <c r="B541" s="5"/>
      <c r="C541" s="44"/>
      <c r="D541" s="5"/>
      <c r="E541" s="5"/>
      <c r="F541" s="42"/>
      <c r="G541" s="5"/>
      <c r="H541" s="42"/>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row>
    <row r="542" spans="1:46" ht="15.75" customHeight="1">
      <c r="A542" s="5"/>
      <c r="B542" s="5"/>
      <c r="C542" s="44"/>
      <c r="D542" s="5"/>
      <c r="E542" s="5"/>
      <c r="F542" s="42"/>
      <c r="G542" s="5"/>
      <c r="H542" s="42"/>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row>
    <row r="543" spans="1:46" ht="15.75" customHeight="1">
      <c r="A543" s="5"/>
      <c r="B543" s="5"/>
      <c r="C543" s="44"/>
      <c r="D543" s="5"/>
      <c r="E543" s="5"/>
      <c r="F543" s="42"/>
      <c r="G543" s="5"/>
      <c r="H543" s="42"/>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row>
    <row r="544" spans="1:46" ht="15.75" customHeight="1">
      <c r="A544" s="5"/>
      <c r="B544" s="5"/>
      <c r="C544" s="44"/>
      <c r="D544" s="5"/>
      <c r="E544" s="5"/>
      <c r="F544" s="42"/>
      <c r="G544" s="5"/>
      <c r="H544" s="42"/>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row>
    <row r="545" spans="1:46" ht="15.75" customHeight="1">
      <c r="A545" s="5"/>
      <c r="B545" s="5"/>
      <c r="C545" s="44"/>
      <c r="D545" s="5"/>
      <c r="E545" s="5"/>
      <c r="F545" s="42"/>
      <c r="G545" s="5"/>
      <c r="H545" s="42"/>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row>
    <row r="546" spans="1:46" ht="15.75" customHeight="1">
      <c r="A546" s="5"/>
      <c r="B546" s="5"/>
      <c r="C546" s="44"/>
      <c r="D546" s="5"/>
      <c r="E546" s="5"/>
      <c r="F546" s="42"/>
      <c r="G546" s="5"/>
      <c r="H546" s="42"/>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row>
    <row r="547" spans="1:46" ht="15.75" customHeight="1">
      <c r="A547" s="5"/>
      <c r="B547" s="5"/>
      <c r="C547" s="44"/>
      <c r="D547" s="5"/>
      <c r="E547" s="5"/>
      <c r="F547" s="42"/>
      <c r="G547" s="5"/>
      <c r="H547" s="42"/>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row>
    <row r="548" spans="1:46" ht="15.75" customHeight="1">
      <c r="A548" s="5"/>
      <c r="B548" s="5"/>
      <c r="C548" s="44"/>
      <c r="D548" s="5"/>
      <c r="E548" s="5"/>
      <c r="F548" s="42"/>
      <c r="G548" s="5"/>
      <c r="H548" s="42"/>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row>
    <row r="549" spans="1:46" ht="15.75" customHeight="1">
      <c r="A549" s="5"/>
      <c r="B549" s="5"/>
      <c r="C549" s="44"/>
      <c r="D549" s="5"/>
      <c r="E549" s="5"/>
      <c r="F549" s="42"/>
      <c r="G549" s="5"/>
      <c r="H549" s="42"/>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row>
    <row r="550" spans="1:46" ht="15.75" customHeight="1">
      <c r="A550" s="5"/>
      <c r="B550" s="5"/>
      <c r="C550" s="44"/>
      <c r="D550" s="5"/>
      <c r="E550" s="5"/>
      <c r="F550" s="42"/>
      <c r="G550" s="5"/>
      <c r="H550" s="42"/>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row>
    <row r="551" spans="1:46" ht="15.75" customHeight="1">
      <c r="A551" s="5"/>
      <c r="B551" s="5"/>
      <c r="C551" s="44"/>
      <c r="D551" s="5"/>
      <c r="E551" s="5"/>
      <c r="F551" s="42"/>
      <c r="G551" s="5"/>
      <c r="H551" s="42"/>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row>
    <row r="552" spans="1:46" ht="15.75" customHeight="1">
      <c r="A552" s="5"/>
      <c r="B552" s="5"/>
      <c r="C552" s="44"/>
      <c r="D552" s="5"/>
      <c r="E552" s="5"/>
      <c r="F552" s="42"/>
      <c r="G552" s="5"/>
      <c r="H552" s="42"/>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row>
    <row r="553" spans="1:46" ht="15.75" customHeight="1">
      <c r="A553" s="5"/>
      <c r="B553" s="5"/>
      <c r="C553" s="44"/>
      <c r="D553" s="5"/>
      <c r="E553" s="5"/>
      <c r="F553" s="42"/>
      <c r="G553" s="5"/>
      <c r="H553" s="42"/>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row>
    <row r="554" spans="1:46" ht="15.75" customHeight="1">
      <c r="A554" s="5"/>
      <c r="B554" s="5"/>
      <c r="C554" s="44"/>
      <c r="D554" s="5"/>
      <c r="E554" s="5"/>
      <c r="F554" s="42"/>
      <c r="G554" s="5"/>
      <c r="H554" s="42"/>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row>
    <row r="555" spans="1:46" ht="15.75" customHeight="1">
      <c r="A555" s="5"/>
      <c r="B555" s="5"/>
      <c r="C555" s="44"/>
      <c r="D555" s="5"/>
      <c r="E555" s="5"/>
      <c r="F555" s="42"/>
      <c r="G555" s="5"/>
      <c r="H555" s="42"/>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row>
    <row r="556" spans="1:46" ht="15.75" customHeight="1">
      <c r="A556" s="5"/>
      <c r="B556" s="5"/>
      <c r="C556" s="44"/>
      <c r="D556" s="5"/>
      <c r="E556" s="5"/>
      <c r="F556" s="42"/>
      <c r="G556" s="5"/>
      <c r="H556" s="42"/>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row>
    <row r="557" spans="1:46" ht="15.75" customHeight="1">
      <c r="A557" s="5"/>
      <c r="B557" s="5"/>
      <c r="C557" s="44"/>
      <c r="D557" s="5"/>
      <c r="E557" s="5"/>
      <c r="F557" s="42"/>
      <c r="G557" s="5"/>
      <c r="H557" s="42"/>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row>
    <row r="558" spans="1:46" ht="15.75" customHeight="1">
      <c r="A558" s="5"/>
      <c r="B558" s="5"/>
      <c r="C558" s="44"/>
      <c r="D558" s="5"/>
      <c r="E558" s="5"/>
      <c r="F558" s="42"/>
      <c r="G558" s="5"/>
      <c r="H558" s="42"/>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row>
    <row r="559" spans="1:46" ht="15.75" customHeight="1">
      <c r="A559" s="5"/>
      <c r="B559" s="5"/>
      <c r="C559" s="44"/>
      <c r="D559" s="5"/>
      <c r="E559" s="5"/>
      <c r="F559" s="42"/>
      <c r="G559" s="5"/>
      <c r="H559" s="42"/>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row>
    <row r="560" spans="1:46" ht="15.75" customHeight="1">
      <c r="A560" s="5"/>
      <c r="B560" s="5"/>
      <c r="C560" s="44"/>
      <c r="D560" s="5"/>
      <c r="E560" s="5"/>
      <c r="F560" s="42"/>
      <c r="G560" s="5"/>
      <c r="H560" s="42"/>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row>
    <row r="561" spans="1:46" ht="15.75" customHeight="1">
      <c r="A561" s="5"/>
      <c r="B561" s="5"/>
      <c r="C561" s="44"/>
      <c r="D561" s="5"/>
      <c r="E561" s="5"/>
      <c r="F561" s="42"/>
      <c r="G561" s="5"/>
      <c r="H561" s="42"/>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row>
    <row r="562" spans="1:46" ht="15.75" customHeight="1">
      <c r="A562" s="5"/>
      <c r="B562" s="5"/>
      <c r="C562" s="44"/>
      <c r="D562" s="5"/>
      <c r="E562" s="5"/>
      <c r="F562" s="42"/>
      <c r="G562" s="5"/>
      <c r="H562" s="42"/>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row>
    <row r="563" spans="1:46" ht="15.75" customHeight="1">
      <c r="A563" s="5"/>
      <c r="B563" s="5"/>
      <c r="C563" s="44"/>
      <c r="D563" s="5"/>
      <c r="E563" s="5"/>
      <c r="F563" s="42"/>
      <c r="G563" s="5"/>
      <c r="H563" s="42"/>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row>
    <row r="564" spans="1:46" ht="15.75" customHeight="1">
      <c r="A564" s="5"/>
      <c r="B564" s="5"/>
      <c r="C564" s="44"/>
      <c r="D564" s="5"/>
      <c r="E564" s="5"/>
      <c r="F564" s="42"/>
      <c r="G564" s="5"/>
      <c r="H564" s="42"/>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row>
    <row r="565" spans="1:46" ht="15.75" customHeight="1">
      <c r="A565" s="5"/>
      <c r="B565" s="5"/>
      <c r="C565" s="44"/>
      <c r="D565" s="5"/>
      <c r="E565" s="5"/>
      <c r="F565" s="42"/>
      <c r="G565" s="5"/>
      <c r="H565" s="42"/>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row>
    <row r="566" spans="1:46" ht="15.75" customHeight="1">
      <c r="A566" s="5"/>
      <c r="B566" s="5"/>
      <c r="C566" s="44"/>
      <c r="D566" s="5"/>
      <c r="E566" s="5"/>
      <c r="F566" s="42"/>
      <c r="G566" s="5"/>
      <c r="H566" s="42"/>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row>
    <row r="567" spans="1:46" ht="15.75" customHeight="1">
      <c r="A567" s="5"/>
      <c r="B567" s="5"/>
      <c r="C567" s="44"/>
      <c r="D567" s="5"/>
      <c r="E567" s="5"/>
      <c r="F567" s="42"/>
      <c r="G567" s="5"/>
      <c r="H567" s="42"/>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row>
    <row r="568" spans="1:46" ht="15.75" customHeight="1">
      <c r="A568" s="5"/>
      <c r="B568" s="5"/>
      <c r="C568" s="44"/>
      <c r="D568" s="5"/>
      <c r="E568" s="5"/>
      <c r="F568" s="42"/>
      <c r="G568" s="5"/>
      <c r="H568" s="42"/>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row>
    <row r="569" spans="1:46" ht="15.75" customHeight="1">
      <c r="A569" s="5"/>
      <c r="B569" s="5"/>
      <c r="C569" s="44"/>
      <c r="D569" s="5"/>
      <c r="E569" s="5"/>
      <c r="F569" s="42"/>
      <c r="G569" s="5"/>
      <c r="H569" s="42"/>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row>
    <row r="570" spans="1:46" ht="15.75" customHeight="1">
      <c r="A570" s="5"/>
      <c r="B570" s="5"/>
      <c r="C570" s="44"/>
      <c r="D570" s="5"/>
      <c r="E570" s="5"/>
      <c r="F570" s="42"/>
      <c r="G570" s="5"/>
      <c r="H570" s="42"/>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row>
    <row r="571" spans="1:46" ht="15.75" customHeight="1">
      <c r="A571" s="5"/>
      <c r="B571" s="5"/>
      <c r="C571" s="44"/>
      <c r="D571" s="5"/>
      <c r="E571" s="5"/>
      <c r="F571" s="42"/>
      <c r="G571" s="5"/>
      <c r="H571" s="42"/>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row>
    <row r="572" spans="1:46" ht="15.75" customHeight="1">
      <c r="A572" s="5"/>
      <c r="B572" s="5"/>
      <c r="C572" s="44"/>
      <c r="D572" s="5"/>
      <c r="E572" s="5"/>
      <c r="F572" s="42"/>
      <c r="G572" s="5"/>
      <c r="H572" s="42"/>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row>
    <row r="573" spans="1:46" ht="15.75" customHeight="1">
      <c r="A573" s="5"/>
      <c r="B573" s="5"/>
      <c r="C573" s="44"/>
      <c r="D573" s="5"/>
      <c r="E573" s="5"/>
      <c r="F573" s="42"/>
      <c r="G573" s="5"/>
      <c r="H573" s="42"/>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row>
    <row r="574" spans="1:46" ht="15.75" customHeight="1">
      <c r="A574" s="5"/>
      <c r="B574" s="5"/>
      <c r="C574" s="44"/>
      <c r="D574" s="5"/>
      <c r="E574" s="5"/>
      <c r="F574" s="42"/>
      <c r="G574" s="5"/>
      <c r="H574" s="42"/>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row>
    <row r="575" spans="1:46" ht="15.75" customHeight="1">
      <c r="A575" s="5"/>
      <c r="B575" s="5"/>
      <c r="C575" s="44"/>
      <c r="D575" s="5"/>
      <c r="E575" s="5"/>
      <c r="F575" s="42"/>
      <c r="G575" s="5"/>
      <c r="H575" s="42"/>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row>
    <row r="576" spans="1:46" ht="15.75" customHeight="1">
      <c r="A576" s="5"/>
      <c r="B576" s="5"/>
      <c r="C576" s="44"/>
      <c r="D576" s="5"/>
      <c r="E576" s="5"/>
      <c r="F576" s="42"/>
      <c r="G576" s="5"/>
      <c r="H576" s="42"/>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row>
    <row r="577" spans="1:46" ht="15.75" customHeight="1">
      <c r="A577" s="5"/>
      <c r="B577" s="5"/>
      <c r="C577" s="44"/>
      <c r="D577" s="5"/>
      <c r="E577" s="5"/>
      <c r="F577" s="42"/>
      <c r="G577" s="5"/>
      <c r="H577" s="42"/>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row>
    <row r="578" spans="1:46" ht="15.75" customHeight="1">
      <c r="A578" s="5"/>
      <c r="B578" s="5"/>
      <c r="C578" s="44"/>
      <c r="D578" s="5"/>
      <c r="E578" s="5"/>
      <c r="F578" s="42"/>
      <c r="G578" s="5"/>
      <c r="H578" s="42"/>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row>
    <row r="579" spans="1:46" ht="15.75" customHeight="1">
      <c r="A579" s="5"/>
      <c r="B579" s="5"/>
      <c r="C579" s="44"/>
      <c r="D579" s="5"/>
      <c r="E579" s="5"/>
      <c r="F579" s="42"/>
      <c r="G579" s="5"/>
      <c r="H579" s="42"/>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row>
    <row r="580" spans="1:46" ht="15.75" customHeight="1">
      <c r="A580" s="5"/>
      <c r="B580" s="5"/>
      <c r="C580" s="44"/>
      <c r="D580" s="5"/>
      <c r="E580" s="5"/>
      <c r="F580" s="42"/>
      <c r="G580" s="5"/>
      <c r="H580" s="42"/>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row>
    <row r="581" spans="1:46" ht="15.75" customHeight="1">
      <c r="A581" s="5"/>
      <c r="B581" s="5"/>
      <c r="C581" s="44"/>
      <c r="D581" s="5"/>
      <c r="E581" s="5"/>
      <c r="F581" s="42"/>
      <c r="G581" s="5"/>
      <c r="H581" s="42"/>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row>
    <row r="582" spans="1:46" ht="15.75" customHeight="1">
      <c r="A582" s="5"/>
      <c r="B582" s="5"/>
      <c r="C582" s="44"/>
      <c r="D582" s="5"/>
      <c r="E582" s="5"/>
      <c r="F582" s="42"/>
      <c r="G582" s="5"/>
      <c r="H582" s="42"/>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row>
    <row r="583" spans="1:46" ht="15.75" customHeight="1">
      <c r="A583" s="5"/>
      <c r="B583" s="5"/>
      <c r="C583" s="44"/>
      <c r="D583" s="5"/>
      <c r="E583" s="5"/>
      <c r="F583" s="42"/>
      <c r="G583" s="5"/>
      <c r="H583" s="42"/>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row>
    <row r="584" spans="1:46" ht="15.75" customHeight="1">
      <c r="A584" s="5"/>
      <c r="B584" s="5"/>
      <c r="C584" s="44"/>
      <c r="D584" s="5"/>
      <c r="E584" s="5"/>
      <c r="F584" s="42"/>
      <c r="G584" s="5"/>
      <c r="H584" s="42"/>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row>
    <row r="585" spans="1:46" ht="15.75" customHeight="1">
      <c r="A585" s="5"/>
      <c r="B585" s="5"/>
      <c r="C585" s="44"/>
      <c r="D585" s="5"/>
      <c r="E585" s="5"/>
      <c r="F585" s="42"/>
      <c r="G585" s="5"/>
      <c r="H585" s="42"/>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row>
    <row r="586" spans="1:46" ht="15.75" customHeight="1">
      <c r="A586" s="5"/>
      <c r="B586" s="5"/>
      <c r="C586" s="44"/>
      <c r="D586" s="5"/>
      <c r="E586" s="5"/>
      <c r="F586" s="42"/>
      <c r="G586" s="5"/>
      <c r="H586" s="42"/>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row>
    <row r="587" spans="1:46" ht="15.75" customHeight="1">
      <c r="A587" s="5"/>
      <c r="B587" s="5"/>
      <c r="C587" s="44"/>
      <c r="D587" s="5"/>
      <c r="E587" s="5"/>
      <c r="F587" s="42"/>
      <c r="G587" s="5"/>
      <c r="H587" s="42"/>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row>
    <row r="588" spans="1:46" ht="15.75" customHeight="1">
      <c r="A588" s="5"/>
      <c r="B588" s="5"/>
      <c r="C588" s="44"/>
      <c r="D588" s="5"/>
      <c r="E588" s="5"/>
      <c r="F588" s="42"/>
      <c r="G588" s="5"/>
      <c r="H588" s="42"/>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row>
    <row r="589" spans="1:46" ht="15.75" customHeight="1">
      <c r="A589" s="5"/>
      <c r="B589" s="5"/>
      <c r="C589" s="44"/>
      <c r="D589" s="5"/>
      <c r="E589" s="5"/>
      <c r="F589" s="42"/>
      <c r="G589" s="5"/>
      <c r="H589" s="42"/>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row>
    <row r="590" spans="1:46" ht="15.75" customHeight="1">
      <c r="A590" s="5"/>
      <c r="B590" s="5"/>
      <c r="C590" s="44"/>
      <c r="D590" s="5"/>
      <c r="E590" s="5"/>
      <c r="F590" s="42"/>
      <c r="G590" s="5"/>
      <c r="H590" s="42"/>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row>
    <row r="591" spans="1:46" ht="15.75" customHeight="1">
      <c r="A591" s="5"/>
      <c r="B591" s="5"/>
      <c r="C591" s="44"/>
      <c r="D591" s="5"/>
      <c r="E591" s="5"/>
      <c r="F591" s="42"/>
      <c r="G591" s="5"/>
      <c r="H591" s="42"/>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row>
    <row r="592" spans="1:46" ht="15.75" customHeight="1">
      <c r="A592" s="5"/>
      <c r="B592" s="5"/>
      <c r="C592" s="44"/>
      <c r="D592" s="5"/>
      <c r="E592" s="5"/>
      <c r="F592" s="42"/>
      <c r="G592" s="5"/>
      <c r="H592" s="42"/>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row>
    <row r="593" spans="1:46" ht="15.75" customHeight="1">
      <c r="A593" s="5"/>
      <c r="B593" s="5"/>
      <c r="C593" s="44"/>
      <c r="D593" s="5"/>
      <c r="E593" s="5"/>
      <c r="F593" s="42"/>
      <c r="G593" s="5"/>
      <c r="H593" s="42"/>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row>
    <row r="594" spans="1:46" ht="15.75" customHeight="1">
      <c r="A594" s="5"/>
      <c r="B594" s="5"/>
      <c r="C594" s="44"/>
      <c r="D594" s="5"/>
      <c r="E594" s="5"/>
      <c r="F594" s="42"/>
      <c r="G594" s="5"/>
      <c r="H594" s="42"/>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row>
    <row r="595" spans="1:46" ht="15.75" customHeight="1">
      <c r="A595" s="5"/>
      <c r="B595" s="5"/>
      <c r="C595" s="44"/>
      <c r="D595" s="5"/>
      <c r="E595" s="5"/>
      <c r="F595" s="42"/>
      <c r="G595" s="5"/>
      <c r="H595" s="42"/>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row>
    <row r="596" spans="1:46" ht="15.75" customHeight="1">
      <c r="A596" s="5"/>
      <c r="B596" s="5"/>
      <c r="C596" s="44"/>
      <c r="D596" s="5"/>
      <c r="E596" s="5"/>
      <c r="F596" s="42"/>
      <c r="G596" s="5"/>
      <c r="H596" s="42"/>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row>
    <row r="597" spans="1:46" ht="15.75" customHeight="1">
      <c r="A597" s="5"/>
      <c r="B597" s="5"/>
      <c r="C597" s="44"/>
      <c r="D597" s="5"/>
      <c r="E597" s="5"/>
      <c r="F597" s="42"/>
      <c r="G597" s="5"/>
      <c r="H597" s="42"/>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row>
    <row r="598" spans="1:46" ht="15.75" customHeight="1">
      <c r="A598" s="5"/>
      <c r="B598" s="5"/>
      <c r="C598" s="44"/>
      <c r="D598" s="5"/>
      <c r="E598" s="5"/>
      <c r="F598" s="42"/>
      <c r="G598" s="5"/>
      <c r="H598" s="42"/>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row>
    <row r="599" spans="1:46" ht="15.75" customHeight="1">
      <c r="A599" s="5"/>
      <c r="B599" s="5"/>
      <c r="C599" s="44"/>
      <c r="D599" s="5"/>
      <c r="E599" s="5"/>
      <c r="F599" s="42"/>
      <c r="G599" s="5"/>
      <c r="H599" s="42"/>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row>
    <row r="600" spans="1:46" ht="15.75" customHeight="1">
      <c r="A600" s="5"/>
      <c r="B600" s="5"/>
      <c r="C600" s="44"/>
      <c r="D600" s="5"/>
      <c r="E600" s="5"/>
      <c r="F600" s="42"/>
      <c r="G600" s="5"/>
      <c r="H600" s="42"/>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row>
    <row r="601" spans="1:46" ht="15.75" customHeight="1">
      <c r="A601" s="5"/>
      <c r="B601" s="5"/>
      <c r="C601" s="44"/>
      <c r="D601" s="5"/>
      <c r="E601" s="5"/>
      <c r="F601" s="42"/>
      <c r="G601" s="5"/>
      <c r="H601" s="42"/>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row>
    <row r="602" spans="1:46" ht="15.75" customHeight="1">
      <c r="A602" s="5"/>
      <c r="B602" s="5"/>
      <c r="C602" s="44"/>
      <c r="D602" s="5"/>
      <c r="E602" s="5"/>
      <c r="F602" s="42"/>
      <c r="G602" s="5"/>
      <c r="H602" s="42"/>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row>
    <row r="603" spans="1:46" ht="15.75" customHeight="1">
      <c r="A603" s="5"/>
      <c r="B603" s="5"/>
      <c r="C603" s="44"/>
      <c r="D603" s="5"/>
      <c r="E603" s="5"/>
      <c r="F603" s="42"/>
      <c r="G603" s="5"/>
      <c r="H603" s="42"/>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row>
    <row r="604" spans="1:46" ht="15.75" customHeight="1">
      <c r="A604" s="5"/>
      <c r="B604" s="5"/>
      <c r="C604" s="44"/>
      <c r="D604" s="5"/>
      <c r="E604" s="5"/>
      <c r="F604" s="42"/>
      <c r="G604" s="5"/>
      <c r="H604" s="42"/>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row>
    <row r="605" spans="1:46" ht="15.75" customHeight="1">
      <c r="A605" s="5"/>
      <c r="B605" s="5"/>
      <c r="C605" s="44"/>
      <c r="D605" s="5"/>
      <c r="E605" s="5"/>
      <c r="F605" s="42"/>
      <c r="G605" s="5"/>
      <c r="H605" s="42"/>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row>
    <row r="606" spans="1:46" ht="15.75" customHeight="1">
      <c r="A606" s="5"/>
      <c r="B606" s="5"/>
      <c r="C606" s="44"/>
      <c r="D606" s="5"/>
      <c r="E606" s="5"/>
      <c r="F606" s="42"/>
      <c r="G606" s="5"/>
      <c r="H606" s="42"/>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row>
    <row r="607" spans="1:46" ht="15.75" customHeight="1">
      <c r="A607" s="5"/>
      <c r="B607" s="5"/>
      <c r="C607" s="44"/>
      <c r="D607" s="5"/>
      <c r="E607" s="5"/>
      <c r="F607" s="42"/>
      <c r="G607" s="5"/>
      <c r="H607" s="42"/>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row>
    <row r="608" spans="1:46" ht="15.75" customHeight="1">
      <c r="A608" s="5"/>
      <c r="B608" s="5"/>
      <c r="C608" s="44"/>
      <c r="D608" s="5"/>
      <c r="E608" s="5"/>
      <c r="F608" s="42"/>
      <c r="G608" s="5"/>
      <c r="H608" s="42"/>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row>
    <row r="609" spans="1:46" ht="15.75" customHeight="1">
      <c r="A609" s="5"/>
      <c r="B609" s="5"/>
      <c r="C609" s="44"/>
      <c r="D609" s="5"/>
      <c r="E609" s="5"/>
      <c r="F609" s="42"/>
      <c r="G609" s="5"/>
      <c r="H609" s="42"/>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row>
    <row r="610" spans="1:46" ht="15.75" customHeight="1">
      <c r="A610" s="5"/>
      <c r="B610" s="5"/>
      <c r="C610" s="44"/>
      <c r="D610" s="5"/>
      <c r="E610" s="5"/>
      <c r="F610" s="42"/>
      <c r="G610" s="5"/>
      <c r="H610" s="42"/>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row>
    <row r="611" spans="1:46" ht="15.75" customHeight="1">
      <c r="A611" s="5"/>
      <c r="B611" s="5"/>
      <c r="C611" s="44"/>
      <c r="D611" s="5"/>
      <c r="E611" s="5"/>
      <c r="F611" s="42"/>
      <c r="G611" s="5"/>
      <c r="H611" s="42"/>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row>
    <row r="612" spans="1:46" ht="15.75" customHeight="1">
      <c r="A612" s="5"/>
      <c r="B612" s="5"/>
      <c r="C612" s="44"/>
      <c r="D612" s="5"/>
      <c r="E612" s="5"/>
      <c r="F612" s="42"/>
      <c r="G612" s="5"/>
      <c r="H612" s="42"/>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row>
    <row r="613" spans="1:46" ht="15.75" customHeight="1">
      <c r="A613" s="5"/>
      <c r="B613" s="5"/>
      <c r="C613" s="44"/>
      <c r="D613" s="5"/>
      <c r="E613" s="5"/>
      <c r="F613" s="42"/>
      <c r="G613" s="5"/>
      <c r="H613" s="42"/>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row>
    <row r="614" spans="1:46" ht="15.75" customHeight="1">
      <c r="A614" s="5"/>
      <c r="B614" s="5"/>
      <c r="C614" s="44"/>
      <c r="D614" s="5"/>
      <c r="E614" s="5"/>
      <c r="F614" s="42"/>
      <c r="G614" s="5"/>
      <c r="H614" s="42"/>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row>
    <row r="615" spans="1:46" ht="15.75" customHeight="1">
      <c r="A615" s="5"/>
      <c r="B615" s="5"/>
      <c r="C615" s="44"/>
      <c r="D615" s="5"/>
      <c r="E615" s="5"/>
      <c r="F615" s="42"/>
      <c r="G615" s="5"/>
      <c r="H615" s="42"/>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row>
    <row r="616" spans="1:46" ht="15.75" customHeight="1">
      <c r="A616" s="5"/>
      <c r="B616" s="5"/>
      <c r="C616" s="44"/>
      <c r="D616" s="5"/>
      <c r="E616" s="5"/>
      <c r="F616" s="42"/>
      <c r="G616" s="5"/>
      <c r="H616" s="42"/>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row>
    <row r="617" spans="1:46" ht="15.75" customHeight="1">
      <c r="A617" s="5"/>
      <c r="B617" s="5"/>
      <c r="C617" s="44"/>
      <c r="D617" s="5"/>
      <c r="E617" s="5"/>
      <c r="F617" s="42"/>
      <c r="G617" s="5"/>
      <c r="H617" s="42"/>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row>
    <row r="618" spans="1:46" ht="15.75" customHeight="1">
      <c r="A618" s="5"/>
      <c r="B618" s="5"/>
      <c r="C618" s="44"/>
      <c r="D618" s="5"/>
      <c r="E618" s="5"/>
      <c r="F618" s="42"/>
      <c r="G618" s="5"/>
      <c r="H618" s="42"/>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row>
    <row r="619" spans="1:46" ht="15.75" customHeight="1">
      <c r="A619" s="5"/>
      <c r="B619" s="5"/>
      <c r="C619" s="44"/>
      <c r="D619" s="5"/>
      <c r="E619" s="5"/>
      <c r="F619" s="42"/>
      <c r="G619" s="5"/>
      <c r="H619" s="42"/>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row>
    <row r="620" spans="1:46" ht="15.75" customHeight="1">
      <c r="A620" s="5"/>
      <c r="B620" s="5"/>
      <c r="C620" s="44"/>
      <c r="D620" s="5"/>
      <c r="E620" s="5"/>
      <c r="F620" s="42"/>
      <c r="G620" s="5"/>
      <c r="H620" s="42"/>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row>
    <row r="621" spans="1:46" ht="15.75" customHeight="1">
      <c r="A621" s="5"/>
      <c r="B621" s="5"/>
      <c r="C621" s="44"/>
      <c r="D621" s="5"/>
      <c r="E621" s="5"/>
      <c r="F621" s="42"/>
      <c r="G621" s="5"/>
      <c r="H621" s="42"/>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row>
    <row r="622" spans="1:46" ht="15.75" customHeight="1">
      <c r="A622" s="5"/>
      <c r="B622" s="5"/>
      <c r="C622" s="44"/>
      <c r="D622" s="5"/>
      <c r="E622" s="5"/>
      <c r="F622" s="42"/>
      <c r="G622" s="5"/>
      <c r="H622" s="42"/>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row>
    <row r="623" spans="1:46" ht="15.75" customHeight="1">
      <c r="A623" s="5"/>
      <c r="B623" s="5"/>
      <c r="C623" s="44"/>
      <c r="D623" s="5"/>
      <c r="E623" s="5"/>
      <c r="F623" s="42"/>
      <c r="G623" s="5"/>
      <c r="H623" s="42"/>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row>
    <row r="624" spans="1:46" ht="15.75" customHeight="1">
      <c r="A624" s="5"/>
      <c r="B624" s="5"/>
      <c r="C624" s="44"/>
      <c r="D624" s="5"/>
      <c r="E624" s="5"/>
      <c r="F624" s="42"/>
      <c r="G624" s="5"/>
      <c r="H624" s="42"/>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row>
    <row r="625" spans="1:46" ht="15.75" customHeight="1">
      <c r="A625" s="5"/>
      <c r="B625" s="5"/>
      <c r="C625" s="44"/>
      <c r="D625" s="5"/>
      <c r="E625" s="5"/>
      <c r="F625" s="42"/>
      <c r="G625" s="5"/>
      <c r="H625" s="42"/>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row>
    <row r="626" spans="1:46" ht="15.75" customHeight="1">
      <c r="A626" s="5"/>
      <c r="B626" s="5"/>
      <c r="C626" s="44"/>
      <c r="D626" s="5"/>
      <c r="E626" s="5"/>
      <c r="F626" s="42"/>
      <c r="G626" s="5"/>
      <c r="H626" s="42"/>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row>
    <row r="627" spans="1:46" ht="15.75" customHeight="1">
      <c r="A627" s="5"/>
      <c r="B627" s="5"/>
      <c r="C627" s="44"/>
      <c r="D627" s="5"/>
      <c r="E627" s="5"/>
      <c r="F627" s="42"/>
      <c r="G627" s="5"/>
      <c r="H627" s="42"/>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row>
    <row r="628" spans="1:46" ht="15.75" customHeight="1">
      <c r="A628" s="5"/>
      <c r="B628" s="5"/>
      <c r="C628" s="44"/>
      <c r="D628" s="5"/>
      <c r="E628" s="5"/>
      <c r="F628" s="42"/>
      <c r="G628" s="5"/>
      <c r="H628" s="42"/>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row>
    <row r="629" spans="1:46" ht="15.75" customHeight="1">
      <c r="A629" s="5"/>
      <c r="B629" s="5"/>
      <c r="C629" s="44"/>
      <c r="D629" s="5"/>
      <c r="E629" s="5"/>
      <c r="F629" s="42"/>
      <c r="G629" s="5"/>
      <c r="H629" s="42"/>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row>
    <row r="630" spans="1:46" ht="15.75" customHeight="1">
      <c r="A630" s="5"/>
      <c r="B630" s="5"/>
      <c r="C630" s="44"/>
      <c r="D630" s="5"/>
      <c r="E630" s="5"/>
      <c r="F630" s="42"/>
      <c r="G630" s="5"/>
      <c r="H630" s="42"/>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row>
    <row r="631" spans="1:46" ht="15.75" customHeight="1">
      <c r="A631" s="5"/>
      <c r="B631" s="5"/>
      <c r="C631" s="44"/>
      <c r="D631" s="5"/>
      <c r="E631" s="5"/>
      <c r="F631" s="42"/>
      <c r="G631" s="5"/>
      <c r="H631" s="42"/>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row>
    <row r="632" spans="1:46" ht="15.75" customHeight="1">
      <c r="A632" s="5"/>
      <c r="B632" s="5"/>
      <c r="C632" s="44"/>
      <c r="D632" s="5"/>
      <c r="E632" s="5"/>
      <c r="F632" s="42"/>
      <c r="G632" s="5"/>
      <c r="H632" s="42"/>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row>
    <row r="633" spans="1:46" ht="15.75" customHeight="1">
      <c r="A633" s="5"/>
      <c r="B633" s="5"/>
      <c r="C633" s="44"/>
      <c r="D633" s="5"/>
      <c r="E633" s="5"/>
      <c r="F633" s="42"/>
      <c r="G633" s="5"/>
      <c r="H633" s="42"/>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row>
    <row r="634" spans="1:46" ht="15.75" customHeight="1">
      <c r="A634" s="5"/>
      <c r="B634" s="5"/>
      <c r="C634" s="44"/>
      <c r="D634" s="5"/>
      <c r="E634" s="5"/>
      <c r="F634" s="42"/>
      <c r="G634" s="5"/>
      <c r="H634" s="42"/>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row>
    <row r="635" spans="1:46" ht="15.75" customHeight="1">
      <c r="A635" s="5"/>
      <c r="B635" s="5"/>
      <c r="C635" s="44"/>
      <c r="D635" s="5"/>
      <c r="E635" s="5"/>
      <c r="F635" s="42"/>
      <c r="G635" s="5"/>
      <c r="H635" s="42"/>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row>
    <row r="636" spans="1:46" ht="15.75" customHeight="1">
      <c r="A636" s="5"/>
      <c r="B636" s="5"/>
      <c r="C636" s="44"/>
      <c r="D636" s="5"/>
      <c r="E636" s="5"/>
      <c r="F636" s="42"/>
      <c r="G636" s="5"/>
      <c r="H636" s="42"/>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row>
    <row r="637" spans="1:46" ht="15.75" customHeight="1">
      <c r="A637" s="5"/>
      <c r="B637" s="5"/>
      <c r="C637" s="44"/>
      <c r="D637" s="5"/>
      <c r="E637" s="5"/>
      <c r="F637" s="42"/>
      <c r="G637" s="5"/>
      <c r="H637" s="42"/>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row>
    <row r="638" spans="1:46" ht="15.75" customHeight="1">
      <c r="A638" s="5"/>
      <c r="B638" s="5"/>
      <c r="C638" s="44"/>
      <c r="D638" s="5"/>
      <c r="E638" s="5"/>
      <c r="F638" s="42"/>
      <c r="G638" s="5"/>
      <c r="H638" s="42"/>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row>
    <row r="639" spans="1:46" ht="15.75" customHeight="1">
      <c r="A639" s="5"/>
      <c r="B639" s="5"/>
      <c r="C639" s="44"/>
      <c r="D639" s="5"/>
      <c r="E639" s="5"/>
      <c r="F639" s="42"/>
      <c r="G639" s="5"/>
      <c r="H639" s="42"/>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row>
    <row r="640" spans="1:46" ht="15.75" customHeight="1">
      <c r="A640" s="5"/>
      <c r="B640" s="5"/>
      <c r="C640" s="44"/>
      <c r="D640" s="5"/>
      <c r="E640" s="5"/>
      <c r="F640" s="42"/>
      <c r="G640" s="5"/>
      <c r="H640" s="42"/>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row>
    <row r="641" spans="1:46" ht="15.75" customHeight="1">
      <c r="A641" s="5"/>
      <c r="B641" s="5"/>
      <c r="C641" s="44"/>
      <c r="D641" s="5"/>
      <c r="E641" s="5"/>
      <c r="F641" s="42"/>
      <c r="G641" s="5"/>
      <c r="H641" s="42"/>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row>
    <row r="642" spans="1:46" ht="15.75" customHeight="1">
      <c r="A642" s="5"/>
      <c r="B642" s="5"/>
      <c r="C642" s="44"/>
      <c r="D642" s="5"/>
      <c r="E642" s="5"/>
      <c r="F642" s="42"/>
      <c r="G642" s="5"/>
      <c r="H642" s="42"/>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row>
    <row r="643" spans="1:46" ht="15.75" customHeight="1">
      <c r="A643" s="5"/>
      <c r="B643" s="5"/>
      <c r="C643" s="44"/>
      <c r="D643" s="5"/>
      <c r="E643" s="5"/>
      <c r="F643" s="42"/>
      <c r="G643" s="5"/>
      <c r="H643" s="42"/>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row>
    <row r="644" spans="1:46" ht="15.75" customHeight="1">
      <c r="A644" s="5"/>
      <c r="B644" s="5"/>
      <c r="C644" s="44"/>
      <c r="D644" s="5"/>
      <c r="E644" s="5"/>
      <c r="F644" s="42"/>
      <c r="G644" s="5"/>
      <c r="H644" s="42"/>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row>
    <row r="645" spans="1:46" ht="15.75" customHeight="1">
      <c r="A645" s="5"/>
      <c r="B645" s="5"/>
      <c r="C645" s="44"/>
      <c r="D645" s="5"/>
      <c r="E645" s="5"/>
      <c r="F645" s="42"/>
      <c r="G645" s="5"/>
      <c r="H645" s="42"/>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row>
    <row r="646" spans="1:46" ht="15.75" customHeight="1">
      <c r="A646" s="5"/>
      <c r="B646" s="5"/>
      <c r="C646" s="44"/>
      <c r="D646" s="5"/>
      <c r="E646" s="5"/>
      <c r="F646" s="42"/>
      <c r="G646" s="5"/>
      <c r="H646" s="42"/>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row>
    <row r="647" spans="1:46" ht="15.75" customHeight="1">
      <c r="A647" s="5"/>
      <c r="B647" s="5"/>
      <c r="C647" s="44"/>
      <c r="D647" s="5"/>
      <c r="E647" s="5"/>
      <c r="F647" s="42"/>
      <c r="G647" s="5"/>
      <c r="H647" s="42"/>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row>
    <row r="648" spans="1:46" ht="15.75" customHeight="1">
      <c r="A648" s="5"/>
      <c r="B648" s="5"/>
      <c r="C648" s="44"/>
      <c r="D648" s="5"/>
      <c r="E648" s="5"/>
      <c r="F648" s="42"/>
      <c r="G648" s="5"/>
      <c r="H648" s="42"/>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row>
    <row r="649" spans="1:46" ht="15.75" customHeight="1">
      <c r="A649" s="5"/>
      <c r="B649" s="5"/>
      <c r="C649" s="44"/>
      <c r="D649" s="5"/>
      <c r="E649" s="5"/>
      <c r="F649" s="42"/>
      <c r="G649" s="5"/>
      <c r="H649" s="42"/>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row>
    <row r="650" spans="1:46" ht="15.75" customHeight="1">
      <c r="A650" s="5"/>
      <c r="B650" s="5"/>
      <c r="C650" s="44"/>
      <c r="D650" s="5"/>
      <c r="E650" s="5"/>
      <c r="F650" s="42"/>
      <c r="G650" s="5"/>
      <c r="H650" s="42"/>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row>
    <row r="651" spans="1:46" ht="15.75" customHeight="1">
      <c r="A651" s="5"/>
      <c r="B651" s="5"/>
      <c r="C651" s="44"/>
      <c r="D651" s="5"/>
      <c r="E651" s="5"/>
      <c r="F651" s="42"/>
      <c r="G651" s="5"/>
      <c r="H651" s="42"/>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row>
    <row r="652" spans="1:46" ht="15.75" customHeight="1">
      <c r="A652" s="5"/>
      <c r="B652" s="5"/>
      <c r="C652" s="44"/>
      <c r="D652" s="5"/>
      <c r="E652" s="5"/>
      <c r="F652" s="42"/>
      <c r="G652" s="5"/>
      <c r="H652" s="42"/>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row>
    <row r="653" spans="1:46" ht="15.75" customHeight="1">
      <c r="A653" s="5"/>
      <c r="B653" s="5"/>
      <c r="C653" s="44"/>
      <c r="D653" s="5"/>
      <c r="E653" s="5"/>
      <c r="F653" s="42"/>
      <c r="G653" s="5"/>
      <c r="H653" s="42"/>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row>
    <row r="654" spans="1:46" ht="15.75" customHeight="1">
      <c r="A654" s="5"/>
      <c r="B654" s="5"/>
      <c r="C654" s="44"/>
      <c r="D654" s="5"/>
      <c r="E654" s="5"/>
      <c r="F654" s="42"/>
      <c r="G654" s="5"/>
      <c r="H654" s="42"/>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row>
    <row r="655" spans="1:46" ht="15.75" customHeight="1">
      <c r="A655" s="5"/>
      <c r="B655" s="5"/>
      <c r="C655" s="44"/>
      <c r="D655" s="5"/>
      <c r="E655" s="5"/>
      <c r="F655" s="42"/>
      <c r="G655" s="5"/>
      <c r="H655" s="42"/>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row>
    <row r="656" spans="1:46" ht="15.75" customHeight="1">
      <c r="A656" s="5"/>
      <c r="B656" s="5"/>
      <c r="C656" s="44"/>
      <c r="D656" s="5"/>
      <c r="E656" s="5"/>
      <c r="F656" s="42"/>
      <c r="G656" s="5"/>
      <c r="H656" s="42"/>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row>
    <row r="657" spans="1:46" ht="15.75" customHeight="1">
      <c r="A657" s="5"/>
      <c r="B657" s="5"/>
      <c r="C657" s="44"/>
      <c r="D657" s="5"/>
      <c r="E657" s="5"/>
      <c r="F657" s="42"/>
      <c r="G657" s="5"/>
      <c r="H657" s="42"/>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row>
    <row r="658" spans="1:46" ht="15.75" customHeight="1">
      <c r="A658" s="5"/>
      <c r="B658" s="5"/>
      <c r="C658" s="44"/>
      <c r="D658" s="5"/>
      <c r="E658" s="5"/>
      <c r="F658" s="42"/>
      <c r="G658" s="5"/>
      <c r="H658" s="42"/>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row>
    <row r="659" spans="1:46" ht="15.75" customHeight="1">
      <c r="A659" s="5"/>
      <c r="B659" s="5"/>
      <c r="C659" s="44"/>
      <c r="D659" s="5"/>
      <c r="E659" s="5"/>
      <c r="F659" s="42"/>
      <c r="G659" s="5"/>
      <c r="H659" s="42"/>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row>
    <row r="660" spans="1:46" ht="15.75" customHeight="1">
      <c r="A660" s="5"/>
      <c r="B660" s="5"/>
      <c r="C660" s="44"/>
      <c r="D660" s="5"/>
      <c r="E660" s="5"/>
      <c r="F660" s="42"/>
      <c r="G660" s="5"/>
      <c r="H660" s="42"/>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row>
    <row r="661" spans="1:46" ht="15.75" customHeight="1">
      <c r="A661" s="5"/>
      <c r="B661" s="5"/>
      <c r="C661" s="44"/>
      <c r="D661" s="5"/>
      <c r="E661" s="5"/>
      <c r="F661" s="42"/>
      <c r="G661" s="5"/>
      <c r="H661" s="42"/>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row>
    <row r="662" spans="1:46" ht="15.75" customHeight="1">
      <c r="A662" s="5"/>
      <c r="B662" s="5"/>
      <c r="C662" s="44"/>
      <c r="D662" s="5"/>
      <c r="E662" s="5"/>
      <c r="F662" s="42"/>
      <c r="G662" s="5"/>
      <c r="H662" s="42"/>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row>
    <row r="663" spans="1:46" ht="15.75" customHeight="1">
      <c r="A663" s="5"/>
      <c r="B663" s="5"/>
      <c r="C663" s="44"/>
      <c r="D663" s="5"/>
      <c r="E663" s="5"/>
      <c r="F663" s="42"/>
      <c r="G663" s="5"/>
      <c r="H663" s="42"/>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row>
    <row r="664" spans="1:46" ht="15.75" customHeight="1">
      <c r="A664" s="5"/>
      <c r="B664" s="5"/>
      <c r="C664" s="44"/>
      <c r="D664" s="5"/>
      <c r="E664" s="5"/>
      <c r="F664" s="42"/>
      <c r="G664" s="5"/>
      <c r="H664" s="42"/>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row>
    <row r="665" spans="1:46" ht="15.75" customHeight="1">
      <c r="A665" s="5"/>
      <c r="B665" s="5"/>
      <c r="C665" s="44"/>
      <c r="D665" s="5"/>
      <c r="E665" s="5"/>
      <c r="F665" s="42"/>
      <c r="G665" s="5"/>
      <c r="H665" s="42"/>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row>
    <row r="666" spans="1:46" ht="15.75" customHeight="1">
      <c r="A666" s="5"/>
      <c r="B666" s="5"/>
      <c r="C666" s="44"/>
      <c r="D666" s="5"/>
      <c r="E666" s="5"/>
      <c r="F666" s="42"/>
      <c r="G666" s="5"/>
      <c r="H666" s="42"/>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row>
    <row r="667" spans="1:46" ht="15.75" customHeight="1">
      <c r="A667" s="5"/>
      <c r="B667" s="5"/>
      <c r="C667" s="44"/>
      <c r="D667" s="5"/>
      <c r="E667" s="5"/>
      <c r="F667" s="42"/>
      <c r="G667" s="5"/>
      <c r="H667" s="42"/>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row>
    <row r="668" spans="1:46" ht="15.75" customHeight="1">
      <c r="A668" s="5"/>
      <c r="B668" s="5"/>
      <c r="C668" s="44"/>
      <c r="D668" s="5"/>
      <c r="E668" s="5"/>
      <c r="F668" s="42"/>
      <c r="G668" s="5"/>
      <c r="H668" s="42"/>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row>
    <row r="669" spans="1:46" ht="15.75" customHeight="1">
      <c r="A669" s="5"/>
      <c r="B669" s="5"/>
      <c r="C669" s="44"/>
      <c r="D669" s="5"/>
      <c r="E669" s="5"/>
      <c r="F669" s="42"/>
      <c r="G669" s="5"/>
      <c r="H669" s="42"/>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row>
    <row r="670" spans="1:46" ht="15.75" customHeight="1">
      <c r="A670" s="5"/>
      <c r="B670" s="5"/>
      <c r="C670" s="44"/>
      <c r="D670" s="5"/>
      <c r="E670" s="5"/>
      <c r="F670" s="42"/>
      <c r="G670" s="5"/>
      <c r="H670" s="42"/>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row>
    <row r="671" spans="1:46" ht="15.75" customHeight="1">
      <c r="A671" s="5"/>
      <c r="B671" s="5"/>
      <c r="C671" s="44"/>
      <c r="D671" s="5"/>
      <c r="E671" s="5"/>
      <c r="F671" s="42"/>
      <c r="G671" s="5"/>
      <c r="H671" s="42"/>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row>
    <row r="672" spans="1:46" ht="15.75" customHeight="1">
      <c r="A672" s="5"/>
      <c r="B672" s="5"/>
      <c r="C672" s="44"/>
      <c r="D672" s="5"/>
      <c r="E672" s="5"/>
      <c r="F672" s="42"/>
      <c r="G672" s="5"/>
      <c r="H672" s="42"/>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row>
    <row r="673" spans="1:46" ht="15.75" customHeight="1">
      <c r="A673" s="5"/>
      <c r="B673" s="5"/>
      <c r="C673" s="44"/>
      <c r="D673" s="5"/>
      <c r="E673" s="5"/>
      <c r="F673" s="42"/>
      <c r="G673" s="5"/>
      <c r="H673" s="42"/>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row>
    <row r="674" spans="1:46" ht="15.75" customHeight="1">
      <c r="A674" s="5"/>
      <c r="B674" s="5"/>
      <c r="C674" s="44"/>
      <c r="D674" s="5"/>
      <c r="E674" s="5"/>
      <c r="F674" s="42"/>
      <c r="G674" s="5"/>
      <c r="H674" s="42"/>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row>
    <row r="675" spans="1:46" ht="15.75" customHeight="1">
      <c r="A675" s="5"/>
      <c r="B675" s="5"/>
      <c r="C675" s="44"/>
      <c r="D675" s="5"/>
      <c r="E675" s="5"/>
      <c r="F675" s="42"/>
      <c r="G675" s="5"/>
      <c r="H675" s="42"/>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row>
    <row r="676" spans="1:46" ht="15.75" customHeight="1">
      <c r="A676" s="5"/>
      <c r="B676" s="5"/>
      <c r="C676" s="44"/>
      <c r="D676" s="5"/>
      <c r="E676" s="5"/>
      <c r="F676" s="42"/>
      <c r="G676" s="5"/>
      <c r="H676" s="42"/>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row>
    <row r="677" spans="1:46" ht="15.75" customHeight="1">
      <c r="A677" s="5"/>
      <c r="B677" s="5"/>
      <c r="C677" s="44"/>
      <c r="D677" s="5"/>
      <c r="E677" s="5"/>
      <c r="F677" s="42"/>
      <c r="G677" s="5"/>
      <c r="H677" s="42"/>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row>
    <row r="678" spans="1:46" ht="15.75" customHeight="1">
      <c r="A678" s="5"/>
      <c r="B678" s="5"/>
      <c r="C678" s="44"/>
      <c r="D678" s="5"/>
      <c r="E678" s="5"/>
      <c r="F678" s="42"/>
      <c r="G678" s="5"/>
      <c r="H678" s="42"/>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row>
    <row r="679" spans="1:46" ht="15.75" customHeight="1">
      <c r="A679" s="5"/>
      <c r="B679" s="5"/>
      <c r="C679" s="44"/>
      <c r="D679" s="5"/>
      <c r="E679" s="5"/>
      <c r="F679" s="42"/>
      <c r="G679" s="5"/>
      <c r="H679" s="42"/>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row>
    <row r="680" spans="1:46" ht="15.75" customHeight="1">
      <c r="A680" s="5"/>
      <c r="B680" s="5"/>
      <c r="C680" s="44"/>
      <c r="D680" s="5"/>
      <c r="E680" s="5"/>
      <c r="F680" s="42"/>
      <c r="G680" s="5"/>
      <c r="H680" s="42"/>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row>
    <row r="681" spans="1:46" ht="15.75" customHeight="1">
      <c r="A681" s="5"/>
      <c r="B681" s="5"/>
      <c r="C681" s="44"/>
      <c r="D681" s="5"/>
      <c r="E681" s="5"/>
      <c r="F681" s="42"/>
      <c r="G681" s="5"/>
      <c r="H681" s="42"/>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row>
    <row r="682" spans="1:46" ht="15.75" customHeight="1">
      <c r="A682" s="5"/>
      <c r="B682" s="5"/>
      <c r="C682" s="44"/>
      <c r="D682" s="5"/>
      <c r="E682" s="5"/>
      <c r="F682" s="42"/>
      <c r="G682" s="5"/>
      <c r="H682" s="42"/>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row>
    <row r="683" spans="1:46" ht="15.75" customHeight="1">
      <c r="A683" s="5"/>
      <c r="B683" s="5"/>
      <c r="C683" s="44"/>
      <c r="D683" s="5"/>
      <c r="E683" s="5"/>
      <c r="F683" s="42"/>
      <c r="G683" s="5"/>
      <c r="H683" s="42"/>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row>
    <row r="684" spans="1:46" ht="15.75" customHeight="1">
      <c r="A684" s="5"/>
      <c r="B684" s="5"/>
      <c r="C684" s="44"/>
      <c r="D684" s="5"/>
      <c r="E684" s="5"/>
      <c r="F684" s="42"/>
      <c r="G684" s="5"/>
      <c r="H684" s="42"/>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row>
    <row r="685" spans="1:46" ht="15.75" customHeight="1">
      <c r="A685" s="5"/>
      <c r="B685" s="5"/>
      <c r="C685" s="44"/>
      <c r="D685" s="5"/>
      <c r="E685" s="5"/>
      <c r="F685" s="42"/>
      <c r="G685" s="5"/>
      <c r="H685" s="42"/>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row>
    <row r="686" spans="1:46" ht="15.75" customHeight="1">
      <c r="A686" s="5"/>
      <c r="B686" s="5"/>
      <c r="C686" s="44"/>
      <c r="D686" s="5"/>
      <c r="E686" s="5"/>
      <c r="F686" s="42"/>
      <c r="G686" s="5"/>
      <c r="H686" s="42"/>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row>
    <row r="687" spans="1:46" ht="15.75" customHeight="1">
      <c r="A687" s="5"/>
      <c r="B687" s="5"/>
      <c r="C687" s="44"/>
      <c r="D687" s="5"/>
      <c r="E687" s="5"/>
      <c r="F687" s="42"/>
      <c r="G687" s="5"/>
      <c r="H687" s="42"/>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row>
    <row r="688" spans="1:46" ht="15.75" customHeight="1">
      <c r="A688" s="5"/>
      <c r="B688" s="5"/>
      <c r="C688" s="44"/>
      <c r="D688" s="5"/>
      <c r="E688" s="5"/>
      <c r="F688" s="42"/>
      <c r="G688" s="5"/>
      <c r="H688" s="42"/>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row>
    <row r="689" spans="1:46" ht="15.75" customHeight="1">
      <c r="A689" s="5"/>
      <c r="B689" s="5"/>
      <c r="C689" s="44"/>
      <c r="D689" s="5"/>
      <c r="E689" s="5"/>
      <c r="F689" s="42"/>
      <c r="G689" s="5"/>
      <c r="H689" s="42"/>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row>
    <row r="690" spans="1:46" ht="15.75" customHeight="1">
      <c r="A690" s="5"/>
      <c r="B690" s="5"/>
      <c r="C690" s="44"/>
      <c r="D690" s="5"/>
      <c r="E690" s="5"/>
      <c r="F690" s="42"/>
      <c r="G690" s="5"/>
      <c r="H690" s="42"/>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row>
    <row r="691" spans="1:46" ht="15.75" customHeight="1">
      <c r="A691" s="5"/>
      <c r="B691" s="5"/>
      <c r="C691" s="44"/>
      <c r="D691" s="5"/>
      <c r="E691" s="5"/>
      <c r="F691" s="42"/>
      <c r="G691" s="5"/>
      <c r="H691" s="42"/>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row>
    <row r="692" spans="1:46" ht="15.75" customHeight="1">
      <c r="A692" s="5"/>
      <c r="B692" s="5"/>
      <c r="C692" s="44"/>
      <c r="D692" s="5"/>
      <c r="E692" s="5"/>
      <c r="F692" s="42"/>
      <c r="G692" s="5"/>
      <c r="H692" s="42"/>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row>
    <row r="693" spans="1:46" ht="15.75" customHeight="1">
      <c r="A693" s="5"/>
      <c r="B693" s="5"/>
      <c r="C693" s="44"/>
      <c r="D693" s="5"/>
      <c r="E693" s="5"/>
      <c r="F693" s="42"/>
      <c r="G693" s="5"/>
      <c r="H693" s="42"/>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row>
    <row r="694" spans="1:46" ht="15.75" customHeight="1">
      <c r="A694" s="5"/>
      <c r="B694" s="5"/>
      <c r="C694" s="44"/>
      <c r="D694" s="5"/>
      <c r="E694" s="5"/>
      <c r="F694" s="42"/>
      <c r="G694" s="5"/>
      <c r="H694" s="42"/>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row>
    <row r="695" spans="1:46" ht="15.75" customHeight="1">
      <c r="A695" s="5"/>
      <c r="B695" s="5"/>
      <c r="C695" s="44"/>
      <c r="D695" s="5"/>
      <c r="E695" s="5"/>
      <c r="F695" s="42"/>
      <c r="G695" s="5"/>
      <c r="H695" s="42"/>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row>
    <row r="696" spans="1:46" ht="15.75" customHeight="1">
      <c r="A696" s="5"/>
      <c r="B696" s="5"/>
      <c r="C696" s="44"/>
      <c r="D696" s="5"/>
      <c r="E696" s="5"/>
      <c r="F696" s="42"/>
      <c r="G696" s="5"/>
      <c r="H696" s="42"/>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row>
    <row r="697" spans="1:46" ht="15.75" customHeight="1">
      <c r="A697" s="5"/>
      <c r="B697" s="5"/>
      <c r="C697" s="44"/>
      <c r="D697" s="5"/>
      <c r="E697" s="5"/>
      <c r="F697" s="42"/>
      <c r="G697" s="5"/>
      <c r="H697" s="42"/>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row>
    <row r="698" spans="1:46" ht="15.75" customHeight="1">
      <c r="A698" s="5"/>
      <c r="B698" s="5"/>
      <c r="C698" s="44"/>
      <c r="D698" s="5"/>
      <c r="E698" s="5"/>
      <c r="F698" s="42"/>
      <c r="G698" s="5"/>
      <c r="H698" s="42"/>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row>
    <row r="699" spans="1:46" ht="15.75" customHeight="1">
      <c r="A699" s="5"/>
      <c r="B699" s="5"/>
      <c r="C699" s="44"/>
      <c r="D699" s="5"/>
      <c r="E699" s="5"/>
      <c r="F699" s="42"/>
      <c r="G699" s="5"/>
      <c r="H699" s="42"/>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row>
    <row r="700" spans="1:46" ht="15.75" customHeight="1">
      <c r="A700" s="5"/>
      <c r="B700" s="5"/>
      <c r="C700" s="44"/>
      <c r="D700" s="5"/>
      <c r="E700" s="5"/>
      <c r="F700" s="42"/>
      <c r="G700" s="5"/>
      <c r="H700" s="42"/>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row>
    <row r="701" spans="1:46" ht="15.75" customHeight="1">
      <c r="A701" s="5"/>
      <c r="B701" s="5"/>
      <c r="C701" s="44"/>
      <c r="D701" s="5"/>
      <c r="E701" s="5"/>
      <c r="F701" s="42"/>
      <c r="G701" s="5"/>
      <c r="H701" s="42"/>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row>
    <row r="702" spans="1:46" ht="15.75" customHeight="1">
      <c r="A702" s="5"/>
      <c r="B702" s="5"/>
      <c r="C702" s="44"/>
      <c r="D702" s="5"/>
      <c r="E702" s="5"/>
      <c r="F702" s="42"/>
      <c r="G702" s="5"/>
      <c r="H702" s="42"/>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row>
    <row r="703" spans="1:46" ht="15.75" customHeight="1">
      <c r="A703" s="5"/>
      <c r="B703" s="5"/>
      <c r="C703" s="44"/>
      <c r="D703" s="5"/>
      <c r="E703" s="5"/>
      <c r="F703" s="42"/>
      <c r="G703" s="5"/>
      <c r="H703" s="42"/>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row>
    <row r="704" spans="1:46" ht="15.75" customHeight="1">
      <c r="A704" s="5"/>
      <c r="B704" s="5"/>
      <c r="C704" s="44"/>
      <c r="D704" s="5"/>
      <c r="E704" s="5"/>
      <c r="F704" s="42"/>
      <c r="G704" s="5"/>
      <c r="H704" s="42"/>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row>
    <row r="705" spans="1:46" ht="15.75" customHeight="1">
      <c r="A705" s="5"/>
      <c r="B705" s="5"/>
      <c r="C705" s="44"/>
      <c r="D705" s="5"/>
      <c r="E705" s="5"/>
      <c r="F705" s="42"/>
      <c r="G705" s="5"/>
      <c r="H705" s="42"/>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row>
    <row r="706" spans="1:46" ht="15.75" customHeight="1">
      <c r="A706" s="5"/>
      <c r="B706" s="5"/>
      <c r="C706" s="44"/>
      <c r="D706" s="5"/>
      <c r="E706" s="5"/>
      <c r="F706" s="42"/>
      <c r="G706" s="5"/>
      <c r="H706" s="42"/>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row>
    <row r="707" spans="1:46" ht="15.75" customHeight="1">
      <c r="A707" s="5"/>
      <c r="B707" s="5"/>
      <c r="C707" s="44"/>
      <c r="D707" s="5"/>
      <c r="E707" s="5"/>
      <c r="F707" s="42"/>
      <c r="G707" s="5"/>
      <c r="H707" s="42"/>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row>
    <row r="708" spans="1:46" ht="15.75" customHeight="1">
      <c r="A708" s="5"/>
      <c r="B708" s="5"/>
      <c r="C708" s="44"/>
      <c r="D708" s="5"/>
      <c r="E708" s="5"/>
      <c r="F708" s="42"/>
      <c r="G708" s="5"/>
      <c r="H708" s="42"/>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row>
    <row r="709" spans="1:46" ht="15.75" customHeight="1">
      <c r="A709" s="5"/>
      <c r="B709" s="5"/>
      <c r="C709" s="44"/>
      <c r="D709" s="5"/>
      <c r="E709" s="5"/>
      <c r="F709" s="42"/>
      <c r="G709" s="5"/>
      <c r="H709" s="42"/>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row>
    <row r="710" spans="1:46" ht="15.75" customHeight="1">
      <c r="A710" s="5"/>
      <c r="B710" s="5"/>
      <c r="C710" s="44"/>
      <c r="D710" s="5"/>
      <c r="E710" s="5"/>
      <c r="F710" s="42"/>
      <c r="G710" s="5"/>
      <c r="H710" s="42"/>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row>
    <row r="711" spans="1:46" ht="15.75" customHeight="1">
      <c r="A711" s="5"/>
      <c r="B711" s="5"/>
      <c r="C711" s="44"/>
      <c r="D711" s="5"/>
      <c r="E711" s="5"/>
      <c r="F711" s="42"/>
      <c r="G711" s="5"/>
      <c r="H711" s="42"/>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row>
    <row r="712" spans="1:46" ht="15.75" customHeight="1">
      <c r="A712" s="5"/>
      <c r="B712" s="5"/>
      <c r="C712" s="44"/>
      <c r="D712" s="5"/>
      <c r="E712" s="5"/>
      <c r="F712" s="42"/>
      <c r="G712" s="5"/>
      <c r="H712" s="42"/>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row>
    <row r="713" spans="1:46" ht="15.75" customHeight="1">
      <c r="A713" s="5"/>
      <c r="B713" s="5"/>
      <c r="C713" s="44"/>
      <c r="D713" s="5"/>
      <c r="E713" s="5"/>
      <c r="F713" s="42"/>
      <c r="G713" s="5"/>
      <c r="H713" s="42"/>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row>
    <row r="714" spans="1:46" ht="15.75" customHeight="1">
      <c r="A714" s="5"/>
      <c r="B714" s="5"/>
      <c r="C714" s="44"/>
      <c r="D714" s="5"/>
      <c r="E714" s="5"/>
      <c r="F714" s="42"/>
      <c r="G714" s="5"/>
      <c r="H714" s="42"/>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row>
    <row r="715" spans="1:46" ht="15.75" customHeight="1">
      <c r="A715" s="5"/>
      <c r="B715" s="5"/>
      <c r="C715" s="44"/>
      <c r="D715" s="5"/>
      <c r="E715" s="5"/>
      <c r="F715" s="42"/>
      <c r="G715" s="5"/>
      <c r="H715" s="42"/>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row>
    <row r="716" spans="1:46" ht="15.75" customHeight="1">
      <c r="A716" s="5"/>
      <c r="B716" s="5"/>
      <c r="C716" s="44"/>
      <c r="D716" s="5"/>
      <c r="E716" s="5"/>
      <c r="F716" s="42"/>
      <c r="G716" s="5"/>
      <c r="H716" s="42"/>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row>
    <row r="717" spans="1:46" ht="15.75" customHeight="1">
      <c r="A717" s="5"/>
      <c r="B717" s="5"/>
      <c r="C717" s="44"/>
      <c r="D717" s="5"/>
      <c r="E717" s="5"/>
      <c r="F717" s="42"/>
      <c r="G717" s="5"/>
      <c r="H717" s="42"/>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row>
    <row r="718" spans="1:46" ht="15.75" customHeight="1">
      <c r="A718" s="5"/>
      <c r="B718" s="5"/>
      <c r="C718" s="44"/>
      <c r="D718" s="5"/>
      <c r="E718" s="5"/>
      <c r="F718" s="42"/>
      <c r="G718" s="5"/>
      <c r="H718" s="42"/>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row>
    <row r="719" spans="1:46" ht="15.75" customHeight="1">
      <c r="A719" s="5"/>
      <c r="B719" s="5"/>
      <c r="C719" s="44"/>
      <c r="D719" s="5"/>
      <c r="E719" s="5"/>
      <c r="F719" s="42"/>
      <c r="G719" s="5"/>
      <c r="H719" s="42"/>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row>
    <row r="720" spans="1:46" ht="15.75" customHeight="1">
      <c r="A720" s="5"/>
      <c r="B720" s="5"/>
      <c r="C720" s="44"/>
      <c r="D720" s="5"/>
      <c r="E720" s="5"/>
      <c r="F720" s="42"/>
      <c r="G720" s="5"/>
      <c r="H720" s="42"/>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row>
    <row r="721" spans="1:46" ht="15.75" customHeight="1">
      <c r="A721" s="5"/>
      <c r="B721" s="5"/>
      <c r="C721" s="44"/>
      <c r="D721" s="5"/>
      <c r="E721" s="5"/>
      <c r="F721" s="42"/>
      <c r="G721" s="5"/>
      <c r="H721" s="42"/>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row>
    <row r="722" spans="1:46" ht="15.75" customHeight="1">
      <c r="A722" s="5"/>
      <c r="B722" s="5"/>
      <c r="C722" s="44"/>
      <c r="D722" s="5"/>
      <c r="E722" s="5"/>
      <c r="F722" s="42"/>
      <c r="G722" s="5"/>
      <c r="H722" s="42"/>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row>
    <row r="723" spans="1:46" ht="15.75" customHeight="1">
      <c r="A723" s="5"/>
      <c r="B723" s="5"/>
      <c r="C723" s="44"/>
      <c r="D723" s="5"/>
      <c r="E723" s="5"/>
      <c r="F723" s="42"/>
      <c r="G723" s="5"/>
      <c r="H723" s="42"/>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row>
    <row r="724" spans="1:46" ht="15.75" customHeight="1">
      <c r="A724" s="5"/>
      <c r="B724" s="5"/>
      <c r="C724" s="44"/>
      <c r="D724" s="5"/>
      <c r="E724" s="5"/>
      <c r="F724" s="42"/>
      <c r="G724" s="5"/>
      <c r="H724" s="42"/>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row>
    <row r="725" spans="1:46" ht="15.75" customHeight="1">
      <c r="A725" s="5"/>
      <c r="B725" s="5"/>
      <c r="C725" s="44"/>
      <c r="D725" s="5"/>
      <c r="E725" s="5"/>
      <c r="F725" s="42"/>
      <c r="G725" s="5"/>
      <c r="H725" s="42"/>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row>
    <row r="726" spans="1:46" ht="15.75" customHeight="1">
      <c r="A726" s="5"/>
      <c r="B726" s="5"/>
      <c r="C726" s="44"/>
      <c r="D726" s="5"/>
      <c r="E726" s="5"/>
      <c r="F726" s="42"/>
      <c r="G726" s="5"/>
      <c r="H726" s="42"/>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row>
    <row r="727" spans="1:46" ht="15.75" customHeight="1">
      <c r="A727" s="5"/>
      <c r="B727" s="5"/>
      <c r="C727" s="44"/>
      <c r="D727" s="5"/>
      <c r="E727" s="5"/>
      <c r="F727" s="42"/>
      <c r="G727" s="5"/>
      <c r="H727" s="42"/>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row>
    <row r="728" spans="1:46" ht="15.75" customHeight="1">
      <c r="A728" s="5"/>
      <c r="B728" s="5"/>
      <c r="C728" s="44"/>
      <c r="D728" s="5"/>
      <c r="E728" s="5"/>
      <c r="F728" s="42"/>
      <c r="G728" s="5"/>
      <c r="H728" s="42"/>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row>
    <row r="729" spans="1:46" ht="15.75" customHeight="1">
      <c r="A729" s="5"/>
      <c r="B729" s="5"/>
      <c r="C729" s="44"/>
      <c r="D729" s="5"/>
      <c r="E729" s="5"/>
      <c r="F729" s="42"/>
      <c r="G729" s="5"/>
      <c r="H729" s="42"/>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row>
    <row r="730" spans="1:46" ht="15.75" customHeight="1">
      <c r="A730" s="5"/>
      <c r="B730" s="5"/>
      <c r="C730" s="44"/>
      <c r="D730" s="5"/>
      <c r="E730" s="5"/>
      <c r="F730" s="42"/>
      <c r="G730" s="5"/>
      <c r="H730" s="42"/>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row>
    <row r="731" spans="1:46" ht="15.75" customHeight="1">
      <c r="A731" s="5"/>
      <c r="B731" s="5"/>
      <c r="C731" s="44"/>
      <c r="D731" s="5"/>
      <c r="E731" s="5"/>
      <c r="F731" s="42"/>
      <c r="G731" s="5"/>
      <c r="H731" s="42"/>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row>
    <row r="732" spans="1:46" ht="15.75" customHeight="1">
      <c r="A732" s="5"/>
      <c r="B732" s="5"/>
      <c r="C732" s="44"/>
      <c r="D732" s="5"/>
      <c r="E732" s="5"/>
      <c r="F732" s="42"/>
      <c r="G732" s="5"/>
      <c r="H732" s="42"/>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row>
    <row r="733" spans="1:46" ht="15.75" customHeight="1">
      <c r="A733" s="5"/>
      <c r="B733" s="5"/>
      <c r="C733" s="44"/>
      <c r="D733" s="5"/>
      <c r="E733" s="5"/>
      <c r="F733" s="42"/>
      <c r="G733" s="5"/>
      <c r="H733" s="42"/>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row>
    <row r="734" spans="1:46" ht="15.75" customHeight="1">
      <c r="A734" s="5"/>
      <c r="B734" s="5"/>
      <c r="C734" s="44"/>
      <c r="D734" s="5"/>
      <c r="E734" s="5"/>
      <c r="F734" s="42"/>
      <c r="G734" s="5"/>
      <c r="H734" s="42"/>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row>
    <row r="735" spans="1:46" ht="15.75" customHeight="1">
      <c r="A735" s="5"/>
      <c r="B735" s="5"/>
      <c r="C735" s="44"/>
      <c r="D735" s="5"/>
      <c r="E735" s="5"/>
      <c r="F735" s="42"/>
      <c r="G735" s="5"/>
      <c r="H735" s="42"/>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row>
    <row r="736" spans="1:46" ht="15.75" customHeight="1">
      <c r="A736" s="5"/>
      <c r="B736" s="5"/>
      <c r="C736" s="44"/>
      <c r="D736" s="5"/>
      <c r="E736" s="5"/>
      <c r="F736" s="42"/>
      <c r="G736" s="5"/>
      <c r="H736" s="42"/>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row>
    <row r="737" spans="1:46" ht="15.75" customHeight="1">
      <c r="A737" s="5"/>
      <c r="B737" s="5"/>
      <c r="C737" s="44"/>
      <c r="D737" s="5"/>
      <c r="E737" s="5"/>
      <c r="F737" s="42"/>
      <c r="G737" s="5"/>
      <c r="H737" s="42"/>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row>
    <row r="738" spans="1:46" ht="15.75" customHeight="1">
      <c r="A738" s="5"/>
      <c r="B738" s="5"/>
      <c r="C738" s="44"/>
      <c r="D738" s="5"/>
      <c r="E738" s="5"/>
      <c r="F738" s="42"/>
      <c r="G738" s="5"/>
      <c r="H738" s="42"/>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row>
    <row r="739" spans="1:46" ht="15.75" customHeight="1">
      <c r="A739" s="5"/>
      <c r="B739" s="5"/>
      <c r="C739" s="44"/>
      <c r="D739" s="5"/>
      <c r="E739" s="5"/>
      <c r="F739" s="42"/>
      <c r="G739" s="5"/>
      <c r="H739" s="42"/>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row>
    <row r="740" spans="1:46" ht="15.75" customHeight="1">
      <c r="A740" s="5"/>
      <c r="B740" s="5"/>
      <c r="C740" s="44"/>
      <c r="D740" s="5"/>
      <c r="E740" s="5"/>
      <c r="F740" s="42"/>
      <c r="G740" s="5"/>
      <c r="H740" s="42"/>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row>
    <row r="741" spans="1:46" ht="15.75" customHeight="1">
      <c r="A741" s="5"/>
      <c r="B741" s="5"/>
      <c r="C741" s="44"/>
      <c r="D741" s="5"/>
      <c r="E741" s="5"/>
      <c r="F741" s="42"/>
      <c r="G741" s="5"/>
      <c r="H741" s="42"/>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row>
    <row r="742" spans="1:46" ht="15.75" customHeight="1">
      <c r="A742" s="5"/>
      <c r="B742" s="5"/>
      <c r="C742" s="44"/>
      <c r="D742" s="5"/>
      <c r="E742" s="5"/>
      <c r="F742" s="42"/>
      <c r="G742" s="5"/>
      <c r="H742" s="42"/>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row>
    <row r="743" spans="1:46" ht="15.75" customHeight="1">
      <c r="A743" s="5"/>
      <c r="B743" s="5"/>
      <c r="C743" s="44"/>
      <c r="D743" s="5"/>
      <c r="E743" s="5"/>
      <c r="F743" s="42"/>
      <c r="G743" s="5"/>
      <c r="H743" s="42"/>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row>
    <row r="744" spans="1:46" ht="15.75" customHeight="1">
      <c r="A744" s="5"/>
      <c r="B744" s="5"/>
      <c r="C744" s="44"/>
      <c r="D744" s="5"/>
      <c r="E744" s="5"/>
      <c r="F744" s="42"/>
      <c r="G744" s="5"/>
      <c r="H744" s="42"/>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row>
    <row r="745" spans="1:46" ht="15.75" customHeight="1">
      <c r="A745" s="5"/>
      <c r="B745" s="5"/>
      <c r="C745" s="44"/>
      <c r="D745" s="5"/>
      <c r="E745" s="5"/>
      <c r="F745" s="42"/>
      <c r="G745" s="5"/>
      <c r="H745" s="42"/>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row>
    <row r="746" spans="1:46" ht="15.75" customHeight="1">
      <c r="A746" s="5"/>
      <c r="B746" s="5"/>
      <c r="C746" s="44"/>
      <c r="D746" s="5"/>
      <c r="E746" s="5"/>
      <c r="F746" s="42"/>
      <c r="G746" s="5"/>
      <c r="H746" s="42"/>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row>
    <row r="747" spans="1:46" ht="15.75" customHeight="1">
      <c r="A747" s="5"/>
      <c r="B747" s="5"/>
      <c r="C747" s="44"/>
      <c r="D747" s="5"/>
      <c r="E747" s="5"/>
      <c r="F747" s="42"/>
      <c r="G747" s="5"/>
      <c r="H747" s="42"/>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row>
    <row r="748" spans="1:46" ht="15.75" customHeight="1">
      <c r="A748" s="5"/>
      <c r="B748" s="5"/>
      <c r="C748" s="44"/>
      <c r="D748" s="5"/>
      <c r="E748" s="5"/>
      <c r="F748" s="42"/>
      <c r="G748" s="5"/>
      <c r="H748" s="42"/>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row>
    <row r="749" spans="1:46" ht="15.75" customHeight="1">
      <c r="A749" s="5"/>
      <c r="B749" s="5"/>
      <c r="C749" s="44"/>
      <c r="D749" s="5"/>
      <c r="E749" s="5"/>
      <c r="F749" s="42"/>
      <c r="G749" s="5"/>
      <c r="H749" s="42"/>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row>
    <row r="750" spans="1:46" ht="15.75" customHeight="1">
      <c r="A750" s="5"/>
      <c r="B750" s="5"/>
      <c r="C750" s="44"/>
      <c r="D750" s="5"/>
      <c r="E750" s="5"/>
      <c r="F750" s="42"/>
      <c r="G750" s="5"/>
      <c r="H750" s="42"/>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row>
    <row r="751" spans="1:46" ht="15.75" customHeight="1">
      <c r="A751" s="5"/>
      <c r="B751" s="5"/>
      <c r="C751" s="44"/>
      <c r="D751" s="5"/>
      <c r="E751" s="5"/>
      <c r="F751" s="42"/>
      <c r="G751" s="5"/>
      <c r="H751" s="42"/>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row>
    <row r="752" spans="1:46" ht="15.75" customHeight="1">
      <c r="A752" s="5"/>
      <c r="B752" s="5"/>
      <c r="C752" s="44"/>
      <c r="D752" s="5"/>
      <c r="E752" s="5"/>
      <c r="F752" s="42"/>
      <c r="G752" s="5"/>
      <c r="H752" s="42"/>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row>
    <row r="753" spans="1:46" ht="15.75" customHeight="1">
      <c r="A753" s="5"/>
      <c r="B753" s="5"/>
      <c r="C753" s="44"/>
      <c r="D753" s="5"/>
      <c r="E753" s="5"/>
      <c r="F753" s="42"/>
      <c r="G753" s="5"/>
      <c r="H753" s="42"/>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row>
    <row r="754" spans="1:46" ht="15.75" customHeight="1">
      <c r="A754" s="5"/>
      <c r="B754" s="5"/>
      <c r="C754" s="44"/>
      <c r="D754" s="5"/>
      <c r="E754" s="5"/>
      <c r="F754" s="42"/>
      <c r="G754" s="5"/>
      <c r="H754" s="42"/>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row>
    <row r="755" spans="1:46" ht="15.75" customHeight="1">
      <c r="A755" s="5"/>
      <c r="B755" s="5"/>
      <c r="C755" s="44"/>
      <c r="D755" s="5"/>
      <c r="E755" s="5"/>
      <c r="F755" s="42"/>
      <c r="G755" s="5"/>
      <c r="H755" s="42"/>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row>
    <row r="756" spans="1:46" ht="15.75" customHeight="1">
      <c r="A756" s="5"/>
      <c r="B756" s="5"/>
      <c r="C756" s="44"/>
      <c r="D756" s="5"/>
      <c r="E756" s="5"/>
      <c r="F756" s="42"/>
      <c r="G756" s="5"/>
      <c r="H756" s="42"/>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row>
    <row r="757" spans="1:46" ht="15.75" customHeight="1">
      <c r="A757" s="5"/>
      <c r="B757" s="5"/>
      <c r="C757" s="44"/>
      <c r="D757" s="5"/>
      <c r="E757" s="5"/>
      <c r="F757" s="42"/>
      <c r="G757" s="5"/>
      <c r="H757" s="42"/>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row>
    <row r="758" spans="1:46" ht="15.75" customHeight="1">
      <c r="A758" s="5"/>
      <c r="B758" s="5"/>
      <c r="C758" s="44"/>
      <c r="D758" s="5"/>
      <c r="E758" s="5"/>
      <c r="F758" s="42"/>
      <c r="G758" s="5"/>
      <c r="H758" s="42"/>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row>
    <row r="759" spans="1:46" ht="15.75" customHeight="1">
      <c r="A759" s="5"/>
      <c r="B759" s="5"/>
      <c r="C759" s="44"/>
      <c r="D759" s="5"/>
      <c r="E759" s="5"/>
      <c r="F759" s="42"/>
      <c r="G759" s="5"/>
      <c r="H759" s="42"/>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row>
    <row r="760" spans="1:46" ht="15.75" customHeight="1">
      <c r="A760" s="5"/>
      <c r="B760" s="5"/>
      <c r="C760" s="44"/>
      <c r="D760" s="5"/>
      <c r="E760" s="5"/>
      <c r="F760" s="42"/>
      <c r="G760" s="5"/>
      <c r="H760" s="42"/>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row>
    <row r="761" spans="1:46" ht="15.75" customHeight="1">
      <c r="A761" s="5"/>
      <c r="B761" s="5"/>
      <c r="C761" s="44"/>
      <c r="D761" s="5"/>
      <c r="E761" s="5"/>
      <c r="F761" s="42"/>
      <c r="G761" s="5"/>
      <c r="H761" s="42"/>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row>
    <row r="762" spans="1:46" ht="15.75" customHeight="1">
      <c r="A762" s="5"/>
      <c r="B762" s="5"/>
      <c r="C762" s="44"/>
      <c r="D762" s="5"/>
      <c r="E762" s="5"/>
      <c r="F762" s="42"/>
      <c r="G762" s="5"/>
      <c r="H762" s="42"/>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row>
    <row r="763" spans="1:46" ht="15.75" customHeight="1">
      <c r="A763" s="5"/>
      <c r="B763" s="5"/>
      <c r="C763" s="44"/>
      <c r="D763" s="5"/>
      <c r="E763" s="5"/>
      <c r="F763" s="42"/>
      <c r="G763" s="5"/>
      <c r="H763" s="42"/>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row>
    <row r="764" spans="1:46" ht="15.75" customHeight="1">
      <c r="A764" s="5"/>
      <c r="B764" s="5"/>
      <c r="C764" s="44"/>
      <c r="D764" s="5"/>
      <c r="E764" s="5"/>
      <c r="F764" s="42"/>
      <c r="G764" s="5"/>
      <c r="H764" s="42"/>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row>
    <row r="765" spans="1:46" ht="15.75" customHeight="1">
      <c r="A765" s="5"/>
      <c r="B765" s="5"/>
      <c r="C765" s="44"/>
      <c r="D765" s="5"/>
      <c r="E765" s="5"/>
      <c r="F765" s="42"/>
      <c r="G765" s="5"/>
      <c r="H765" s="42"/>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row>
    <row r="766" spans="1:46" ht="15.75" customHeight="1">
      <c r="A766" s="5"/>
      <c r="B766" s="5"/>
      <c r="C766" s="44"/>
      <c r="D766" s="5"/>
      <c r="E766" s="5"/>
      <c r="F766" s="42"/>
      <c r="G766" s="5"/>
      <c r="H766" s="42"/>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row>
    <row r="767" spans="1:46" ht="15.75" customHeight="1">
      <c r="A767" s="5"/>
      <c r="B767" s="5"/>
      <c r="C767" s="44"/>
      <c r="D767" s="5"/>
      <c r="E767" s="5"/>
      <c r="F767" s="42"/>
      <c r="G767" s="5"/>
      <c r="H767" s="42"/>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row>
    <row r="768" spans="1:46" ht="15.75" customHeight="1">
      <c r="A768" s="5"/>
      <c r="B768" s="5"/>
      <c r="C768" s="44"/>
      <c r="D768" s="5"/>
      <c r="E768" s="5"/>
      <c r="F768" s="42"/>
      <c r="G768" s="5"/>
      <c r="H768" s="42"/>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row>
    <row r="769" spans="1:46" ht="15.75" customHeight="1">
      <c r="A769" s="5"/>
      <c r="B769" s="5"/>
      <c r="C769" s="44"/>
      <c r="D769" s="5"/>
      <c r="E769" s="5"/>
      <c r="F769" s="42"/>
      <c r="G769" s="5"/>
      <c r="H769" s="42"/>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row>
    <row r="770" spans="1:46" ht="15.75" customHeight="1">
      <c r="A770" s="5"/>
      <c r="B770" s="5"/>
      <c r="C770" s="44"/>
      <c r="D770" s="5"/>
      <c r="E770" s="5"/>
      <c r="F770" s="42"/>
      <c r="G770" s="5"/>
      <c r="H770" s="42"/>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row>
    <row r="771" spans="1:46" ht="15.75" customHeight="1">
      <c r="A771" s="5"/>
      <c r="B771" s="5"/>
      <c r="C771" s="44"/>
      <c r="D771" s="5"/>
      <c r="E771" s="5"/>
      <c r="F771" s="42"/>
      <c r="G771" s="5"/>
      <c r="H771" s="42"/>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row>
    <row r="772" spans="1:46" ht="15.75" customHeight="1">
      <c r="A772" s="5"/>
      <c r="B772" s="5"/>
      <c r="C772" s="44"/>
      <c r="D772" s="5"/>
      <c r="E772" s="5"/>
      <c r="F772" s="42"/>
      <c r="G772" s="5"/>
      <c r="H772" s="42"/>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row>
    <row r="773" spans="1:46" ht="15.75" customHeight="1">
      <c r="A773" s="5"/>
      <c r="B773" s="5"/>
      <c r="C773" s="44"/>
      <c r="D773" s="5"/>
      <c r="E773" s="5"/>
      <c r="F773" s="42"/>
      <c r="G773" s="5"/>
      <c r="H773" s="42"/>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row>
    <row r="774" spans="1:46" ht="15.75" customHeight="1">
      <c r="A774" s="5"/>
      <c r="B774" s="5"/>
      <c r="C774" s="44"/>
      <c r="D774" s="5"/>
      <c r="E774" s="5"/>
      <c r="F774" s="42"/>
      <c r="G774" s="5"/>
      <c r="H774" s="42"/>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row>
    <row r="775" spans="1:46" ht="15.75" customHeight="1">
      <c r="A775" s="5"/>
      <c r="B775" s="5"/>
      <c r="C775" s="44"/>
      <c r="D775" s="5"/>
      <c r="E775" s="5"/>
      <c r="F775" s="42"/>
      <c r="G775" s="5"/>
      <c r="H775" s="42"/>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row>
    <row r="776" spans="1:46" ht="15.75" customHeight="1">
      <c r="A776" s="5"/>
      <c r="B776" s="5"/>
      <c r="C776" s="44"/>
      <c r="D776" s="5"/>
      <c r="E776" s="5"/>
      <c r="F776" s="42"/>
      <c r="G776" s="5"/>
      <c r="H776" s="42"/>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row>
    <row r="777" spans="1:46" ht="15.75" customHeight="1">
      <c r="A777" s="5"/>
      <c r="B777" s="5"/>
      <c r="C777" s="44"/>
      <c r="D777" s="5"/>
      <c r="E777" s="5"/>
      <c r="F777" s="42"/>
      <c r="G777" s="5"/>
      <c r="H777" s="42"/>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row>
    <row r="778" spans="1:46" ht="15.75" customHeight="1">
      <c r="A778" s="5"/>
      <c r="B778" s="5"/>
      <c r="C778" s="44"/>
      <c r="D778" s="5"/>
      <c r="E778" s="5"/>
      <c r="F778" s="42"/>
      <c r="G778" s="5"/>
      <c r="H778" s="42"/>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row>
    <row r="779" spans="1:46" ht="15.75" customHeight="1">
      <c r="A779" s="5"/>
      <c r="B779" s="5"/>
      <c r="C779" s="44"/>
      <c r="D779" s="5"/>
      <c r="E779" s="5"/>
      <c r="F779" s="42"/>
      <c r="G779" s="5"/>
      <c r="H779" s="42"/>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row>
    <row r="780" spans="1:46" ht="15.75" customHeight="1">
      <c r="A780" s="5"/>
      <c r="B780" s="5"/>
      <c r="C780" s="44"/>
      <c r="D780" s="5"/>
      <c r="E780" s="5"/>
      <c r="F780" s="42"/>
      <c r="G780" s="5"/>
      <c r="H780" s="42"/>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row>
    <row r="781" spans="1:46" ht="15.75" customHeight="1">
      <c r="A781" s="5"/>
      <c r="B781" s="5"/>
      <c r="C781" s="44"/>
      <c r="D781" s="5"/>
      <c r="E781" s="5"/>
      <c r="F781" s="42"/>
      <c r="G781" s="5"/>
      <c r="H781" s="42"/>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row>
    <row r="782" spans="1:46" ht="15.75" customHeight="1">
      <c r="A782" s="5"/>
      <c r="B782" s="5"/>
      <c r="C782" s="44"/>
      <c r="D782" s="5"/>
      <c r="E782" s="5"/>
      <c r="F782" s="42"/>
      <c r="G782" s="5"/>
      <c r="H782" s="42"/>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row>
    <row r="783" spans="1:46" ht="15.75" customHeight="1">
      <c r="A783" s="5"/>
      <c r="B783" s="5"/>
      <c r="C783" s="44"/>
      <c r="D783" s="5"/>
      <c r="E783" s="5"/>
      <c r="F783" s="42"/>
      <c r="G783" s="5"/>
      <c r="H783" s="42"/>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row>
    <row r="784" spans="1:46" ht="15.75" customHeight="1">
      <c r="A784" s="5"/>
      <c r="B784" s="5"/>
      <c r="C784" s="44"/>
      <c r="D784" s="5"/>
      <c r="E784" s="5"/>
      <c r="F784" s="42"/>
      <c r="G784" s="5"/>
      <c r="H784" s="42"/>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row>
    <row r="785" spans="1:46" ht="15.75" customHeight="1">
      <c r="A785" s="5"/>
      <c r="B785" s="5"/>
      <c r="C785" s="44"/>
      <c r="D785" s="5"/>
      <c r="E785" s="5"/>
      <c r="F785" s="42"/>
      <c r="G785" s="5"/>
      <c r="H785" s="42"/>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row>
    <row r="786" spans="1:46" ht="15.75" customHeight="1">
      <c r="A786" s="5"/>
      <c r="B786" s="5"/>
      <c r="C786" s="44"/>
      <c r="D786" s="5"/>
      <c r="E786" s="5"/>
      <c r="F786" s="42"/>
      <c r="G786" s="5"/>
      <c r="H786" s="42"/>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row>
    <row r="787" spans="1:46" ht="15.75" customHeight="1">
      <c r="A787" s="5"/>
      <c r="B787" s="5"/>
      <c r="C787" s="44"/>
      <c r="D787" s="5"/>
      <c r="E787" s="5"/>
      <c r="F787" s="42"/>
      <c r="G787" s="5"/>
      <c r="H787" s="42"/>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row>
    <row r="788" spans="1:46" ht="15.75" customHeight="1">
      <c r="A788" s="5"/>
      <c r="B788" s="5"/>
      <c r="C788" s="44"/>
      <c r="D788" s="5"/>
      <c r="E788" s="5"/>
      <c r="F788" s="42"/>
      <c r="G788" s="5"/>
      <c r="H788" s="42"/>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row>
    <row r="789" spans="1:46" ht="15.75" customHeight="1">
      <c r="A789" s="5"/>
      <c r="B789" s="5"/>
      <c r="C789" s="44"/>
      <c r="D789" s="5"/>
      <c r="E789" s="5"/>
      <c r="F789" s="42"/>
      <c r="G789" s="5"/>
      <c r="H789" s="42"/>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row>
    <row r="790" spans="1:46" ht="15.75" customHeight="1">
      <c r="A790" s="5"/>
      <c r="B790" s="5"/>
      <c r="C790" s="44"/>
      <c r="D790" s="5"/>
      <c r="E790" s="5"/>
      <c r="F790" s="42"/>
      <c r="G790" s="5"/>
      <c r="H790" s="42"/>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row>
    <row r="791" spans="1:46" ht="15.75" customHeight="1">
      <c r="A791" s="5"/>
      <c r="B791" s="5"/>
      <c r="C791" s="44"/>
      <c r="D791" s="5"/>
      <c r="E791" s="5"/>
      <c r="F791" s="42"/>
      <c r="G791" s="5"/>
      <c r="H791" s="42"/>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row>
    <row r="792" spans="1:46" ht="15.75" customHeight="1">
      <c r="A792" s="5"/>
      <c r="B792" s="5"/>
      <c r="C792" s="44"/>
      <c r="D792" s="5"/>
      <c r="E792" s="5"/>
      <c r="F792" s="42"/>
      <c r="G792" s="5"/>
      <c r="H792" s="42"/>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row>
    <row r="793" spans="1:46" ht="15.75" customHeight="1">
      <c r="A793" s="5"/>
      <c r="B793" s="5"/>
      <c r="C793" s="44"/>
      <c r="D793" s="5"/>
      <c r="E793" s="5"/>
      <c r="F793" s="42"/>
      <c r="G793" s="5"/>
      <c r="H793" s="42"/>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row>
    <row r="794" spans="1:46" ht="15.75" customHeight="1">
      <c r="A794" s="5"/>
      <c r="B794" s="5"/>
      <c r="C794" s="44"/>
      <c r="D794" s="5"/>
      <c r="E794" s="5"/>
      <c r="F794" s="42"/>
      <c r="G794" s="5"/>
      <c r="H794" s="42"/>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row>
    <row r="795" spans="1:46" ht="15.75" customHeight="1">
      <c r="A795" s="5"/>
      <c r="B795" s="5"/>
      <c r="C795" s="44"/>
      <c r="D795" s="5"/>
      <c r="E795" s="5"/>
      <c r="F795" s="42"/>
      <c r="G795" s="5"/>
      <c r="H795" s="42"/>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row>
    <row r="796" spans="1:46" ht="15.75" customHeight="1">
      <c r="A796" s="5"/>
      <c r="B796" s="5"/>
      <c r="C796" s="44"/>
      <c r="D796" s="5"/>
      <c r="E796" s="5"/>
      <c r="F796" s="42"/>
      <c r="G796" s="5"/>
      <c r="H796" s="42"/>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row>
    <row r="797" spans="1:46" ht="15.75" customHeight="1">
      <c r="A797" s="5"/>
      <c r="B797" s="5"/>
      <c r="C797" s="44"/>
      <c r="D797" s="5"/>
      <c r="E797" s="5"/>
      <c r="F797" s="42"/>
      <c r="G797" s="5"/>
      <c r="H797" s="42"/>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row>
    <row r="798" spans="1:46" ht="15.75" customHeight="1">
      <c r="A798" s="5"/>
      <c r="B798" s="5"/>
      <c r="C798" s="44"/>
      <c r="D798" s="5"/>
      <c r="E798" s="5"/>
      <c r="F798" s="42"/>
      <c r="G798" s="5"/>
      <c r="H798" s="42"/>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row>
    <row r="799" spans="1:46" ht="15.75" customHeight="1">
      <c r="A799" s="5"/>
      <c r="B799" s="5"/>
      <c r="C799" s="44"/>
      <c r="D799" s="5"/>
      <c r="E799" s="5"/>
      <c r="F799" s="42"/>
      <c r="G799" s="5"/>
      <c r="H799" s="42"/>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row>
    <row r="800" spans="1:46" ht="15.75" customHeight="1">
      <c r="A800" s="5"/>
      <c r="B800" s="5"/>
      <c r="C800" s="44"/>
      <c r="D800" s="5"/>
      <c r="E800" s="5"/>
      <c r="F800" s="42"/>
      <c r="G800" s="5"/>
      <c r="H800" s="42"/>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row>
    <row r="801" spans="1:46" ht="15.75" customHeight="1">
      <c r="A801" s="5"/>
      <c r="B801" s="5"/>
      <c r="C801" s="44"/>
      <c r="D801" s="5"/>
      <c r="E801" s="5"/>
      <c r="F801" s="42"/>
      <c r="G801" s="5"/>
      <c r="H801" s="42"/>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row>
    <row r="802" spans="1:46" ht="15.75" customHeight="1">
      <c r="A802" s="5"/>
      <c r="B802" s="5"/>
      <c r="C802" s="44"/>
      <c r="D802" s="5"/>
      <c r="E802" s="5"/>
      <c r="F802" s="42"/>
      <c r="G802" s="5"/>
      <c r="H802" s="42"/>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row>
    <row r="803" spans="1:46" ht="15.75" customHeight="1">
      <c r="A803" s="5"/>
      <c r="B803" s="5"/>
      <c r="C803" s="44"/>
      <c r="D803" s="5"/>
      <c r="E803" s="5"/>
      <c r="F803" s="42"/>
      <c r="G803" s="5"/>
      <c r="H803" s="42"/>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row>
    <row r="804" spans="1:46" ht="15.75" customHeight="1">
      <c r="A804" s="5"/>
      <c r="B804" s="5"/>
      <c r="C804" s="44"/>
      <c r="D804" s="5"/>
      <c r="E804" s="5"/>
      <c r="F804" s="42"/>
      <c r="G804" s="5"/>
      <c r="H804" s="42"/>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row>
    <row r="805" spans="1:46" ht="15.75" customHeight="1">
      <c r="A805" s="5"/>
      <c r="B805" s="5"/>
      <c r="C805" s="44"/>
      <c r="D805" s="5"/>
      <c r="E805" s="5"/>
      <c r="F805" s="42"/>
      <c r="G805" s="5"/>
      <c r="H805" s="42"/>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row>
    <row r="806" spans="1:46" ht="15.75" customHeight="1">
      <c r="A806" s="5"/>
      <c r="B806" s="5"/>
      <c r="C806" s="44"/>
      <c r="D806" s="5"/>
      <c r="E806" s="5"/>
      <c r="F806" s="42"/>
      <c r="G806" s="5"/>
      <c r="H806" s="42"/>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row>
    <row r="807" spans="1:46" ht="15.75" customHeight="1">
      <c r="A807" s="5"/>
      <c r="B807" s="5"/>
      <c r="C807" s="44"/>
      <c r="D807" s="5"/>
      <c r="E807" s="5"/>
      <c r="F807" s="42"/>
      <c r="G807" s="5"/>
      <c r="H807" s="42"/>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row>
    <row r="808" spans="1:46" ht="15.75" customHeight="1">
      <c r="A808" s="5"/>
      <c r="B808" s="5"/>
      <c r="C808" s="44"/>
      <c r="D808" s="5"/>
      <c r="E808" s="5"/>
      <c r="F808" s="42"/>
      <c r="G808" s="5"/>
      <c r="H808" s="42"/>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row>
    <row r="809" spans="1:46" ht="15.75" customHeight="1">
      <c r="A809" s="5"/>
      <c r="B809" s="5"/>
      <c r="C809" s="44"/>
      <c r="D809" s="5"/>
      <c r="E809" s="5"/>
      <c r="F809" s="42"/>
      <c r="G809" s="5"/>
      <c r="H809" s="42"/>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row>
    <row r="810" spans="1:46" ht="15.75" customHeight="1">
      <c r="A810" s="5"/>
      <c r="B810" s="5"/>
      <c r="C810" s="44"/>
      <c r="D810" s="5"/>
      <c r="E810" s="5"/>
      <c r="F810" s="42"/>
      <c r="G810" s="5"/>
      <c r="H810" s="42"/>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row>
    <row r="811" spans="1:46" ht="15.75" customHeight="1">
      <c r="A811" s="5"/>
      <c r="B811" s="5"/>
      <c r="C811" s="44"/>
      <c r="D811" s="5"/>
      <c r="E811" s="5"/>
      <c r="F811" s="42"/>
      <c r="G811" s="5"/>
      <c r="H811" s="42"/>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row>
    <row r="812" spans="1:46" ht="15.75" customHeight="1">
      <c r="A812" s="5"/>
      <c r="B812" s="5"/>
      <c r="C812" s="44"/>
      <c r="D812" s="5"/>
      <c r="E812" s="5"/>
      <c r="F812" s="42"/>
      <c r="G812" s="5"/>
      <c r="H812" s="42"/>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row>
    <row r="813" spans="1:46" ht="15.75" customHeight="1">
      <c r="A813" s="5"/>
      <c r="B813" s="5"/>
      <c r="C813" s="44"/>
      <c r="D813" s="5"/>
      <c r="E813" s="5"/>
      <c r="F813" s="42"/>
      <c r="G813" s="5"/>
      <c r="H813" s="42"/>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row>
    <row r="814" spans="1:46" ht="15.75" customHeight="1">
      <c r="A814" s="5"/>
      <c r="B814" s="5"/>
      <c r="C814" s="44"/>
      <c r="D814" s="5"/>
      <c r="E814" s="5"/>
      <c r="F814" s="42"/>
      <c r="G814" s="5"/>
      <c r="H814" s="42"/>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row>
    <row r="815" spans="1:46" ht="15.75" customHeight="1">
      <c r="A815" s="5"/>
      <c r="B815" s="5"/>
      <c r="C815" s="44"/>
      <c r="D815" s="5"/>
      <c r="E815" s="5"/>
      <c r="F815" s="42"/>
      <c r="G815" s="5"/>
      <c r="H815" s="42"/>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row>
    <row r="816" spans="1:46" ht="15.75" customHeight="1">
      <c r="A816" s="5"/>
      <c r="B816" s="5"/>
      <c r="C816" s="44"/>
      <c r="D816" s="5"/>
      <c r="E816" s="5"/>
      <c r="F816" s="42"/>
      <c r="G816" s="5"/>
      <c r="H816" s="42"/>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row>
    <row r="817" spans="1:46" ht="15.75" customHeight="1">
      <c r="A817" s="5"/>
      <c r="B817" s="5"/>
      <c r="C817" s="44"/>
      <c r="D817" s="5"/>
      <c r="E817" s="5"/>
      <c r="F817" s="42"/>
      <c r="G817" s="5"/>
      <c r="H817" s="42"/>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row>
    <row r="818" spans="1:46" ht="15.75" customHeight="1">
      <c r="A818" s="5"/>
      <c r="B818" s="5"/>
      <c r="C818" s="44"/>
      <c r="D818" s="5"/>
      <c r="E818" s="5"/>
      <c r="F818" s="42"/>
      <c r="G818" s="5"/>
      <c r="H818" s="42"/>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row>
    <row r="819" spans="1:46" ht="15.75" customHeight="1">
      <c r="A819" s="5"/>
      <c r="B819" s="5"/>
      <c r="C819" s="44"/>
      <c r="D819" s="5"/>
      <c r="E819" s="5"/>
      <c r="F819" s="42"/>
      <c r="G819" s="5"/>
      <c r="H819" s="42"/>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row>
    <row r="820" spans="1:46" ht="15.75" customHeight="1">
      <c r="A820" s="5"/>
      <c r="B820" s="5"/>
      <c r="C820" s="44"/>
      <c r="D820" s="5"/>
      <c r="E820" s="5"/>
      <c r="F820" s="42"/>
      <c r="G820" s="5"/>
      <c r="H820" s="42"/>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row>
    <row r="821" spans="1:46" ht="15.75" customHeight="1">
      <c r="A821" s="5"/>
      <c r="B821" s="5"/>
      <c r="C821" s="44"/>
      <c r="D821" s="5"/>
      <c r="E821" s="5"/>
      <c r="F821" s="42"/>
      <c r="G821" s="5"/>
      <c r="H821" s="42"/>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row>
    <row r="822" spans="1:46" ht="15.75" customHeight="1">
      <c r="A822" s="5"/>
      <c r="B822" s="5"/>
      <c r="C822" s="44"/>
      <c r="D822" s="5"/>
      <c r="E822" s="5"/>
      <c r="F822" s="42"/>
      <c r="G822" s="5"/>
      <c r="H822" s="42"/>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row>
    <row r="823" spans="1:46" ht="15.75" customHeight="1">
      <c r="A823" s="5"/>
      <c r="B823" s="5"/>
      <c r="C823" s="44"/>
      <c r="D823" s="5"/>
      <c r="E823" s="5"/>
      <c r="F823" s="42"/>
      <c r="G823" s="5"/>
      <c r="H823" s="42"/>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row>
    <row r="824" spans="1:46" ht="15.75" customHeight="1">
      <c r="A824" s="5"/>
      <c r="B824" s="5"/>
      <c r="C824" s="44"/>
      <c r="D824" s="5"/>
      <c r="E824" s="5"/>
      <c r="F824" s="42"/>
      <c r="G824" s="5"/>
      <c r="H824" s="42"/>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row>
    <row r="825" spans="1:46" ht="15.75" customHeight="1">
      <c r="A825" s="5"/>
      <c r="B825" s="5"/>
      <c r="C825" s="44"/>
      <c r="D825" s="5"/>
      <c r="E825" s="5"/>
      <c r="F825" s="42"/>
      <c r="G825" s="5"/>
      <c r="H825" s="42"/>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row>
    <row r="826" spans="1:46" ht="15.75" customHeight="1">
      <c r="A826" s="5"/>
      <c r="B826" s="5"/>
      <c r="C826" s="44"/>
      <c r="D826" s="5"/>
      <c r="E826" s="5"/>
      <c r="F826" s="42"/>
      <c r="G826" s="5"/>
      <c r="H826" s="42"/>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row>
    <row r="827" spans="1:46" ht="15.75" customHeight="1">
      <c r="A827" s="5"/>
      <c r="B827" s="5"/>
      <c r="C827" s="44"/>
      <c r="D827" s="5"/>
      <c r="E827" s="5"/>
      <c r="F827" s="42"/>
      <c r="G827" s="5"/>
      <c r="H827" s="42"/>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row>
    <row r="828" spans="1:46" ht="15.75" customHeight="1">
      <c r="A828" s="5"/>
      <c r="B828" s="5"/>
      <c r="C828" s="44"/>
      <c r="D828" s="5"/>
      <c r="E828" s="5"/>
      <c r="F828" s="42"/>
      <c r="G828" s="5"/>
      <c r="H828" s="42"/>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row>
    <row r="829" spans="1:46" ht="15.75" customHeight="1">
      <c r="A829" s="5"/>
      <c r="B829" s="5"/>
      <c r="C829" s="44"/>
      <c r="D829" s="5"/>
      <c r="E829" s="5"/>
      <c r="F829" s="42"/>
      <c r="G829" s="5"/>
      <c r="H829" s="42"/>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row>
    <row r="830" spans="1:46" ht="15.75" customHeight="1">
      <c r="A830" s="5"/>
      <c r="B830" s="5"/>
      <c r="C830" s="44"/>
      <c r="D830" s="5"/>
      <c r="E830" s="5"/>
      <c r="F830" s="42"/>
      <c r="G830" s="5"/>
      <c r="H830" s="42"/>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row>
    <row r="831" spans="1:46" ht="15.75" customHeight="1">
      <c r="A831" s="5"/>
      <c r="B831" s="5"/>
      <c r="C831" s="44"/>
      <c r="D831" s="5"/>
      <c r="E831" s="5"/>
      <c r="F831" s="42"/>
      <c r="G831" s="5"/>
      <c r="H831" s="42"/>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row>
    <row r="832" spans="1:46" ht="15.75" customHeight="1">
      <c r="A832" s="5"/>
      <c r="B832" s="5"/>
      <c r="C832" s="44"/>
      <c r="D832" s="5"/>
      <c r="E832" s="5"/>
      <c r="F832" s="42"/>
      <c r="G832" s="5"/>
      <c r="H832" s="42"/>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row>
    <row r="833" spans="1:46" ht="15.75" customHeight="1">
      <c r="A833" s="5"/>
      <c r="B833" s="5"/>
      <c r="C833" s="44"/>
      <c r="D833" s="5"/>
      <c r="E833" s="5"/>
      <c r="F833" s="42"/>
      <c r="G833" s="5"/>
      <c r="H833" s="42"/>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row>
    <row r="834" spans="1:46" ht="15.75" customHeight="1">
      <c r="A834" s="5"/>
      <c r="B834" s="5"/>
      <c r="C834" s="44"/>
      <c r="D834" s="5"/>
      <c r="E834" s="5"/>
      <c r="F834" s="42"/>
      <c r="G834" s="5"/>
      <c r="H834" s="42"/>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row>
    <row r="835" spans="1:46" ht="15.75" customHeight="1">
      <c r="A835" s="5"/>
      <c r="B835" s="5"/>
      <c r="C835" s="44"/>
      <c r="D835" s="5"/>
      <c r="E835" s="5"/>
      <c r="F835" s="42"/>
      <c r="G835" s="5"/>
      <c r="H835" s="42"/>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row>
    <row r="836" spans="1:46" ht="15.75" customHeight="1">
      <c r="A836" s="5"/>
      <c r="B836" s="5"/>
      <c r="C836" s="44"/>
      <c r="D836" s="5"/>
      <c r="E836" s="5"/>
      <c r="F836" s="42"/>
      <c r="G836" s="5"/>
      <c r="H836" s="42"/>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row>
    <row r="837" spans="1:46" ht="15.75" customHeight="1">
      <c r="A837" s="5"/>
      <c r="B837" s="5"/>
      <c r="C837" s="44"/>
      <c r="D837" s="5"/>
      <c r="E837" s="5"/>
      <c r="F837" s="42"/>
      <c r="G837" s="5"/>
      <c r="H837" s="42"/>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row>
    <row r="838" spans="1:46" ht="15.75" customHeight="1">
      <c r="A838" s="5"/>
      <c r="B838" s="5"/>
      <c r="C838" s="44"/>
      <c r="D838" s="5"/>
      <c r="E838" s="5"/>
      <c r="F838" s="42"/>
      <c r="G838" s="5"/>
      <c r="H838" s="42"/>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row>
    <row r="839" spans="1:46" ht="15.75" customHeight="1">
      <c r="A839" s="5"/>
      <c r="B839" s="5"/>
      <c r="C839" s="44"/>
      <c r="D839" s="5"/>
      <c r="E839" s="5"/>
      <c r="F839" s="42"/>
      <c r="G839" s="5"/>
      <c r="H839" s="42"/>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row>
    <row r="840" spans="1:46" ht="15.75" customHeight="1">
      <c r="A840" s="5"/>
      <c r="B840" s="5"/>
      <c r="C840" s="44"/>
      <c r="D840" s="5"/>
      <c r="E840" s="5"/>
      <c r="F840" s="42"/>
      <c r="G840" s="5"/>
      <c r="H840" s="42"/>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row>
    <row r="841" spans="1:46" ht="15.75" customHeight="1">
      <c r="A841" s="5"/>
      <c r="B841" s="5"/>
      <c r="C841" s="44"/>
      <c r="D841" s="5"/>
      <c r="E841" s="5"/>
      <c r="F841" s="42"/>
      <c r="G841" s="5"/>
      <c r="H841" s="42"/>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row>
    <row r="842" spans="1:46" ht="15.75" customHeight="1">
      <c r="A842" s="5"/>
      <c r="B842" s="5"/>
      <c r="C842" s="44"/>
      <c r="D842" s="5"/>
      <c r="E842" s="5"/>
      <c r="F842" s="42"/>
      <c r="G842" s="5"/>
      <c r="H842" s="42"/>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row>
    <row r="843" spans="1:46" ht="15.75" customHeight="1">
      <c r="A843" s="5"/>
      <c r="B843" s="5"/>
      <c r="C843" s="44"/>
      <c r="D843" s="5"/>
      <c r="E843" s="5"/>
      <c r="F843" s="42"/>
      <c r="G843" s="5"/>
      <c r="H843" s="42"/>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row>
    <row r="844" spans="1:46" ht="15.75" customHeight="1">
      <c r="A844" s="5"/>
      <c r="B844" s="5"/>
      <c r="C844" s="44"/>
      <c r="D844" s="5"/>
      <c r="E844" s="5"/>
      <c r="F844" s="42"/>
      <c r="G844" s="5"/>
      <c r="H844" s="42"/>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row>
    <row r="845" spans="1:46" ht="15.75" customHeight="1">
      <c r="A845" s="5"/>
      <c r="B845" s="5"/>
      <c r="C845" s="44"/>
      <c r="D845" s="5"/>
      <c r="E845" s="5"/>
      <c r="F845" s="42"/>
      <c r="G845" s="5"/>
      <c r="H845" s="42"/>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row>
    <row r="846" spans="1:46" ht="15.75" customHeight="1">
      <c r="A846" s="5"/>
      <c r="B846" s="5"/>
      <c r="C846" s="44"/>
      <c r="D846" s="5"/>
      <c r="E846" s="5"/>
      <c r="F846" s="42"/>
      <c r="G846" s="5"/>
      <c r="H846" s="42"/>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row>
    <row r="847" spans="1:46" ht="15.75" customHeight="1">
      <c r="A847" s="5"/>
      <c r="B847" s="5"/>
      <c r="C847" s="44"/>
      <c r="D847" s="5"/>
      <c r="E847" s="5"/>
      <c r="F847" s="42"/>
      <c r="G847" s="5"/>
      <c r="H847" s="42"/>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row>
    <row r="848" spans="1:46" ht="15.75" customHeight="1">
      <c r="A848" s="5"/>
      <c r="B848" s="5"/>
      <c r="C848" s="44"/>
      <c r="D848" s="5"/>
      <c r="E848" s="5"/>
      <c r="F848" s="42"/>
      <c r="G848" s="5"/>
      <c r="H848" s="42"/>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row>
    <row r="849" spans="1:46" ht="15.75" customHeight="1">
      <c r="A849" s="5"/>
      <c r="B849" s="5"/>
      <c r="C849" s="44"/>
      <c r="D849" s="5"/>
      <c r="E849" s="5"/>
      <c r="F849" s="42"/>
      <c r="G849" s="5"/>
      <c r="H849" s="42"/>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row>
    <row r="850" spans="1:46" ht="15.75" customHeight="1">
      <c r="A850" s="5"/>
      <c r="B850" s="5"/>
      <c r="C850" s="44"/>
      <c r="D850" s="5"/>
      <c r="E850" s="5"/>
      <c r="F850" s="42"/>
      <c r="G850" s="5"/>
      <c r="H850" s="42"/>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row>
    <row r="851" spans="1:46" ht="15.75" customHeight="1">
      <c r="A851" s="5"/>
      <c r="B851" s="5"/>
      <c r="C851" s="44"/>
      <c r="D851" s="5"/>
      <c r="E851" s="5"/>
      <c r="F851" s="42"/>
      <c r="G851" s="5"/>
      <c r="H851" s="42"/>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row>
    <row r="852" spans="1:46" ht="15.75" customHeight="1">
      <c r="A852" s="5"/>
      <c r="B852" s="5"/>
      <c r="C852" s="44"/>
      <c r="D852" s="5"/>
      <c r="E852" s="5"/>
      <c r="F852" s="42"/>
      <c r="G852" s="5"/>
      <c r="H852" s="42"/>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row>
    <row r="853" spans="1:46" ht="15.75" customHeight="1">
      <c r="A853" s="5"/>
      <c r="B853" s="5"/>
      <c r="C853" s="44"/>
      <c r="D853" s="5"/>
      <c r="E853" s="5"/>
      <c r="F853" s="42"/>
      <c r="G853" s="5"/>
      <c r="H853" s="42"/>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row>
    <row r="854" spans="1:46" ht="15.75" customHeight="1">
      <c r="A854" s="5"/>
      <c r="B854" s="5"/>
      <c r="C854" s="44"/>
      <c r="D854" s="5"/>
      <c r="E854" s="5"/>
      <c r="F854" s="42"/>
      <c r="G854" s="5"/>
      <c r="H854" s="42"/>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row>
    <row r="855" spans="1:46" ht="15.75" customHeight="1">
      <c r="A855" s="5"/>
      <c r="B855" s="5"/>
      <c r="C855" s="44"/>
      <c r="D855" s="5"/>
      <c r="E855" s="5"/>
      <c r="F855" s="42"/>
      <c r="G855" s="5"/>
      <c r="H855" s="42"/>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row>
    <row r="856" spans="1:46" ht="15.75" customHeight="1">
      <c r="A856" s="5"/>
      <c r="B856" s="5"/>
      <c r="C856" s="44"/>
      <c r="D856" s="5"/>
      <c r="E856" s="5"/>
      <c r="F856" s="42"/>
      <c r="G856" s="5"/>
      <c r="H856" s="42"/>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row>
    <row r="857" spans="1:46" ht="15.75" customHeight="1">
      <c r="A857" s="5"/>
      <c r="B857" s="5"/>
      <c r="C857" s="44"/>
      <c r="D857" s="5"/>
      <c r="E857" s="5"/>
      <c r="F857" s="42"/>
      <c r="G857" s="5"/>
      <c r="H857" s="42"/>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row>
    <row r="858" spans="1:46" ht="15.75" customHeight="1">
      <c r="A858" s="5"/>
      <c r="B858" s="5"/>
      <c r="C858" s="44"/>
      <c r="D858" s="5"/>
      <c r="E858" s="5"/>
      <c r="F858" s="42"/>
      <c r="G858" s="5"/>
      <c r="H858" s="42"/>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row>
    <row r="859" spans="1:46" ht="15.75" customHeight="1">
      <c r="A859" s="5"/>
      <c r="B859" s="5"/>
      <c r="C859" s="44"/>
      <c r="D859" s="5"/>
      <c r="E859" s="5"/>
      <c r="F859" s="42"/>
      <c r="G859" s="5"/>
      <c r="H859" s="42"/>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row>
    <row r="860" spans="1:46" ht="15.75" customHeight="1">
      <c r="A860" s="5"/>
      <c r="B860" s="5"/>
      <c r="C860" s="44"/>
      <c r="D860" s="5"/>
      <c r="E860" s="5"/>
      <c r="F860" s="42"/>
      <c r="G860" s="5"/>
      <c r="H860" s="42"/>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row>
    <row r="861" spans="1:46" ht="15.75" customHeight="1">
      <c r="A861" s="5"/>
      <c r="B861" s="5"/>
      <c r="C861" s="44"/>
      <c r="D861" s="5"/>
      <c r="E861" s="5"/>
      <c r="F861" s="42"/>
      <c r="G861" s="5"/>
      <c r="H861" s="42"/>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row>
    <row r="862" spans="1:46" ht="15.75" customHeight="1">
      <c r="A862" s="5"/>
      <c r="B862" s="5"/>
      <c r="C862" s="44"/>
      <c r="D862" s="5"/>
      <c r="E862" s="5"/>
      <c r="F862" s="42"/>
      <c r="G862" s="5"/>
      <c r="H862" s="42"/>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row>
    <row r="863" spans="1:46" ht="15.75" customHeight="1">
      <c r="A863" s="5"/>
      <c r="B863" s="5"/>
      <c r="C863" s="44"/>
      <c r="D863" s="5"/>
      <c r="E863" s="5"/>
      <c r="F863" s="42"/>
      <c r="G863" s="5"/>
      <c r="H863" s="42"/>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row>
    <row r="864" spans="1:46" ht="15.75" customHeight="1">
      <c r="A864" s="5"/>
      <c r="B864" s="5"/>
      <c r="C864" s="44"/>
      <c r="D864" s="5"/>
      <c r="E864" s="5"/>
      <c r="F864" s="42"/>
      <c r="G864" s="5"/>
      <c r="H864" s="42"/>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row>
    <row r="865" spans="1:46" ht="15.75" customHeight="1">
      <c r="A865" s="5"/>
      <c r="B865" s="5"/>
      <c r="C865" s="44"/>
      <c r="D865" s="5"/>
      <c r="E865" s="5"/>
      <c r="F865" s="42"/>
      <c r="G865" s="5"/>
      <c r="H865" s="42"/>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row>
    <row r="866" spans="1:46" ht="15.75" customHeight="1">
      <c r="A866" s="5"/>
      <c r="B866" s="5"/>
      <c r="C866" s="44"/>
      <c r="D866" s="5"/>
      <c r="E866" s="5"/>
      <c r="F866" s="42"/>
      <c r="G866" s="5"/>
      <c r="H866" s="42"/>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row>
    <row r="867" spans="1:46" ht="15.75" customHeight="1">
      <c r="A867" s="5"/>
      <c r="B867" s="5"/>
      <c r="C867" s="44"/>
      <c r="D867" s="5"/>
      <c r="E867" s="5"/>
      <c r="F867" s="42"/>
      <c r="G867" s="5"/>
      <c r="H867" s="42"/>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row>
    <row r="868" spans="1:46" ht="15.75" customHeight="1">
      <c r="A868" s="5"/>
      <c r="B868" s="5"/>
      <c r="C868" s="44"/>
      <c r="D868" s="5"/>
      <c r="E868" s="5"/>
      <c r="F868" s="42"/>
      <c r="G868" s="5"/>
      <c r="H868" s="42"/>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row>
    <row r="869" spans="1:46" ht="15.75" customHeight="1">
      <c r="A869" s="5"/>
      <c r="B869" s="5"/>
      <c r="C869" s="44"/>
      <c r="D869" s="5"/>
      <c r="E869" s="5"/>
      <c r="F869" s="42"/>
      <c r="G869" s="5"/>
      <c r="H869" s="42"/>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row>
    <row r="870" spans="1:46" ht="15.75" customHeight="1">
      <c r="A870" s="5"/>
      <c r="B870" s="5"/>
      <c r="C870" s="44"/>
      <c r="D870" s="5"/>
      <c r="E870" s="5"/>
      <c r="F870" s="42"/>
      <c r="G870" s="5"/>
      <c r="H870" s="42"/>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row>
    <row r="871" spans="1:46" ht="15.75" customHeight="1">
      <c r="A871" s="5"/>
      <c r="B871" s="5"/>
      <c r="C871" s="44"/>
      <c r="D871" s="5"/>
      <c r="E871" s="5"/>
      <c r="F871" s="42"/>
      <c r="G871" s="5"/>
      <c r="H871" s="42"/>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row>
    <row r="872" spans="1:46" ht="15.75" customHeight="1">
      <c r="A872" s="5"/>
      <c r="B872" s="5"/>
      <c r="C872" s="44"/>
      <c r="D872" s="5"/>
      <c r="E872" s="5"/>
      <c r="F872" s="42"/>
      <c r="G872" s="5"/>
      <c r="H872" s="42"/>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row>
    <row r="873" spans="1:46" ht="15.75" customHeight="1">
      <c r="A873" s="5"/>
      <c r="B873" s="5"/>
      <c r="C873" s="44"/>
      <c r="D873" s="5"/>
      <c r="E873" s="5"/>
      <c r="F873" s="42"/>
      <c r="G873" s="5"/>
      <c r="H873" s="42"/>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row>
    <row r="874" spans="1:46" ht="15.75" customHeight="1">
      <c r="A874" s="5"/>
      <c r="B874" s="5"/>
      <c r="C874" s="44"/>
      <c r="D874" s="5"/>
      <c r="E874" s="5"/>
      <c r="F874" s="42"/>
      <c r="G874" s="5"/>
      <c r="H874" s="42"/>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row>
    <row r="875" spans="1:46" ht="15.75" customHeight="1">
      <c r="A875" s="5"/>
      <c r="B875" s="5"/>
      <c r="C875" s="44"/>
      <c r="D875" s="5"/>
      <c r="E875" s="5"/>
      <c r="F875" s="42"/>
      <c r="G875" s="5"/>
      <c r="H875" s="42"/>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row>
    <row r="876" spans="1:46" ht="15.75" customHeight="1">
      <c r="A876" s="5"/>
      <c r="B876" s="5"/>
      <c r="C876" s="44"/>
      <c r="D876" s="5"/>
      <c r="E876" s="5"/>
      <c r="F876" s="42"/>
      <c r="G876" s="5"/>
      <c r="H876" s="42"/>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row>
    <row r="877" spans="1:46" ht="15.75" customHeight="1">
      <c r="A877" s="5"/>
      <c r="B877" s="5"/>
      <c r="C877" s="44"/>
      <c r="D877" s="5"/>
      <c r="E877" s="5"/>
      <c r="F877" s="42"/>
      <c r="G877" s="5"/>
      <c r="H877" s="42"/>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row>
    <row r="878" spans="1:46" ht="15.75" customHeight="1">
      <c r="A878" s="5"/>
      <c r="B878" s="5"/>
      <c r="C878" s="44"/>
      <c r="D878" s="5"/>
      <c r="E878" s="5"/>
      <c r="F878" s="42"/>
      <c r="G878" s="5"/>
      <c r="H878" s="42"/>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row>
    <row r="879" spans="1:46" ht="15.75" customHeight="1">
      <c r="A879" s="5"/>
      <c r="B879" s="5"/>
      <c r="C879" s="44"/>
      <c r="D879" s="5"/>
      <c r="E879" s="5"/>
      <c r="F879" s="42"/>
      <c r="G879" s="5"/>
      <c r="H879" s="42"/>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row>
    <row r="880" spans="1:46" ht="15.75" customHeight="1">
      <c r="A880" s="5"/>
      <c r="B880" s="5"/>
      <c r="C880" s="44"/>
      <c r="D880" s="5"/>
      <c r="E880" s="5"/>
      <c r="F880" s="42"/>
      <c r="G880" s="5"/>
      <c r="H880" s="42"/>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row>
    <row r="881" spans="1:46" ht="15.75" customHeight="1">
      <c r="A881" s="5"/>
      <c r="B881" s="5"/>
      <c r="C881" s="44"/>
      <c r="D881" s="5"/>
      <c r="E881" s="5"/>
      <c r="F881" s="42"/>
      <c r="G881" s="5"/>
      <c r="H881" s="42"/>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row>
    <row r="882" spans="1:46" ht="15.75" customHeight="1">
      <c r="A882" s="5"/>
      <c r="B882" s="5"/>
      <c r="C882" s="44"/>
      <c r="D882" s="5"/>
      <c r="E882" s="5"/>
      <c r="F882" s="42"/>
      <c r="G882" s="5"/>
      <c r="H882" s="42"/>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row>
    <row r="883" spans="1:46" ht="15.75" customHeight="1">
      <c r="A883" s="5"/>
      <c r="B883" s="5"/>
      <c r="C883" s="44"/>
      <c r="D883" s="5"/>
      <c r="E883" s="5"/>
      <c r="F883" s="42"/>
      <c r="G883" s="5"/>
      <c r="H883" s="42"/>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row>
    <row r="884" spans="1:46" ht="15.75" customHeight="1">
      <c r="A884" s="5"/>
      <c r="B884" s="5"/>
      <c r="C884" s="44"/>
      <c r="D884" s="5"/>
      <c r="E884" s="5"/>
      <c r="F884" s="42"/>
      <c r="G884" s="5"/>
      <c r="H884" s="42"/>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row>
    <row r="885" spans="1:46" ht="15.75" customHeight="1">
      <c r="A885" s="5"/>
      <c r="B885" s="5"/>
      <c r="C885" s="44"/>
      <c r="D885" s="5"/>
      <c r="E885" s="5"/>
      <c r="F885" s="42"/>
      <c r="G885" s="5"/>
      <c r="H885" s="42"/>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row>
    <row r="886" spans="1:46" ht="15.75" customHeight="1">
      <c r="A886" s="5"/>
      <c r="B886" s="5"/>
      <c r="C886" s="44"/>
      <c r="D886" s="5"/>
      <c r="E886" s="5"/>
      <c r="F886" s="42"/>
      <c r="G886" s="5"/>
      <c r="H886" s="42"/>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row>
    <row r="887" spans="1:46" ht="15.75" customHeight="1">
      <c r="A887" s="5"/>
      <c r="B887" s="5"/>
      <c r="C887" s="44"/>
      <c r="D887" s="5"/>
      <c r="E887" s="5"/>
      <c r="F887" s="42"/>
      <c r="G887" s="5"/>
      <c r="H887" s="42"/>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row>
    <row r="888" spans="1:46" ht="15.75" customHeight="1">
      <c r="A888" s="5"/>
      <c r="B888" s="5"/>
      <c r="C888" s="44"/>
      <c r="D888" s="5"/>
      <c r="E888" s="5"/>
      <c r="F888" s="42"/>
      <c r="G888" s="5"/>
      <c r="H888" s="42"/>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row>
    <row r="889" spans="1:46" ht="15.75" customHeight="1">
      <c r="A889" s="5"/>
      <c r="B889" s="5"/>
      <c r="C889" s="44"/>
      <c r="D889" s="5"/>
      <c r="E889" s="5"/>
      <c r="F889" s="42"/>
      <c r="G889" s="5"/>
      <c r="H889" s="42"/>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row>
    <row r="890" spans="1:46" ht="15.75" customHeight="1">
      <c r="A890" s="5"/>
      <c r="B890" s="5"/>
      <c r="C890" s="44"/>
      <c r="D890" s="5"/>
      <c r="E890" s="5"/>
      <c r="F890" s="42"/>
      <c r="G890" s="5"/>
      <c r="H890" s="42"/>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row>
    <row r="891" spans="1:46" ht="15.75" customHeight="1">
      <c r="A891" s="5"/>
      <c r="B891" s="5"/>
      <c r="C891" s="44"/>
      <c r="D891" s="5"/>
      <c r="E891" s="5"/>
      <c r="F891" s="42"/>
      <c r="G891" s="5"/>
      <c r="H891" s="42"/>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row>
    <row r="892" spans="1:46" ht="15.75" customHeight="1">
      <c r="A892" s="5"/>
      <c r="B892" s="5"/>
      <c r="C892" s="44"/>
      <c r="D892" s="5"/>
      <c r="E892" s="5"/>
      <c r="F892" s="42"/>
      <c r="G892" s="5"/>
      <c r="H892" s="42"/>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row>
    <row r="893" spans="1:46" ht="15.75" customHeight="1">
      <c r="A893" s="5"/>
      <c r="B893" s="5"/>
      <c r="C893" s="44"/>
      <c r="D893" s="5"/>
      <c r="E893" s="5"/>
      <c r="F893" s="42"/>
      <c r="G893" s="5"/>
      <c r="H893" s="42"/>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row>
    <row r="894" spans="1:46" ht="15.75" customHeight="1">
      <c r="A894" s="5"/>
      <c r="B894" s="5"/>
      <c r="C894" s="44"/>
      <c r="D894" s="5"/>
      <c r="E894" s="5"/>
      <c r="F894" s="42"/>
      <c r="G894" s="5"/>
      <c r="H894" s="42"/>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row>
    <row r="895" spans="1:46" ht="15.75" customHeight="1">
      <c r="A895" s="5"/>
      <c r="B895" s="5"/>
      <c r="C895" s="44"/>
      <c r="D895" s="5"/>
      <c r="E895" s="5"/>
      <c r="F895" s="42"/>
      <c r="G895" s="5"/>
      <c r="H895" s="42"/>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row>
    <row r="896" spans="1:46" ht="15.75" customHeight="1">
      <c r="A896" s="5"/>
      <c r="B896" s="5"/>
      <c r="C896" s="44"/>
      <c r="D896" s="5"/>
      <c r="E896" s="5"/>
      <c r="F896" s="42"/>
      <c r="G896" s="5"/>
      <c r="H896" s="42"/>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row>
    <row r="897" spans="1:46" ht="15.75" customHeight="1">
      <c r="A897" s="5"/>
      <c r="B897" s="5"/>
      <c r="C897" s="44"/>
      <c r="D897" s="5"/>
      <c r="E897" s="5"/>
      <c r="F897" s="42"/>
      <c r="G897" s="5"/>
      <c r="H897" s="42"/>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row>
    <row r="898" spans="1:46" ht="15.75" customHeight="1">
      <c r="A898" s="5"/>
      <c r="B898" s="5"/>
      <c r="C898" s="44"/>
      <c r="D898" s="5"/>
      <c r="E898" s="5"/>
      <c r="F898" s="42"/>
      <c r="G898" s="5"/>
      <c r="H898" s="42"/>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row>
    <row r="899" spans="1:46" ht="15.75" customHeight="1">
      <c r="A899" s="5"/>
      <c r="B899" s="5"/>
      <c r="C899" s="44"/>
      <c r="D899" s="5"/>
      <c r="E899" s="5"/>
      <c r="F899" s="42"/>
      <c r="G899" s="5"/>
      <c r="H899" s="42"/>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row>
    <row r="900" spans="1:46" ht="15.75" customHeight="1">
      <c r="A900" s="5"/>
      <c r="B900" s="5"/>
      <c r="C900" s="44"/>
      <c r="D900" s="5"/>
      <c r="E900" s="5"/>
      <c r="F900" s="42"/>
      <c r="G900" s="5"/>
      <c r="H900" s="42"/>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row>
    <row r="901" spans="1:46" ht="15.75" customHeight="1">
      <c r="A901" s="5"/>
      <c r="B901" s="5"/>
      <c r="C901" s="44"/>
      <c r="D901" s="5"/>
      <c r="E901" s="5"/>
      <c r="F901" s="42"/>
      <c r="G901" s="5"/>
      <c r="H901" s="42"/>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row>
    <row r="902" spans="1:46" ht="15.75" customHeight="1">
      <c r="A902" s="5"/>
      <c r="B902" s="5"/>
      <c r="C902" s="44"/>
      <c r="D902" s="5"/>
      <c r="E902" s="5"/>
      <c r="F902" s="42"/>
      <c r="G902" s="5"/>
      <c r="H902" s="42"/>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row>
    <row r="903" spans="1:46" ht="15.75" customHeight="1">
      <c r="A903" s="5"/>
      <c r="B903" s="5"/>
      <c r="C903" s="44"/>
      <c r="D903" s="5"/>
      <c r="E903" s="5"/>
      <c r="F903" s="42"/>
      <c r="G903" s="5"/>
      <c r="H903" s="42"/>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row>
    <row r="904" spans="1:46" ht="15.75" customHeight="1">
      <c r="A904" s="5"/>
      <c r="B904" s="5"/>
      <c r="C904" s="44"/>
      <c r="D904" s="5"/>
      <c r="E904" s="5"/>
      <c r="F904" s="42"/>
      <c r="G904" s="5"/>
      <c r="H904" s="42"/>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row>
    <row r="905" spans="1:46" ht="15.75" customHeight="1">
      <c r="A905" s="5"/>
      <c r="B905" s="5"/>
      <c r="C905" s="44"/>
      <c r="D905" s="5"/>
      <c r="E905" s="5"/>
      <c r="F905" s="42"/>
      <c r="G905" s="5"/>
      <c r="H905" s="42"/>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row>
    <row r="906" spans="1:46" ht="15.75" customHeight="1">
      <c r="A906" s="5"/>
      <c r="B906" s="5"/>
      <c r="C906" s="44"/>
      <c r="D906" s="5"/>
      <c r="E906" s="5"/>
      <c r="F906" s="42"/>
      <c r="G906" s="5"/>
      <c r="H906" s="42"/>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row>
    <row r="907" spans="1:46" ht="15.75" customHeight="1">
      <c r="A907" s="5"/>
      <c r="B907" s="5"/>
      <c r="C907" s="44"/>
      <c r="D907" s="5"/>
      <c r="E907" s="5"/>
      <c r="F907" s="42"/>
      <c r="G907" s="5"/>
      <c r="H907" s="42"/>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row>
    <row r="908" spans="1:46" ht="15.75" customHeight="1">
      <c r="A908" s="5"/>
      <c r="B908" s="5"/>
      <c r="C908" s="44"/>
      <c r="D908" s="5"/>
      <c r="E908" s="5"/>
      <c r="F908" s="42"/>
      <c r="G908" s="5"/>
      <c r="H908" s="42"/>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row>
    <row r="909" spans="1:46" ht="15.75" customHeight="1">
      <c r="A909" s="5"/>
      <c r="B909" s="5"/>
      <c r="C909" s="44"/>
      <c r="D909" s="5"/>
      <c r="E909" s="5"/>
      <c r="F909" s="42"/>
      <c r="G909" s="5"/>
      <c r="H909" s="42"/>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row>
    <row r="910" spans="1:46" ht="15.75" customHeight="1">
      <c r="A910" s="5"/>
      <c r="B910" s="5"/>
      <c r="C910" s="44"/>
      <c r="D910" s="5"/>
      <c r="E910" s="5"/>
      <c r="F910" s="42"/>
      <c r="G910" s="5"/>
      <c r="H910" s="42"/>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row>
    <row r="911" spans="1:46" ht="15.75" customHeight="1">
      <c r="A911" s="5"/>
      <c r="B911" s="5"/>
      <c r="C911" s="44"/>
      <c r="D911" s="5"/>
      <c r="E911" s="5"/>
      <c r="F911" s="42"/>
      <c r="G911" s="5"/>
      <c r="H911" s="42"/>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row>
    <row r="912" spans="1:46" ht="15.75" customHeight="1">
      <c r="A912" s="5"/>
      <c r="B912" s="5"/>
      <c r="C912" s="44"/>
      <c r="D912" s="5"/>
      <c r="E912" s="5"/>
      <c r="F912" s="42"/>
      <c r="G912" s="5"/>
      <c r="H912" s="42"/>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row>
    <row r="913" spans="1:46" ht="15.75" customHeight="1">
      <c r="A913" s="5"/>
      <c r="B913" s="5"/>
      <c r="C913" s="44"/>
      <c r="D913" s="5"/>
      <c r="E913" s="5"/>
      <c r="F913" s="42"/>
      <c r="G913" s="5"/>
      <c r="H913" s="42"/>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row>
    <row r="914" spans="1:46" ht="15.75" customHeight="1">
      <c r="A914" s="5"/>
      <c r="B914" s="5"/>
      <c r="C914" s="44"/>
      <c r="D914" s="5"/>
      <c r="E914" s="5"/>
      <c r="F914" s="42"/>
      <c r="G914" s="5"/>
      <c r="H914" s="42"/>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row>
    <row r="915" spans="1:46" ht="15.75" customHeight="1">
      <c r="A915" s="5"/>
      <c r="B915" s="5"/>
      <c r="C915" s="44"/>
      <c r="D915" s="5"/>
      <c r="E915" s="5"/>
      <c r="F915" s="42"/>
      <c r="G915" s="5"/>
      <c r="H915" s="42"/>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row>
    <row r="916" spans="1:46" ht="15.75" customHeight="1">
      <c r="A916" s="5"/>
      <c r="B916" s="5"/>
      <c r="C916" s="44"/>
      <c r="D916" s="5"/>
      <c r="E916" s="5"/>
      <c r="F916" s="42"/>
      <c r="G916" s="5"/>
      <c r="H916" s="42"/>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row>
    <row r="917" spans="1:46" ht="15.75" customHeight="1">
      <c r="A917" s="5"/>
      <c r="B917" s="5"/>
      <c r="C917" s="44"/>
      <c r="D917" s="5"/>
      <c r="E917" s="5"/>
      <c r="F917" s="42"/>
      <c r="G917" s="5"/>
      <c r="H917" s="42"/>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row>
    <row r="918" spans="1:46" ht="15.75" customHeight="1">
      <c r="A918" s="5"/>
      <c r="B918" s="5"/>
      <c r="C918" s="44"/>
      <c r="D918" s="5"/>
      <c r="E918" s="5"/>
      <c r="F918" s="42"/>
      <c r="G918" s="5"/>
      <c r="H918" s="42"/>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row>
    <row r="919" spans="1:46" ht="15.75" customHeight="1">
      <c r="A919" s="5"/>
      <c r="B919" s="5"/>
      <c r="C919" s="44"/>
      <c r="D919" s="5"/>
      <c r="E919" s="5"/>
      <c r="F919" s="42"/>
      <c r="G919" s="5"/>
      <c r="H919" s="42"/>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row>
    <row r="920" spans="1:46" ht="15.75" customHeight="1">
      <c r="A920" s="5"/>
      <c r="B920" s="5"/>
      <c r="C920" s="44"/>
      <c r="D920" s="5"/>
      <c r="E920" s="5"/>
      <c r="F920" s="42"/>
      <c r="G920" s="5"/>
      <c r="H920" s="42"/>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row>
    <row r="921" spans="1:46" ht="15.75" customHeight="1">
      <c r="A921" s="5"/>
      <c r="B921" s="5"/>
      <c r="C921" s="44"/>
      <c r="D921" s="5"/>
      <c r="E921" s="5"/>
      <c r="F921" s="42"/>
      <c r="G921" s="5"/>
      <c r="H921" s="42"/>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row>
    <row r="922" spans="1:46" ht="15.75" customHeight="1">
      <c r="A922" s="5"/>
      <c r="B922" s="5"/>
      <c r="C922" s="44"/>
      <c r="D922" s="5"/>
      <c r="E922" s="5"/>
      <c r="F922" s="42"/>
      <c r="G922" s="5"/>
      <c r="H922" s="42"/>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row>
    <row r="923" spans="1:46" ht="15.75" customHeight="1">
      <c r="A923" s="5"/>
      <c r="B923" s="5"/>
      <c r="C923" s="44"/>
      <c r="D923" s="5"/>
      <c r="E923" s="5"/>
      <c r="F923" s="42"/>
      <c r="G923" s="5"/>
      <c r="H923" s="42"/>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row>
    <row r="924" spans="1:46" ht="15.75" customHeight="1">
      <c r="A924" s="5"/>
      <c r="B924" s="5"/>
      <c r="C924" s="44"/>
      <c r="D924" s="5"/>
      <c r="E924" s="5"/>
      <c r="F924" s="42"/>
      <c r="G924" s="5"/>
      <c r="H924" s="42"/>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row>
    <row r="925" spans="1:46" ht="15.75" customHeight="1">
      <c r="A925" s="5"/>
      <c r="B925" s="5"/>
      <c r="C925" s="44"/>
      <c r="D925" s="5"/>
      <c r="E925" s="5"/>
      <c r="F925" s="42"/>
      <c r="G925" s="5"/>
      <c r="H925" s="42"/>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row>
    <row r="926" spans="1:46" ht="15.75" customHeight="1">
      <c r="A926" s="5"/>
      <c r="B926" s="5"/>
      <c r="C926" s="44"/>
      <c r="D926" s="5"/>
      <c r="E926" s="5"/>
      <c r="F926" s="42"/>
      <c r="G926" s="5"/>
      <c r="H926" s="42"/>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row>
    <row r="927" spans="1:46" ht="15.75" customHeight="1">
      <c r="A927" s="5"/>
      <c r="B927" s="5"/>
      <c r="C927" s="44"/>
      <c r="D927" s="5"/>
      <c r="E927" s="5"/>
      <c r="F927" s="42"/>
      <c r="G927" s="5"/>
      <c r="H927" s="42"/>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row>
    <row r="928" spans="1:46" ht="15.75" customHeight="1">
      <c r="A928" s="5"/>
      <c r="B928" s="5"/>
      <c r="C928" s="44"/>
      <c r="D928" s="5"/>
      <c r="E928" s="5"/>
      <c r="F928" s="42"/>
      <c r="G928" s="5"/>
      <c r="H928" s="42"/>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row>
    <row r="929" spans="1:46" ht="15.75" customHeight="1">
      <c r="A929" s="5"/>
      <c r="B929" s="5"/>
      <c r="C929" s="44"/>
      <c r="D929" s="5"/>
      <c r="E929" s="5"/>
      <c r="F929" s="42"/>
      <c r="G929" s="5"/>
      <c r="H929" s="42"/>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row>
    <row r="930" spans="1:46" ht="15.75" customHeight="1">
      <c r="A930" s="5"/>
      <c r="B930" s="5"/>
      <c r="C930" s="44"/>
      <c r="D930" s="5"/>
      <c r="E930" s="5"/>
      <c r="F930" s="42"/>
      <c r="G930" s="5"/>
      <c r="H930" s="42"/>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row>
    <row r="931" spans="1:46" ht="15.75" customHeight="1">
      <c r="A931" s="5"/>
      <c r="B931" s="5"/>
      <c r="C931" s="44"/>
      <c r="D931" s="5"/>
      <c r="E931" s="5"/>
      <c r="F931" s="42"/>
      <c r="G931" s="5"/>
      <c r="H931" s="42"/>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row>
    <row r="932" spans="1:46" ht="15.75" customHeight="1">
      <c r="A932" s="5"/>
      <c r="B932" s="5"/>
      <c r="C932" s="44"/>
      <c r="D932" s="5"/>
      <c r="E932" s="5"/>
      <c r="F932" s="42"/>
      <c r="G932" s="5"/>
      <c r="H932" s="42"/>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row>
    <row r="933" spans="1:46" ht="15.75" customHeight="1">
      <c r="A933" s="5"/>
      <c r="B933" s="5"/>
      <c r="C933" s="44"/>
      <c r="D933" s="5"/>
      <c r="E933" s="5"/>
      <c r="F933" s="42"/>
      <c r="G933" s="5"/>
      <c r="H933" s="42"/>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row>
    <row r="934" spans="1:46" ht="15.75" customHeight="1">
      <c r="A934" s="5"/>
      <c r="B934" s="5"/>
      <c r="C934" s="44"/>
      <c r="D934" s="5"/>
      <c r="E934" s="5"/>
      <c r="F934" s="42"/>
      <c r="G934" s="5"/>
      <c r="H934" s="42"/>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row>
    <row r="935" spans="1:46" ht="15.75" customHeight="1">
      <c r="A935" s="5"/>
      <c r="B935" s="5"/>
      <c r="C935" s="44"/>
      <c r="D935" s="5"/>
      <c r="E935" s="5"/>
      <c r="F935" s="42"/>
      <c r="G935" s="5"/>
      <c r="H935" s="42"/>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row>
    <row r="936" spans="1:46" ht="15.75" customHeight="1">
      <c r="A936" s="5"/>
      <c r="B936" s="5"/>
      <c r="C936" s="44"/>
      <c r="D936" s="5"/>
      <c r="E936" s="5"/>
      <c r="F936" s="42"/>
      <c r="G936" s="5"/>
      <c r="H936" s="42"/>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row>
    <row r="937" spans="1:46" ht="15.75" customHeight="1">
      <c r="A937" s="5"/>
      <c r="B937" s="5"/>
      <c r="C937" s="44"/>
      <c r="D937" s="5"/>
      <c r="E937" s="5"/>
      <c r="F937" s="42"/>
      <c r="G937" s="5"/>
      <c r="H937" s="42"/>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row>
    <row r="938" spans="1:46" ht="15.75" customHeight="1">
      <c r="A938" s="5"/>
      <c r="B938" s="5"/>
      <c r="C938" s="44"/>
      <c r="D938" s="5"/>
      <c r="E938" s="5"/>
      <c r="F938" s="42"/>
      <c r="G938" s="5"/>
      <c r="H938" s="42"/>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row>
    <row r="939" spans="1:46" ht="15.75" customHeight="1">
      <c r="A939" s="5"/>
      <c r="B939" s="5"/>
      <c r="C939" s="44"/>
      <c r="D939" s="5"/>
      <c r="E939" s="5"/>
      <c r="F939" s="42"/>
      <c r="G939" s="5"/>
      <c r="H939" s="42"/>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row>
    <row r="940" spans="1:46" ht="15.75" customHeight="1">
      <c r="A940" s="5"/>
      <c r="B940" s="5"/>
      <c r="C940" s="44"/>
      <c r="D940" s="5"/>
      <c r="E940" s="5"/>
      <c r="F940" s="42"/>
      <c r="G940" s="5"/>
      <c r="H940" s="42"/>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row>
    <row r="941" spans="1:46" ht="15.75" customHeight="1">
      <c r="A941" s="5"/>
      <c r="B941" s="5"/>
      <c r="C941" s="44"/>
      <c r="D941" s="5"/>
      <c r="E941" s="5"/>
      <c r="F941" s="42"/>
      <c r="G941" s="5"/>
      <c r="H941" s="42"/>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row>
    <row r="942" spans="1:46" ht="15.75" customHeight="1">
      <c r="A942" s="5"/>
      <c r="B942" s="5"/>
      <c r="C942" s="44"/>
      <c r="D942" s="5"/>
      <c r="E942" s="5"/>
      <c r="F942" s="42"/>
      <c r="G942" s="5"/>
      <c r="H942" s="42"/>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row>
    <row r="943" spans="1:46" ht="15.75" customHeight="1">
      <c r="A943" s="5"/>
      <c r="B943" s="5"/>
      <c r="C943" s="44"/>
      <c r="D943" s="5"/>
      <c r="E943" s="5"/>
      <c r="F943" s="42"/>
      <c r="G943" s="5"/>
      <c r="H943" s="42"/>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row>
    <row r="944" spans="1:46" ht="15.75" customHeight="1">
      <c r="A944" s="5"/>
      <c r="B944" s="5"/>
      <c r="C944" s="44"/>
      <c r="D944" s="5"/>
      <c r="E944" s="5"/>
      <c r="F944" s="42"/>
      <c r="G944" s="5"/>
      <c r="H944" s="42"/>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row>
    <row r="945" spans="1:46" ht="15.75" customHeight="1">
      <c r="A945" s="5"/>
      <c r="B945" s="5"/>
      <c r="C945" s="44"/>
      <c r="D945" s="5"/>
      <c r="E945" s="5"/>
      <c r="F945" s="42"/>
      <c r="G945" s="5"/>
      <c r="H945" s="42"/>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row>
    <row r="946" spans="1:46" ht="15.75" customHeight="1">
      <c r="A946" s="5"/>
      <c r="B946" s="5"/>
      <c r="C946" s="44"/>
      <c r="D946" s="5"/>
      <c r="E946" s="5"/>
      <c r="F946" s="42"/>
      <c r="G946" s="5"/>
      <c r="H946" s="42"/>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row>
    <row r="947" spans="1:46" ht="15.75" customHeight="1">
      <c r="A947" s="5"/>
      <c r="B947" s="5"/>
      <c r="C947" s="44"/>
      <c r="D947" s="5"/>
      <c r="E947" s="5"/>
      <c r="F947" s="42"/>
      <c r="G947" s="5"/>
      <c r="H947" s="42"/>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row>
    <row r="948" spans="1:46" ht="15.75" customHeight="1">
      <c r="A948" s="5"/>
      <c r="B948" s="5"/>
      <c r="C948" s="44"/>
      <c r="D948" s="5"/>
      <c r="E948" s="5"/>
      <c r="F948" s="42"/>
      <c r="G948" s="5"/>
      <c r="H948" s="42"/>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row>
    <row r="949" spans="1:46" ht="15.75" customHeight="1">
      <c r="A949" s="5"/>
      <c r="B949" s="5"/>
      <c r="C949" s="44"/>
      <c r="D949" s="5"/>
      <c r="E949" s="5"/>
      <c r="F949" s="42"/>
      <c r="G949" s="5"/>
      <c r="H949" s="42"/>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row>
    <row r="950" spans="1:46" ht="15.75" customHeight="1">
      <c r="A950" s="5"/>
      <c r="B950" s="5"/>
      <c r="C950" s="44"/>
      <c r="D950" s="5"/>
      <c r="E950" s="5"/>
      <c r="F950" s="42"/>
      <c r="G950" s="5"/>
      <c r="H950" s="42"/>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row>
    <row r="951" spans="1:46" ht="15.75" customHeight="1">
      <c r="A951" s="5"/>
      <c r="B951" s="5"/>
      <c r="C951" s="44"/>
      <c r="D951" s="5"/>
      <c r="E951" s="5"/>
      <c r="F951" s="42"/>
      <c r="G951" s="5"/>
      <c r="H951" s="42"/>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row>
    <row r="952" spans="1:46" ht="15.75" customHeight="1">
      <c r="A952" s="5"/>
      <c r="B952" s="5"/>
      <c r="C952" s="44"/>
      <c r="D952" s="5"/>
      <c r="E952" s="5"/>
      <c r="F952" s="42"/>
      <c r="G952" s="5"/>
      <c r="H952" s="42"/>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row>
    <row r="953" spans="1:46" ht="15.75" customHeight="1">
      <c r="A953" s="5"/>
      <c r="B953" s="5"/>
      <c r="C953" s="44"/>
      <c r="D953" s="5"/>
      <c r="E953" s="5"/>
      <c r="F953" s="42"/>
      <c r="G953" s="5"/>
      <c r="H953" s="42"/>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row>
    <row r="954" spans="1:46" ht="15.75" customHeight="1">
      <c r="A954" s="5"/>
      <c r="B954" s="5"/>
      <c r="C954" s="44"/>
      <c r="D954" s="5"/>
      <c r="E954" s="5"/>
      <c r="F954" s="42"/>
      <c r="G954" s="5"/>
      <c r="H954" s="42"/>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row>
    <row r="955" spans="1:46" ht="15.75" customHeight="1">
      <c r="A955" s="5"/>
      <c r="B955" s="5"/>
      <c r="C955" s="44"/>
      <c r="D955" s="5"/>
      <c r="E955" s="5"/>
      <c r="F955" s="42"/>
      <c r="G955" s="5"/>
      <c r="H955" s="42"/>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row>
    <row r="956" spans="1:46" ht="15.75" customHeight="1">
      <c r="A956" s="5"/>
      <c r="B956" s="5"/>
      <c r="C956" s="44"/>
      <c r="D956" s="5"/>
      <c r="E956" s="5"/>
      <c r="F956" s="42"/>
      <c r="G956" s="5"/>
      <c r="H956" s="42"/>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row>
    <row r="957" spans="1:46" ht="15.75" customHeight="1">
      <c r="A957" s="5"/>
      <c r="B957" s="5"/>
      <c r="C957" s="44"/>
      <c r="D957" s="5"/>
      <c r="E957" s="5"/>
      <c r="F957" s="42"/>
      <c r="G957" s="5"/>
      <c r="H957" s="42"/>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row>
    <row r="958" spans="1:46" ht="15.75" customHeight="1">
      <c r="A958" s="5"/>
      <c r="B958" s="5"/>
      <c r="C958" s="44"/>
      <c r="D958" s="5"/>
      <c r="E958" s="5"/>
      <c r="F958" s="42"/>
      <c r="G958" s="5"/>
      <c r="H958" s="42"/>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row>
    <row r="959" spans="1:46" ht="15.75" customHeight="1">
      <c r="A959" s="5"/>
      <c r="B959" s="5"/>
      <c r="C959" s="44"/>
      <c r="D959" s="5"/>
      <c r="E959" s="5"/>
      <c r="F959" s="42"/>
      <c r="G959" s="5"/>
      <c r="H959" s="42"/>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row>
    <row r="960" spans="1:46" ht="15.75" customHeight="1">
      <c r="A960" s="5"/>
      <c r="B960" s="5"/>
      <c r="C960" s="44"/>
      <c r="D960" s="5"/>
      <c r="E960" s="5"/>
      <c r="F960" s="42"/>
      <c r="G960" s="5"/>
      <c r="H960" s="42"/>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row>
    <row r="961" spans="1:46" ht="15.75" customHeight="1">
      <c r="A961" s="5"/>
      <c r="B961" s="5"/>
      <c r="C961" s="44"/>
      <c r="D961" s="5"/>
      <c r="E961" s="5"/>
      <c r="F961" s="42"/>
      <c r="G961" s="5"/>
      <c r="H961" s="42"/>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row>
    <row r="962" spans="1:46" ht="15.75" customHeight="1">
      <c r="A962" s="5"/>
      <c r="B962" s="5"/>
      <c r="C962" s="44"/>
      <c r="D962" s="5"/>
      <c r="E962" s="5"/>
      <c r="F962" s="42"/>
      <c r="G962" s="5"/>
      <c r="H962" s="42"/>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row>
    <row r="963" spans="1:46" ht="15.75" customHeight="1">
      <c r="A963" s="5"/>
      <c r="B963" s="5"/>
      <c r="C963" s="44"/>
      <c r="D963" s="5"/>
      <c r="E963" s="5"/>
      <c r="F963" s="42"/>
      <c r="G963" s="5"/>
      <c r="H963" s="42"/>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row>
    <row r="964" spans="1:46" ht="15.75" customHeight="1">
      <c r="A964" s="5"/>
      <c r="B964" s="5"/>
      <c r="C964" s="44"/>
      <c r="D964" s="5"/>
      <c r="E964" s="5"/>
      <c r="F964" s="42"/>
      <c r="G964" s="5"/>
      <c r="H964" s="42"/>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row>
    <row r="965" spans="1:46" ht="15.75" customHeight="1">
      <c r="A965" s="5"/>
      <c r="B965" s="5"/>
      <c r="C965" s="44"/>
      <c r="D965" s="5"/>
      <c r="E965" s="5"/>
      <c r="F965" s="42"/>
      <c r="G965" s="5"/>
      <c r="H965" s="42"/>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row>
    <row r="966" spans="1:46" ht="15.75" customHeight="1">
      <c r="A966" s="5"/>
      <c r="B966" s="5"/>
      <c r="C966" s="44"/>
      <c r="D966" s="5"/>
      <c r="E966" s="5"/>
      <c r="F966" s="42"/>
      <c r="G966" s="5"/>
      <c r="H966" s="42"/>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row>
    <row r="967" spans="1:46" ht="15.75" customHeight="1">
      <c r="A967" s="5"/>
      <c r="B967" s="5"/>
      <c r="C967" s="44"/>
      <c r="D967" s="5"/>
      <c r="E967" s="5"/>
      <c r="F967" s="42"/>
      <c r="G967" s="5"/>
      <c r="H967" s="42"/>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row>
    <row r="968" spans="1:46" ht="15.75" customHeight="1">
      <c r="A968" s="5"/>
      <c r="B968" s="5"/>
      <c r="C968" s="44"/>
      <c r="D968" s="5"/>
      <c r="E968" s="5"/>
      <c r="F968" s="42"/>
      <c r="G968" s="5"/>
      <c r="H968" s="42"/>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row>
    <row r="969" spans="1:46" ht="15.75" customHeight="1">
      <c r="A969" s="5"/>
      <c r="B969" s="5"/>
      <c r="C969" s="44"/>
      <c r="D969" s="5"/>
      <c r="E969" s="5"/>
      <c r="F969" s="42"/>
      <c r="G969" s="5"/>
      <c r="H969" s="42"/>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row>
    <row r="970" spans="1:46" ht="15.75" customHeight="1">
      <c r="A970" s="5"/>
      <c r="B970" s="5"/>
      <c r="C970" s="44"/>
      <c r="D970" s="5"/>
      <c r="E970" s="5"/>
      <c r="F970" s="42"/>
      <c r="G970" s="5"/>
      <c r="H970" s="42"/>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row>
    <row r="971" spans="1:46" ht="15.75" customHeight="1">
      <c r="A971" s="5"/>
      <c r="B971" s="5"/>
      <c r="C971" s="44"/>
      <c r="D971" s="5"/>
      <c r="E971" s="5"/>
      <c r="F971" s="42"/>
      <c r="G971" s="5"/>
      <c r="H971" s="42"/>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row>
    <row r="972" spans="1:46" ht="15.75" customHeight="1">
      <c r="A972" s="5"/>
      <c r="B972" s="5"/>
      <c r="C972" s="44"/>
      <c r="D972" s="5"/>
      <c r="E972" s="5"/>
      <c r="F972" s="42"/>
      <c r="G972" s="5"/>
      <c r="H972" s="42"/>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row>
    <row r="973" spans="1:46" ht="15.75" customHeight="1">
      <c r="A973" s="5"/>
      <c r="B973" s="5"/>
      <c r="C973" s="44"/>
      <c r="D973" s="5"/>
      <c r="E973" s="5"/>
      <c r="F973" s="42"/>
      <c r="G973" s="5"/>
      <c r="H973" s="42"/>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row>
    <row r="974" spans="1:46" ht="15.75" customHeight="1">
      <c r="A974" s="5"/>
      <c r="B974" s="5"/>
      <c r="C974" s="44"/>
      <c r="D974" s="5"/>
      <c r="E974" s="5"/>
      <c r="F974" s="42"/>
      <c r="G974" s="5"/>
      <c r="H974" s="42"/>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row>
    <row r="975" spans="1:46" ht="15.75" customHeight="1">
      <c r="A975" s="5"/>
      <c r="B975" s="5"/>
      <c r="C975" s="44"/>
      <c r="D975" s="5"/>
      <c r="E975" s="5"/>
      <c r="F975" s="42"/>
      <c r="G975" s="5"/>
      <c r="H975" s="42"/>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row>
    <row r="976" spans="1:46" ht="15.75" customHeight="1">
      <c r="A976" s="5"/>
      <c r="B976" s="5"/>
      <c r="C976" s="44"/>
      <c r="D976" s="5"/>
      <c r="E976" s="5"/>
      <c r="F976" s="42"/>
      <c r="G976" s="5"/>
      <c r="H976" s="42"/>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row>
    <row r="977" spans="1:46" ht="15.75" customHeight="1">
      <c r="A977" s="5"/>
      <c r="B977" s="5"/>
      <c r="C977" s="44"/>
      <c r="D977" s="5"/>
      <c r="E977" s="5"/>
      <c r="F977" s="42"/>
      <c r="G977" s="5"/>
      <c r="H977" s="42"/>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row>
    <row r="978" spans="1:46" ht="15.75" customHeight="1">
      <c r="A978" s="5"/>
      <c r="B978" s="5"/>
      <c r="C978" s="44"/>
      <c r="D978" s="5"/>
      <c r="E978" s="5"/>
      <c r="F978" s="42"/>
      <c r="G978" s="5"/>
      <c r="H978" s="42"/>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row>
    <row r="979" spans="1:46" ht="15.75" customHeight="1">
      <c r="A979" s="5"/>
      <c r="B979" s="5"/>
      <c r="C979" s="44"/>
      <c r="D979" s="5"/>
      <c r="E979" s="5"/>
      <c r="F979" s="42"/>
      <c r="G979" s="5"/>
      <c r="H979" s="42"/>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row>
    <row r="980" spans="1:46" ht="15.75" customHeight="1">
      <c r="A980" s="5"/>
      <c r="B980" s="5"/>
      <c r="C980" s="44"/>
      <c r="D980" s="5"/>
      <c r="E980" s="5"/>
      <c r="F980" s="42"/>
      <c r="G980" s="5"/>
      <c r="H980" s="42"/>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row>
    <row r="981" spans="1:46" ht="15.75" customHeight="1">
      <c r="A981" s="5"/>
      <c r="B981" s="5"/>
      <c r="C981" s="44"/>
      <c r="D981" s="5"/>
      <c r="E981" s="5"/>
      <c r="F981" s="42"/>
      <c r="G981" s="5"/>
      <c r="H981" s="42"/>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row>
    <row r="982" spans="1:46" ht="15.75" customHeight="1">
      <c r="A982" s="5"/>
      <c r="B982" s="5"/>
      <c r="C982" s="44"/>
      <c r="D982" s="5"/>
      <c r="E982" s="5"/>
      <c r="F982" s="42"/>
      <c r="G982" s="5"/>
      <c r="H982" s="42"/>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row>
    <row r="983" spans="1:46" ht="15.75" customHeight="1">
      <c r="A983" s="5"/>
      <c r="B983" s="5"/>
      <c r="C983" s="44"/>
      <c r="D983" s="5"/>
      <c r="E983" s="5"/>
      <c r="F983" s="42"/>
      <c r="G983" s="5"/>
      <c r="H983" s="42"/>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row>
    <row r="984" spans="1:46" ht="15.75" customHeight="1">
      <c r="A984" s="5"/>
      <c r="B984" s="5"/>
      <c r="C984" s="44"/>
      <c r="D984" s="5"/>
      <c r="E984" s="5"/>
      <c r="F984" s="42"/>
      <c r="G984" s="5"/>
      <c r="H984" s="42"/>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row>
    <row r="985" spans="1:46" ht="15.75" customHeight="1">
      <c r="A985" s="5"/>
      <c r="B985" s="5"/>
      <c r="C985" s="44"/>
      <c r="D985" s="5"/>
      <c r="E985" s="5"/>
      <c r="F985" s="42"/>
      <c r="G985" s="5"/>
      <c r="H985" s="42"/>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row>
    <row r="986" spans="1:46" ht="15.75" customHeight="1">
      <c r="A986" s="5"/>
      <c r="B986" s="5"/>
      <c r="C986" s="44"/>
      <c r="D986" s="5"/>
      <c r="E986" s="5"/>
      <c r="F986" s="42"/>
      <c r="G986" s="5"/>
      <c r="H986" s="42"/>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row>
    <row r="987" spans="1:46" ht="15.75" customHeight="1">
      <c r="A987" s="5"/>
      <c r="B987" s="5"/>
      <c r="C987" s="44"/>
      <c r="D987" s="5"/>
      <c r="E987" s="5"/>
      <c r="F987" s="42"/>
      <c r="G987" s="5"/>
      <c r="H987" s="42"/>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row>
    <row r="988" spans="1:46" ht="15.75" customHeight="1">
      <c r="A988" s="5"/>
      <c r="B988" s="5"/>
      <c r="C988" s="44"/>
      <c r="D988" s="5"/>
      <c r="E988" s="5"/>
      <c r="F988" s="42"/>
      <c r="G988" s="5"/>
      <c r="H988" s="42"/>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row>
    <row r="989" spans="1:46" ht="15.75" customHeight="1">
      <c r="A989" s="5"/>
      <c r="B989" s="5"/>
      <c r="C989" s="44"/>
      <c r="D989" s="5"/>
      <c r="E989" s="5"/>
      <c r="F989" s="42"/>
      <c r="G989" s="5"/>
      <c r="H989" s="42"/>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row>
    <row r="990" spans="1:46" ht="15.75" customHeight="1">
      <c r="A990" s="5"/>
      <c r="B990" s="5"/>
      <c r="C990" s="44"/>
      <c r="D990" s="5"/>
      <c r="E990" s="5"/>
      <c r="F990" s="42"/>
      <c r="G990" s="5"/>
      <c r="H990" s="42"/>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row>
    <row r="991" spans="1:46" ht="15.75" customHeight="1">
      <c r="A991" s="5"/>
      <c r="B991" s="5"/>
      <c r="C991" s="44"/>
      <c r="D991" s="5"/>
      <c r="E991" s="5"/>
      <c r="F991" s="42"/>
      <c r="G991" s="5"/>
      <c r="H991" s="42"/>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row>
    <row r="992" spans="1:46" ht="15.75" customHeight="1">
      <c r="A992" s="5"/>
      <c r="B992" s="5"/>
      <c r="C992" s="44"/>
      <c r="D992" s="5"/>
      <c r="E992" s="5"/>
      <c r="F992" s="42"/>
      <c r="G992" s="5"/>
      <c r="H992" s="42"/>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row>
    <row r="993" spans="1:46" ht="15.75" customHeight="1">
      <c r="A993" s="5"/>
      <c r="B993" s="5"/>
      <c r="C993" s="44"/>
      <c r="D993" s="5"/>
      <c r="E993" s="5"/>
      <c r="F993" s="42"/>
      <c r="G993" s="5"/>
      <c r="H993" s="42"/>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row>
    <row r="994" spans="1:46" ht="15.75" customHeight="1">
      <c r="A994" s="5"/>
      <c r="B994" s="5"/>
      <c r="C994" s="44"/>
      <c r="D994" s="5"/>
      <c r="E994" s="5"/>
      <c r="F994" s="42"/>
      <c r="G994" s="5"/>
      <c r="H994" s="42"/>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row>
    <row r="995" spans="1:46" ht="15.75" customHeight="1">
      <c r="A995" s="5"/>
      <c r="B995" s="5"/>
      <c r="C995" s="44"/>
      <c r="D995" s="5"/>
      <c r="E995" s="5"/>
      <c r="F995" s="42"/>
      <c r="G995" s="5"/>
      <c r="H995" s="42"/>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row>
    <row r="996" spans="1:46" ht="15.75" customHeight="1">
      <c r="A996" s="5"/>
      <c r="B996" s="5"/>
      <c r="C996" s="44"/>
      <c r="D996" s="5"/>
      <c r="E996" s="5"/>
      <c r="F996" s="42"/>
      <c r="G996" s="5"/>
      <c r="H996" s="42"/>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row>
    <row r="997" spans="1:46" ht="15.75" customHeight="1">
      <c r="A997" s="5"/>
      <c r="B997" s="5"/>
      <c r="C997" s="44"/>
      <c r="D997" s="5"/>
      <c r="E997" s="5"/>
      <c r="F997" s="42"/>
      <c r="G997" s="5"/>
      <c r="H997" s="42"/>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row>
    <row r="998" spans="1:46" ht="15.75" customHeight="1">
      <c r="A998" s="5"/>
      <c r="B998" s="5"/>
      <c r="C998" s="44"/>
      <c r="D998" s="5"/>
      <c r="E998" s="5"/>
      <c r="F998" s="42"/>
      <c r="G998" s="5"/>
      <c r="H998" s="42"/>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row>
    <row r="999" spans="1:46" ht="15.75" customHeight="1">
      <c r="A999" s="5"/>
      <c r="B999" s="5"/>
      <c r="C999" s="44"/>
      <c r="D999" s="5"/>
      <c r="E999" s="5"/>
      <c r="F999" s="42"/>
      <c r="G999" s="5"/>
      <c r="H999" s="42"/>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row>
  </sheetData>
  <mergeCells count="43">
    <mergeCell ref="AC3:AT3"/>
    <mergeCell ref="L4:L5"/>
    <mergeCell ref="M4:M5"/>
    <mergeCell ref="Q4:Q5"/>
    <mergeCell ref="R4:R5"/>
    <mergeCell ref="S4:S5"/>
    <mergeCell ref="T4:T5"/>
    <mergeCell ref="AC4:AF4"/>
    <mergeCell ref="AG4:AI4"/>
    <mergeCell ref="AJ4:AL4"/>
    <mergeCell ref="AM4:AN4"/>
    <mergeCell ref="AO4:AT4"/>
    <mergeCell ref="AA3:AA5"/>
    <mergeCell ref="AB3:AB5"/>
    <mergeCell ref="N4:N5"/>
    <mergeCell ref="W3:Z3"/>
    <mergeCell ref="B1:K1"/>
    <mergeCell ref="B2:C2"/>
    <mergeCell ref="B3:B5"/>
    <mergeCell ref="C3:C5"/>
    <mergeCell ref="D3:D5"/>
    <mergeCell ref="E3:E5"/>
    <mergeCell ref="F3:F5"/>
    <mergeCell ref="G3:G5"/>
    <mergeCell ref="H3:H5"/>
    <mergeCell ref="I3:I5"/>
    <mergeCell ref="X4:X5"/>
    <mergeCell ref="Y4:Y5"/>
    <mergeCell ref="Z4:Z5"/>
    <mergeCell ref="J3:J5"/>
    <mergeCell ref="K3:K5"/>
    <mergeCell ref="L3:N3"/>
    <mergeCell ref="P3:V3"/>
    <mergeCell ref="B17:K17"/>
    <mergeCell ref="B18:K18"/>
    <mergeCell ref="U4:U5"/>
    <mergeCell ref="V4:V5"/>
    <mergeCell ref="W4:W5"/>
    <mergeCell ref="O3:O5"/>
    <mergeCell ref="P4:P5"/>
    <mergeCell ref="B13:G13"/>
    <mergeCell ref="B14:G14"/>
    <mergeCell ref="B15:G15"/>
  </mergeCells>
  <conditionalFormatting sqref="X7">
    <cfRule type="notContainsBlanks" dxfId="0" priority="1">
      <formula>LEN(TRIM(X7))&gt;0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PMA C. EXTERNA </vt:lpstr>
      <vt:lpstr>PMA HOSPITAL DIA</vt:lpstr>
      <vt:lpstr> SALA MAQUINAS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UGP</dc:creator>
  <cp:lastModifiedBy>Axel Francisco Rodriguez Amaya</cp:lastModifiedBy>
  <dcterms:created xsi:type="dcterms:W3CDTF">2017-05-30T15:11:52Z</dcterms:created>
  <dcterms:modified xsi:type="dcterms:W3CDTF">2020-12-11T22:34:52Z</dcterms:modified>
</cp:coreProperties>
</file>