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0730" windowHeight="11040"/>
  </bookViews>
  <sheets>
    <sheet name="PLAN DE OFERTA" sheetId="3" r:id="rId1"/>
  </sheets>
  <externalReferences>
    <externalReference r:id="rId2"/>
  </externalReferences>
  <definedNames>
    <definedName name="__xlfn.BAHTTEXT" hidden="1">#NAME?</definedName>
    <definedName name="_Key1" localSheetId="0" hidden="1">[1]INSUMO_MAQUINARIA!#REF!</definedName>
    <definedName name="_Key1" hidden="1">[1]INSUMO_MAQUINARIA!#REF!</definedName>
    <definedName name="_Order1" hidden="1">0</definedName>
    <definedName name="_Order2" hidden="1">0</definedName>
    <definedName name="_xlnm.Print_Area" localSheetId="0">'PLAN DE OFERTA'!$C$2:$K$268</definedName>
    <definedName name="GAMEZ" localSheetId="0" hidden="1">{"'TABLAS GRAFICAS'!$B$51:$B$62","'GRAFICOS'!$A$45"}</definedName>
    <definedName name="GAMEZ" hidden="1">{"'TABLAS GRAFICAS'!$B$51:$B$62","'GRAFICOS'!$A$45"}</definedName>
    <definedName name="HTML_CodePage" hidden="1">1252</definedName>
    <definedName name="HTML_Control" localSheetId="0" hidden="1">{"'TABLAS GRAFICAS'!$B$51:$B$62","'GRAFICOS'!$A$45"}</definedName>
    <definedName name="HTML_Control" hidden="1">{"'TABLAS GRAFICAS'!$B$51:$B$62","'GRAFICOS'!$A$45"}</definedName>
    <definedName name="HTML_Description" hidden="1">""</definedName>
    <definedName name="HTML_Email" hidden="1">""</definedName>
    <definedName name="HTML_Header" hidden="1">"GRAFICOS"</definedName>
    <definedName name="HTML_LastUpdate" hidden="1">"11/26/97"</definedName>
    <definedName name="HTML_LineAfter" hidden="1">TRUE</definedName>
    <definedName name="HTML_LineBefore" hidden="1">TRUE</definedName>
    <definedName name="HTML_Name" hidden="1">"Mapeo Digital"</definedName>
    <definedName name="HTML_OBDlg2" hidden="1">TRUE</definedName>
    <definedName name="HTML_OBDlg4" hidden="1">TRUE</definedName>
    <definedName name="HTML_OS" hidden="1">0</definedName>
    <definedName name="HTML_PathFile" hidden="1">"C:\aplicaciones\HTML.htm"</definedName>
    <definedName name="HTML_Title" hidden="1">"ESTADISTICO"</definedName>
    <definedName name="OK" localSheetId="0" hidden="1">{"'TABLAS GRAFICAS'!$B$51:$B$62","'GRAFICOS'!$A$45"}</definedName>
    <definedName name="OK" hidden="1">{"'TABLAS GRAFICAS'!$B$51:$B$62","'GRAFICOS'!$A$45"}</definedName>
    <definedName name="_xlnm.Print_Titles" localSheetId="0">'PLAN DE OFERTA'!$2:$5</definedName>
  </definedNames>
  <calcPr calcId="19102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65" i="3"/>
  <c r="J263" s="1"/>
  <c r="I264"/>
  <c r="I262"/>
  <c r="I261"/>
  <c r="I260"/>
  <c r="I259"/>
  <c r="I258"/>
  <c r="I257"/>
  <c r="I256"/>
  <c r="I255"/>
  <c r="I254"/>
  <c r="I252"/>
  <c r="I251"/>
  <c r="I250"/>
  <c r="I249"/>
  <c r="I248"/>
  <c r="I247"/>
  <c r="I246"/>
  <c r="I245"/>
  <c r="I244"/>
  <c r="I243"/>
  <c r="I242"/>
  <c r="I241"/>
  <c r="I240"/>
  <c r="I239"/>
  <c r="I238"/>
  <c r="I237"/>
  <c r="I236"/>
  <c r="I235"/>
  <c r="I234"/>
  <c r="I233"/>
  <c r="I232"/>
  <c r="I231"/>
  <c r="I230"/>
  <c r="I229"/>
  <c r="I228"/>
  <c r="I227"/>
  <c r="I226"/>
  <c r="I225"/>
  <c r="I224"/>
  <c r="I223"/>
  <c r="I222"/>
  <c r="I221"/>
  <c r="I220"/>
  <c r="I219"/>
  <c r="I218"/>
  <c r="I217"/>
  <c r="I216"/>
  <c r="I215"/>
  <c r="I214"/>
  <c r="I213"/>
  <c r="I212"/>
  <c r="I211"/>
  <c r="I210"/>
  <c r="I209"/>
  <c r="I208"/>
  <c r="I207"/>
  <c r="I206"/>
  <c r="I205"/>
  <c r="I204"/>
  <c r="I203"/>
  <c r="I202"/>
  <c r="I201"/>
  <c r="I200"/>
  <c r="I199"/>
  <c r="I198"/>
  <c r="I197"/>
  <c r="I196"/>
  <c r="I195"/>
  <c r="I194"/>
  <c r="I193"/>
  <c r="I192"/>
  <c r="I191"/>
  <c r="I190"/>
  <c r="I189"/>
  <c r="I188"/>
  <c r="I187"/>
  <c r="I186"/>
  <c r="I185"/>
  <c r="I184"/>
  <c r="I183"/>
  <c r="I182"/>
  <c r="I181"/>
  <c r="I180"/>
  <c r="I179"/>
  <c r="I178"/>
  <c r="I177"/>
  <c r="I176"/>
  <c r="I175"/>
  <c r="I174"/>
  <c r="I172"/>
  <c r="I171"/>
  <c r="I170"/>
  <c r="I169"/>
  <c r="I168"/>
  <c r="I167"/>
  <c r="I166"/>
  <c r="I165"/>
  <c r="I164"/>
  <c r="I163"/>
  <c r="I161"/>
  <c r="I160"/>
  <c r="I159"/>
  <c r="I158"/>
  <c r="I156"/>
  <c r="J155" s="1"/>
  <c r="I154"/>
  <c r="I153"/>
  <c r="F152"/>
  <c r="I152" s="1"/>
  <c r="F151"/>
  <c r="I151" s="1"/>
  <c r="F150"/>
  <c r="I150" s="1"/>
  <c r="I148"/>
  <c r="J147" s="1"/>
  <c r="I146"/>
  <c r="I145"/>
  <c r="I144"/>
  <c r="I143"/>
  <c r="I142"/>
  <c r="I141"/>
  <c r="I139"/>
  <c r="I138"/>
  <c r="I137"/>
  <c r="I136"/>
  <c r="I135"/>
  <c r="I134"/>
  <c r="I133"/>
  <c r="I132"/>
  <c r="I130"/>
  <c r="I129"/>
  <c r="I128"/>
  <c r="I127"/>
  <c r="I126"/>
  <c r="I125"/>
  <c r="I124"/>
  <c r="I123"/>
  <c r="I122"/>
  <c r="I121"/>
  <c r="I120"/>
  <c r="I119"/>
  <c r="I118"/>
  <c r="I116"/>
  <c r="I115"/>
  <c r="I114"/>
  <c r="I113"/>
  <c r="I112"/>
  <c r="I111"/>
  <c r="I109"/>
  <c r="F108"/>
  <c r="I108" s="1"/>
  <c r="I107"/>
  <c r="I106"/>
  <c r="I105"/>
  <c r="I104"/>
  <c r="I103"/>
  <c r="I102"/>
  <c r="I101"/>
  <c r="I100"/>
  <c r="I99"/>
  <c r="I98"/>
  <c r="I97"/>
  <c r="I96"/>
  <c r="I95"/>
  <c r="I93"/>
  <c r="I92"/>
  <c r="I91"/>
  <c r="I90"/>
  <c r="I89"/>
  <c r="I88"/>
  <c r="I87"/>
  <c r="I86"/>
  <c r="I85"/>
  <c r="I84"/>
  <c r="I83"/>
  <c r="I81"/>
  <c r="I80"/>
  <c r="I79"/>
  <c r="I78"/>
  <c r="I77"/>
  <c r="I76"/>
  <c r="I75"/>
  <c r="I73"/>
  <c r="I72"/>
  <c r="I71"/>
  <c r="I70"/>
  <c r="I69"/>
  <c r="I68"/>
  <c r="I67"/>
  <c r="I66"/>
  <c r="I65"/>
  <c r="I64"/>
  <c r="I63"/>
  <c r="I62"/>
  <c r="I60"/>
  <c r="I59"/>
  <c r="I58"/>
  <c r="I57"/>
  <c r="I56"/>
  <c r="I55"/>
  <c r="I54"/>
  <c r="I53"/>
  <c r="I52"/>
  <c r="I51"/>
  <c r="I50"/>
  <c r="I49"/>
  <c r="I47"/>
  <c r="I46"/>
  <c r="I45"/>
  <c r="I44"/>
  <c r="I43"/>
  <c r="I42"/>
  <c r="I41"/>
  <c r="I40"/>
  <c r="I39"/>
  <c r="I37"/>
  <c r="I36"/>
  <c r="I35"/>
  <c r="I34"/>
  <c r="I33"/>
  <c r="I32"/>
  <c r="I31"/>
  <c r="I28"/>
  <c r="I27"/>
  <c r="I26"/>
  <c r="I25"/>
  <c r="I24"/>
  <c r="I23"/>
  <c r="I21"/>
  <c r="I20"/>
  <c r="I19"/>
  <c r="I18"/>
  <c r="I17"/>
  <c r="I16"/>
  <c r="I15"/>
  <c r="I14"/>
  <c r="I13"/>
  <c r="I12"/>
  <c r="I11"/>
  <c r="I10"/>
  <c r="I8"/>
  <c r="I7"/>
  <c r="J6" l="1"/>
  <c r="J157"/>
  <c r="J253"/>
  <c r="J29"/>
  <c r="J131"/>
  <c r="J140"/>
  <c r="J9"/>
  <c r="J117"/>
  <c r="J162"/>
  <c r="J173"/>
  <c r="J94"/>
  <c r="J110"/>
  <c r="J22"/>
  <c r="J82"/>
  <c r="J149"/>
  <c r="J267" l="1"/>
</calcChain>
</file>

<file path=xl/sharedStrings.xml><?xml version="1.0" encoding="utf-8"?>
<sst xmlns="http://schemas.openxmlformats.org/spreadsheetml/2006/main" count="554" uniqueCount="330">
  <si>
    <t>PRESUPUESTO OFICIAL</t>
  </si>
  <si>
    <t>PARTIDA</t>
  </si>
  <si>
    <t>DESCRIPCIÓN</t>
  </si>
  <si>
    <t>CANTIDAD</t>
  </si>
  <si>
    <t>UNIDAD</t>
  </si>
  <si>
    <t>PRECIO UNITARIO INCLUYE IVA</t>
  </si>
  <si>
    <t>SUB TOTAL</t>
  </si>
  <si>
    <t>TOTAL</t>
  </si>
  <si>
    <t xml:space="preserve">INSTALACIONES PROVISIONALES </t>
  </si>
  <si>
    <t>SG</t>
  </si>
  <si>
    <t>DESMONTAJES Y DEMOLICIONES, INCLUYE DESALOJOS</t>
  </si>
  <si>
    <t>M2</t>
  </si>
  <si>
    <t>U</t>
  </si>
  <si>
    <t>Desmontaje de cielo falso de loseta de fibrocemento de 2'x4' con perfilería de aluminio, alambre y arriostramiento.</t>
  </si>
  <si>
    <t>ML</t>
  </si>
  <si>
    <t>TERRACERIA</t>
  </si>
  <si>
    <t>sg</t>
  </si>
  <si>
    <t>m3</t>
  </si>
  <si>
    <t>Relleno compactado con suelo cemento para fundaciones de almacén y pisos, en proporción 19:1 hasta alcanzar el 95% del proctor de comparación según AASHTO T-134; incluye el suministro y acarreo del material selecto.</t>
  </si>
  <si>
    <t>m2</t>
  </si>
  <si>
    <t>OBRAS HIDRAULICAS</t>
  </si>
  <si>
    <t>DESMONTAJES, DEMOLICIONES Y REPARACIONES.</t>
  </si>
  <si>
    <t>4.01.01</t>
  </si>
  <si>
    <t>Demolición de piso tipo acera, para Instalación de tuberías hidráulicas, incluye demolición de base y retiro de material.</t>
  </si>
  <si>
    <t>4.01.02</t>
  </si>
  <si>
    <t>Demolición de piso interno de concreto, para Instalación de tuberías hidráulicas, incluye demolición de base y retiro de material.</t>
  </si>
  <si>
    <t>4.01.03</t>
  </si>
  <si>
    <t>Reparación de piso interno de concreto.</t>
  </si>
  <si>
    <t>4.01.04</t>
  </si>
  <si>
    <t>Desmontaje de inodoros existentes, incluye cierre de tuberías existentes y retiro de enchapado si aplica.</t>
  </si>
  <si>
    <t>unidad</t>
  </si>
  <si>
    <t>4.01.05</t>
  </si>
  <si>
    <t>Desmontaje de lavamanos, incluye cierre de tuberías existentes y retiro enchapado si aplica.</t>
  </si>
  <si>
    <t>4.01.06</t>
  </si>
  <si>
    <t>Desmontaje de duchas existentes, incluye cierre de abasto y retiro de enchapado.</t>
  </si>
  <si>
    <t>4.01.07</t>
  </si>
  <si>
    <t>Demolición de poceta de limpieza existente, incluye sellado de tuberías existentes.</t>
  </si>
  <si>
    <t>SISTEMA DE AGUA POTABLE.</t>
  </si>
  <si>
    <t>4.02.01</t>
  </si>
  <si>
    <t>Suministro e Instalación Tub. PVC ø1/2" 315 PSI JC SDR 13.5, incluye accesorios y niples metálicos para paso de tuberías en pared hacia los artefactos sanitarios.</t>
  </si>
  <si>
    <t>m</t>
  </si>
  <si>
    <t>4.02.02</t>
  </si>
  <si>
    <t>Suministro e Instalación Tub. PVC ø 3/4" 250 PSI JC SDR 17, incluye accesorios y niples metálicos para paso de tuberías en paredes.</t>
  </si>
  <si>
    <t>4.02.03</t>
  </si>
  <si>
    <t>Suministro e Instalación Tub. PVC ø 1" 250 PSI JC SDR 17, incluye accesorios .</t>
  </si>
  <si>
    <t>4.02.04</t>
  </si>
  <si>
    <t>Suministro e Instalación Grifo latón cromado para pocetas y pila internas, con llave sencilla de ø 1/2"  con rosca para manguera. Incluye anclaje en pared y niple de hierro galvanizado de  ø1/2".</t>
  </si>
  <si>
    <t>4.02.05</t>
  </si>
  <si>
    <t>Suministro e Instalación Grifo de bronce con llave sencilla de ø 1/2"  con rosca para manguera. Incluye base de concreto o anclaje en pared y niple de hierro galvanizado de  ø1/2".</t>
  </si>
  <si>
    <t>4.02.06</t>
  </si>
  <si>
    <t>Construcción de caja 50x50m para válvulas de control agua potable.</t>
  </si>
  <si>
    <t>4.02.07</t>
  </si>
  <si>
    <t>Suministro e Instalación de Válvula de Control Bronce ø3/4", incluye accesorios de conexión.</t>
  </si>
  <si>
    <t>4.02.08</t>
  </si>
  <si>
    <t>Suministro e Instalación de Válvula de Control Bronce ø1", incluye accesorios de conexión.</t>
  </si>
  <si>
    <t>4.02.09</t>
  </si>
  <si>
    <t>Entronque a Red Existente.</t>
  </si>
  <si>
    <t>s.g.</t>
  </si>
  <si>
    <t>SISTEMA DE AGUAS RESIDUALES.</t>
  </si>
  <si>
    <t>4.03.01</t>
  </si>
  <si>
    <t>Suministro e Instalación Tub. PVC ø1  1/2" 100 PSI JC, para ventilación aérea incluye accesorios.</t>
  </si>
  <si>
    <t>4.03.02</t>
  </si>
  <si>
    <t>Suministro e Instalación Tub. PVC ø2" 125 PSI JC, incluye accesorios.</t>
  </si>
  <si>
    <t>4.03.03</t>
  </si>
  <si>
    <t>Suministro e Instalación Tub. PVC ø4" 125 PSI JC, incluye accesorios.</t>
  </si>
  <si>
    <t>4.03.04</t>
  </si>
  <si>
    <t>Suministro e Inst. Resumidero de piso de ø2" con rejilla cuadrada de acero inoxidable, removible, atornillada y ajustable.</t>
  </si>
  <si>
    <t>4.03.05</t>
  </si>
  <si>
    <t>Suministro e Inst. Resumidero de piso de ø4" con rejilla cuadrada de acero inoxidable, removible, atornillada y ajustable.</t>
  </si>
  <si>
    <t>4.03.06</t>
  </si>
  <si>
    <t>Suministro Instalación de resumidero cuadrado para ducha 7.6x7.6cm externas, de empotrar al piso, acabado cromado, incluye filtro o rejilla para evitar posibles obstrucciones en el desagüe y sello hidráulico.</t>
  </si>
  <si>
    <t>4.03.07</t>
  </si>
  <si>
    <t>Suministro Instalación de resumidero redondo ø2" para poceta de aseo, de empotrar al piso, acero inoxidable, removible, atornillada y ajustable.</t>
  </si>
  <si>
    <t>4.03.08</t>
  </si>
  <si>
    <t>Suministro Instalación de tapón redondo ø2" para pila, de empotrar al piso, acero inoxidable.</t>
  </si>
  <si>
    <t>4.03.09</t>
  </si>
  <si>
    <t>Construcción de poceta para limpieza, no incluye grifo.</t>
  </si>
  <si>
    <t>4.03.10</t>
  </si>
  <si>
    <t>Construcción de cajas de conexión o registro para aguas residuales, profundidad variable.</t>
  </si>
  <si>
    <t>4.03.11</t>
  </si>
  <si>
    <t>Limpieza y desobstrucción de tubería de evacuación de aguas servidas, incluye reparación de rejillas si aplica.</t>
  </si>
  <si>
    <t>4.03.12</t>
  </si>
  <si>
    <t>Obra civil para descargas en Pozo Existente.</t>
  </si>
  <si>
    <t>SISTEMA DE AGUAS LLUVIAS.</t>
  </si>
  <si>
    <t>4.04.01</t>
  </si>
  <si>
    <t>Suministro e Instalación Tub. PVC ø4"100 PSI, incluye accesorios.</t>
  </si>
  <si>
    <t>4.04.02</t>
  </si>
  <si>
    <t>Suministro e Instalación Tub. PVC ø6"100 PSI, incluye accesorios.</t>
  </si>
  <si>
    <t>4.04.03</t>
  </si>
  <si>
    <t>Suministro e Instalación Tub. PVC ø8"100 PSI, incluye accesorios.</t>
  </si>
  <si>
    <t>4.04.04</t>
  </si>
  <si>
    <t>Suministro e Instalación Tub. PVC ø10"100 PSI, incluye accesorios.</t>
  </si>
  <si>
    <t>4.04.05</t>
  </si>
  <si>
    <t>Suministro e Instalación Tub. PVC ø15"100 PSI, incluye accesorios.</t>
  </si>
  <si>
    <t>4.04.06</t>
  </si>
  <si>
    <t>Pozos de visita, incluye tapadera de Hierro Fundido, (profundidad variable).</t>
  </si>
  <si>
    <t>4.04.07</t>
  </si>
  <si>
    <t>Construcción de caja tragante con parilla HoFo para aguas lluvias de  (profundidad variable).</t>
  </si>
  <si>
    <t>4.04.08</t>
  </si>
  <si>
    <t>Bajada aguas lluvias desde cubierta de techo, Tub. PVC ø4" 100 PSI, incluye accesorios y elementos de sujeción en pared.</t>
  </si>
  <si>
    <t>4.04.09</t>
  </si>
  <si>
    <t>Bajada aguas lluvias desde cubierta de techo, Tub. PVC ø6" 100 PSI, incluye accesorios y elementos de sujeción en pared.</t>
  </si>
  <si>
    <t>4.04.10</t>
  </si>
  <si>
    <t>Canal aéreo tipo 1, metálico lámina galvanizada calibre 18, incluye conexión hacia bajadas proyectadas.</t>
  </si>
  <si>
    <t>4.04.11</t>
  </si>
  <si>
    <t>Botaguas de lámina lisa No. 24. Incluye: tornillos de sujeción, saques en pared y pintura, color a definir en obra. Sellos en paredes elastomérico.</t>
  </si>
  <si>
    <t>4.04.12</t>
  </si>
  <si>
    <t>Obra civil para descarga de bajadas proyectadas en cajas existentes.</t>
  </si>
  <si>
    <t>ARTEFACTOS SANITARIOS.</t>
  </si>
  <si>
    <t>4.05.01</t>
  </si>
  <si>
    <t>Suministro e Inst. de Inodoro una pieza o de tanque, asiento elongado, doble descarga (activación mediante botón o palanca), incluye accesorios.</t>
  </si>
  <si>
    <t>4.05.02</t>
  </si>
  <si>
    <t>Suministro e Inst. de lavamanos cerámico con pedestal, activación manual, incluye accesorios de Instalación.</t>
  </si>
  <si>
    <t>4.05.03</t>
  </si>
  <si>
    <t>Suministro e Inst. Ducha completa, incluye cabeza de ducha redonda cromada, chapetón cromado, válvula completa para ducha bronce y con maneral cromado.</t>
  </si>
  <si>
    <t>4.05.04</t>
  </si>
  <si>
    <t>Dispensador de jabón liquido.</t>
  </si>
  <si>
    <t>4.05.05</t>
  </si>
  <si>
    <t>Dispensador de papel toalla para manos.</t>
  </si>
  <si>
    <t>4.05.06</t>
  </si>
  <si>
    <t>Dispensador de papel higiénico.</t>
  </si>
  <si>
    <t>4.05.07</t>
  </si>
  <si>
    <t>Barras en áreas de baños de acero inoxidable de 32 mm de diámetro y 36" de largo.</t>
  </si>
  <si>
    <t>CONCRETO ESTRUCTURAL</t>
  </si>
  <si>
    <t>Recrecimiento de zapata existente, RZ-1, según detalle de planos.  Incluye demolición de piso existente, excavaciones, refuerzo, anclajes; concreto, compactaciones y reparación de piso de concreto.</t>
  </si>
  <si>
    <t>c/u</t>
  </si>
  <si>
    <t>Recrecimiento de zapata existente, RZ-2, según detalle de planos.  Incluye demolición de piso existente, excavaciones, refuerzo, anclajes; concreto, compactaciones y reparación de piso de concreto.</t>
  </si>
  <si>
    <t>Zapata Z-1 de 1.00x1.00x0.25, con refuerzo de 1#4 @ 0.20 en ambos sentidos, según detalle de planos. Concreto f´c=210 kg/cm2.</t>
  </si>
  <si>
    <t>Solera de fundación  "SF-1" para pared de bloque de concreto, de 0.60 x 0.25, con 8 # 4  y estribo # 3 a cada 0.15 m. Concreto  f´c=210 kg/cm2. Incluye moldeado, acero de refuerzo y todo lo necesario para su construcción.</t>
  </si>
  <si>
    <t>Solera de fundación  "SF-2" para pared  de bloque de concreto, de 0.50 x 0.25, con 6 # 4  y estribo # 3 a cada 0.20 m. Concreto  f´c=210 kg/cm2. Incluye moldeado, acero de refuerzo y todo lo necesario para su construcción.</t>
  </si>
  <si>
    <t>Columna de concreto "C1", de 0.30 x 0.30, con 8#4 y 2 estribos # 2 a cada 0.15 m. Concreto  f´c=210 kg/cm2. Incluye moldeado, andamiaje, acero de refuerzo y todo lo necesario para su construcción.</t>
  </si>
  <si>
    <t>Solera de concreto "SC" de 0.15x0.20 para paredes de bloque, con 4#3 y estribos # 2 a cada 0.15 m. Concreto f'c=210 kg/cm2. Incluye moldeado, andamiaje, acero de refuerzo y todo lo necesario para su construcción.</t>
  </si>
  <si>
    <t>Solera de concreto "SCC" de 0.20x0.20 para paredes de bloque, con 4#4 y estribos # 2 a cada 0.15 m. Concreto f'c=210 kg/cm2. Incluye moldeado, andamiaje, acero de refuerzo y todo lo necesario para su construcción.</t>
  </si>
  <si>
    <t>Viga de concreto "VC-1" de 0.15x0.40 para paredes de bloque, con 4#4 + 2#3 y estribos # 3 a cada 0.15 m. Concreto f'c=210 kg/cm2. Incluye moldeado, andamiaje, acero de refuerzo y todo lo necesario para su construcción.</t>
  </si>
  <si>
    <t>Recrecimiento de columnas existentes, RC, para llevarlas a una sección de 0.60x0.60. Incluye: escarificado de superficies existentes, puentes de adherencia, refuerzo, encofrado, andamios y todo lo necesario para obtener la sección indicada en el detalle de planos.</t>
  </si>
  <si>
    <t>Tensor de concreto T-1, de 0.20x0.25, con 4#4 y estribos #2 a cada 0.15, según detalle de planos.</t>
  </si>
  <si>
    <t>ESTRUCTURA METÁLICA</t>
  </si>
  <si>
    <t>Hechura y colocación de defensas en ventanas con marco de angular de 2"x2"x1/4", trasversales de pletina de 2"x1/4" y varilla lisa de Ø 1/2", incluye dos manos de anticorrosivo de diferente color y dos manos de pintura de aceite color gris. Anclada a pared con pines de varilla corrugada de Ø1/2" y material epóxico.</t>
  </si>
  <si>
    <t>Viga metálica, perfil W16x67. Incluye suministro, Instalación, pintura, conexiones y apoyos, según detalles en planos.</t>
  </si>
  <si>
    <t>Suminsitro y colocación de canaleta metálica construida a partir de lámina de acero espesor 1/4" para apoyo de cubierta curva, ver detalle en plano. Incluye soldadura a viga metálica y pintura.</t>
  </si>
  <si>
    <t>Suministro e Instalación de tubo diámetro 3", ligero, soldado sobre viga metálica para apoyo de techo curvo. Incluye soldadura a viga principal y pintura.</t>
  </si>
  <si>
    <t>Suministro e Instalación de viga macomber VM, de 0.25 m de peralte y cuerdas compuestas por dos angulares de 1 1/2"x1 1/2"x3/16" y una celosía de varilla # 4 @60°. Ver detalles en planos. Incluye placas de apoyo y conexiones, así como la pintura.</t>
  </si>
  <si>
    <t>Suministro e Instalación de viga macomber VM-A, de 0.30 m de peralte y cuerdas compuestas por dos angulares de 2"x2"x3/16" y dos celosías de varilla # 4 @60°. Ver detalles en planos. Incluye placas de apoyo y conexiones, así como la pintura.</t>
  </si>
  <si>
    <t>Suministro e Instalación de viga macomber tipo escopeta  (EM), de peralte variable entre 0.45m y 0.20 m; cuerdas compuestas por dos angulares de 1 1/2"x1 1/2"x3/16"  y dos celosías de varilla # 5 @60°. Ver detalles en planos. Incluye placa de apoyo en columna y pintura.</t>
  </si>
  <si>
    <t>Suministro e Instalación de viga macomber tipo escopeta  (EM-1), de 0.25 m peralte; cuerdas compuestas por dos angulares de 1 1/2"x1 1/2"x3/16"  y dos celosías de varilla # 3 @60°. Ver detalles en planos. Incluye placas de apoyo y conexiones; así como pintura.</t>
  </si>
  <si>
    <t>Suministro e Instalación de polín PC, compuesto por un tubo estructural rectangular de 6"x2", chapa 14; recubierto con dos manos de pintura anticorrosivoy una de esmalte. Incluye  apoyos a vigas metálicas.</t>
  </si>
  <si>
    <t>Suministro e Instalación de angular corrido en pared para apoyo de polines tipo P-1. Incluye la colocación de anclas tipo expansivas de 1/2"x4 1/2" a cada 0.50 m y la aplicación de dos manos de anticorrosivo.</t>
  </si>
  <si>
    <t>Suministro e Instalación de viga metálica VM-1, compuesta por un tubo rectangular de 8"x4"x1/4". Incluye conexiones a elementos de concreto y metálicos; así como la pintura.</t>
  </si>
  <si>
    <t>Suministro e Instalación de viga metálica VM-2, compuesta por un tubo rectangular de 6"x4"x1/4". Incluye conexiones a elementos de concreto y metálicos; así como la pintura.</t>
  </si>
  <si>
    <t>Pasamanos metálico en rampas, mezzanine según detalle de planos.</t>
  </si>
  <si>
    <t>Gradas metálicas para acceso a zona de muelles de carga desde área de camiones.</t>
  </si>
  <si>
    <t>S.G.</t>
  </si>
  <si>
    <t>CUBIERTA DE TECHO</t>
  </si>
  <si>
    <t>Suministro e Instalación de lámina metálica para cubierta sobre muelles de carga y ampliaciones de uno y dos niveles,  de aleación  aluminio y zinc, calibre 24,  fijada a polines mediante clips de lámina del mismo calibre y pernos autotaladrantes; costura de empalmes longitudinales junto con su sello, según recomendaciones del fabricante. Incluye aislante termoacústico de doble  capa de aluminio y núcleo de espuma de polietileno de capa cerrada, de 50 mm de espesor.</t>
  </si>
  <si>
    <t>ALBAÑILERIA</t>
  </si>
  <si>
    <t>Pretil de retención PB, incluye  excavación, compactación con material selecto y  suelo cemento, zapata de fundación, pantalla, sisado en cara vista, juntas, drenajes; según detalle de planos.</t>
  </si>
  <si>
    <t>Pretil de retención PB-1, incluye  excavación, compactación con material selecto y  suelo cemento, zapata de fundación, pantalla, sisado en cara vista,contrafuertes, drenajes; según detalle de planos.</t>
  </si>
  <si>
    <t>Pretil de retención PB-2, incluye  excavación, compactación con material selecto y suelo cemento, zapata de fundación, pantalla, sisado en cara vista,contrafuertes, drenajes; según detalle de planos.</t>
  </si>
  <si>
    <t>Muro de retención MM-1 en muelles de carga, incluye  excavación, compactación con material selecto hasta nivel de terreno; suelo cemento, zapata de fundación, pantalla, sisado en cara vista y juntas; según detalle de planos.</t>
  </si>
  <si>
    <t xml:space="preserve">Pared de bloque de concreto de 20x20x40, incluye refuerzo vertical # 4 a cada 0.40 m (según modulación de planta) y varilla # 2 de refuerzo horizontal colocada entre sisas, con todas las celdas llenas, según detalle en elevación de la pared. No se incluyen soleras intermedias. </t>
  </si>
  <si>
    <t xml:space="preserve">Pared de bloque de concreto de 15x20x40 , incluye refuerzo vertical # 4 a cada 0.40 m  y varilla # 2 de refuerzo horizontal colocada entre sisas, según detalle en elevación dela pared. No se incluyen soleras intermedias, de cargadero, coronamiento ni mojinetes, pero sí cualquier nervadura para modulación. </t>
  </si>
  <si>
    <t xml:space="preserve">Pared de bloque de concreto de 15x20x40, incluye refuerzo vertical # 4 a cada 0.60 m y varilla # 2 de refuerzo horizontal colocada entre sisas, según detalle en elevación dela pared. No se incluyen soleras intermedias, de cargadero, coronamiento ni mojinetes, pero sí cualquier nervadura para modulación. </t>
  </si>
  <si>
    <t>Solera de bloque de concreto de 20x20x40 "SB-1";  con 4 # 3 y estribo # 2 a cada 0.20 m; lleno de grout.</t>
  </si>
  <si>
    <t>Solera de bloque de concreto de 15x20x40 "SB";  con 2 # 3 y grapa # 2 a cada 0.20 m; lleno de grout.</t>
  </si>
  <si>
    <t>Junta de dilatación vertical, entre columnas, tipo "Jo";  de 1" de espesor; con material de respaldo y sello con elastomérico en ambas caras.</t>
  </si>
  <si>
    <t>Junta de dilatación tipo "J-1" entre paredes de mampostería y entre muros;  de 1" de espesor; con material de respaldo y sello con elastomérico en caras vistas; incluye pin #3 a cada 0.60 m.</t>
  </si>
  <si>
    <t>Arriostramiento vertical de paredes con 2 ángulos de 3"x3"x1/4", uno en cada cara de la pared; a cada 1.5 m. Incluye pintura del ángulo y fijación con 2 anclas expansivas en cada uno de 3/8"x4".</t>
  </si>
  <si>
    <t>Aplicación de pintura asfáltica en pedestales de columnas, nervaduras y partes de pared enterradas, base emulsión betún de asfalto.</t>
  </si>
  <si>
    <t>ESTRUCTURA METÁLICA DE MEZANINE</t>
  </si>
  <si>
    <t>Suministro e Instalación de columna metálica "CM" de tubo estructural cuadrado 6"x6"x3/8", de 4.00 m de altura para mezanine en almacén. Incluye placa de fijación a pavimento de concreto de 1/2" de espesor y 4 anclas expansivas de 1/2"x5"; así como la aplicación de dos manos de anticorrosivo y dos manos de acabado final. Ver detalles en planos.</t>
  </si>
  <si>
    <t>Suministro e Instalación de viga metálica "VM-1" de tubo estructural rectangular de 8"x4"x1/4" para mezanine en almacén. Incluye conexiones y pintura con dos manos de anticorrosivo y dos manos de acabado final. Ver detales de planos.</t>
  </si>
  <si>
    <t>Suministro e Instalación de viga metálica "VM-2" de tubo estructural rectangular de 6"x4"x1/4" para mezanine en almacén. Incluye conexiones y pintura con dos manos de anticorrosivo y dos manos de acabado final. Ver detales de planos.</t>
  </si>
  <si>
    <t>Suministro e Instalación de placa de tablacemento para entrepiso de mezanine en almacén, de 25 mm de espesor, bordes machihembrados y revestimiento de piso vinítico con acabado lagrimado. Incluye tratamiento de juntas, según recomendación del fabricante.</t>
  </si>
  <si>
    <t>Escalera metálica para acceso a mezanine, según detalle de planos. Incluye: fundaciones,estructura principal, peldaños, pasamanos y pintura.</t>
  </si>
  <si>
    <t>Pasamanos metálico en perímetro de mezanine, según detalle en planos.</t>
  </si>
  <si>
    <t>Tapajunta prefabricada en entrepiso de mezanine. El elemento debe sellar perfectamente el hueco y permitir la expansión sin daño.</t>
  </si>
  <si>
    <t>PISOS</t>
  </si>
  <si>
    <t>Piso de concreto tipo acera de 5 cm de espesor, resistencia del concreto de f’c=280Kg/cm2; incluye la preparación de la superficie con mortero especial y aditivo para la nivelación</t>
  </si>
  <si>
    <t>Piso de losetas de porcelanato antideslizante, formato de 0.60 x 0.60 m, PI-III, acabado mate color a especificar, a instalar sobre base de concreto, sisa de 3mm lleno con porcelana color a definir. Incluye la preparación de la superficie con mortero especial, con aditivo para la nivelación y colocación de zócalo del mismo material en paredes de 0.10x0.60 m.</t>
  </si>
  <si>
    <t>Suministro e Instalación de piso tipo cerámica de 0.2x0.2 m o según dimensiones en especificaciones, antideslizante de alto tráfico color a definir. Incluye  base de concreto E=0.10 m f'c 180 kg/cm2 y base suelo cemento E=0.15 m y 28kg/cm2.</t>
  </si>
  <si>
    <t>Piso de concreto hidráulico tipo industrial para interior de nuevas áreas del almacén y área de muelles de carga, e=12 cm; acabado pulido con llana metálica, color natural. Incluye  aserrado y sello de juntas, según detalles en planos.</t>
  </si>
  <si>
    <t>Piso en rampa para subir a los muelles de carga; detalle similar al piso del almacén, pero con acabado estriado perpendicular a la dirección de tránsito.</t>
  </si>
  <si>
    <t xml:space="preserve">Construcción de acera de concreto, según detalle mostrado en planos. Incluye juntas y sellos con paredes y/o muros; borde con bloque de concreto, excavaciones, desalojo, base de suelo cemento  y sisado. </t>
  </si>
  <si>
    <t>DIVISIONES LIVIANAS</t>
  </si>
  <si>
    <t xml:space="preserve">Suministro e Instalación de divisiones de tabla cemento 5/8" de espesor, estructura de perfiles de lámina galvanizada colocados según detalle en planos, junta encintada, pasteada y lijada. </t>
  </si>
  <si>
    <t xml:space="preserve">ACABADOS </t>
  </si>
  <si>
    <t>Remoción de pintura existente, incluye limpieza y preparación de la superficie para aplicación de acabado nuevo.</t>
  </si>
  <si>
    <t>CIELOS FALSOS</t>
  </si>
  <si>
    <t>Suministro e Instalación de cielo falso de losetas de yeso de 5/8" de espesor con malla de fibra de vidrio en ambas caras, estructura de perfiles de lámina galvanizada tipo pesado colocados según detalle en planos, junta encintada, pasteada y lijada. Superficie vista pintada con una mano de pintura base y acabada con pintura epóxica incluyendo curado.</t>
  </si>
  <si>
    <t>VENTANAS</t>
  </si>
  <si>
    <t xml:space="preserve">V-2 (3.0 m x 1.0m) VENTANA NUEVA MANGUETERIA DE ALUMINIO TIPO PESADO ANODIZADO AL NATURAL, VIDRIO CLARO LAMINADO DE 6MM, 3 CUERPOS. </t>
  </si>
  <si>
    <t>V-4 (0.60  m x 0.40 m) VENTANA NUEVA DE CELOSIA DE VIDRIO MANGUETERIA DE ALUMINIO TIPO PESADO ANODIZADO AL NATURAL.</t>
  </si>
  <si>
    <t>V-5 (1.60  m x 0.60 m) VENTANA NUEVA DE CELOSIA DE VIDRIO MANGUETERIA DE ALUMINIO TIPO PESADO ANODIZADO AL NATURAL.</t>
  </si>
  <si>
    <t>PUERTAS</t>
  </si>
  <si>
    <t>P-1 (0.80 m x 2.10 m) PUERTA DE ESTRUCTURA DE CEDRO Y DOBLE FORRO DE MADERA LAMINADA INCLUYE BANACK CLASE "B" DE 1/4" INCLUYE MOCHETA DE 1" DE ESPESOR CHAPA DE PALANCA DE USO PESADO, TRES BISAGRAS TIPO ALCAYATE DE 4", TOPE AL PISO Y APLICACION DE PINTURA DE ESMALTE CON SOPLETE.</t>
  </si>
  <si>
    <t>P-2 (1.00m x 2.10m) (PUERTA METALICA DE Ho. 1/16" DOBLE FORRO, REFUERZO DE TUBO DE HIERRO CUADRADO DE 1" CHAPA 14 Y MARCO MOCHETA DE ANGULO DE 11/2"x11/2"x1/8" CON CHAPA DE PARCHE (INCLUYE HALADERA DE HIERRO LISO DE HOJA ∅5/8" Y MIRILLA DE VIDRIO FIJO), 3 BISAGRAS TIPO CAPSULA DE 5/8"x5", PORTACANDADO Y CANDADO DE 6mm. APLICACION DE 2 MANOS DE ANTICORROSIVO Y UNA DE ESMALTE BRILLANTE A BASE DE AGUA APLICADA A SOPLETE</t>
  </si>
  <si>
    <t xml:space="preserve">P-6 PUERTA METALICA CORREDIZA DE TUBO INDUSTRIAL CUADRADO DE 2 1/2 '' CHAPA 14 2 MANOS DE ANTICORROSIVO Y DOS DE ESMALTE ESMALTE BRILLANTE DE ACEITE COLOR A DEFINIR. </t>
  </si>
  <si>
    <t>OBRAS ELECTRICAS</t>
  </si>
  <si>
    <t>Suministro  e Instalación de alimentador desde  caja CG-ALC moldercase hasta tablero TG-ALC, compuesto por : 3set (3THHN 500MCM(F)+THHN 500MCM(N)+THHN 1/0AWG(T)),en canalización 3PVC 4"+PVC4"RESERVA para la parte subterránea, 3EMT4" en la parte interna de la nave de almacén, incluye también soporteria, y accesorios, registros.</t>
  </si>
  <si>
    <t>Suministro e Instalación y construcción de pozo para canalizaciónes subterráneas PBT, 1.2mx1.2mx1.5m con tapadera.</t>
  </si>
  <si>
    <t>Suministro e Instalación de alimentador para tablero T-T1, compuesto por:  3THHN 1/0 AWG(F)+THHN 1/0 AWG(N)+THHN 6AWG(T)) 2"EMT, incluye soporteria, registros, accesorios.</t>
  </si>
  <si>
    <t>Suministro e Instalación de alimentador para tablero T-CL, compuesto por:   3THHN 2 AWG(F)+THHN 2 AWG(N)+THHN 8AWG(T)) 1 1/2"EMT, incluye soporteria, registros, accesorios.</t>
  </si>
  <si>
    <t>Suministro e Instalación de alimentador para tablero T-T2, compuesto por:    3THHN 6 AWG(F)+THHN 6 AWG(N)+THHN 8AWG(T)) 1 1/4"EMT, incluye soporteria, accesorios.</t>
  </si>
  <si>
    <t>Suministro e Instalación de alimentador para tablero T-T3, compuesto por:   3THHN 2 AWG(F)+THHN 2 AWG(N)+THHN 8AWG(T)) 1 1/2"EMT, incluye soporteria, registros, accesorios.</t>
  </si>
  <si>
    <t>Suministro e Instalación de alimentador para tablero T-T4, compuesto por:   3THHN 2 AWG(F)+THHN 2 AWG(N)+THHN 8AWG(T)) 1 1/2"EMT, incluye soporteria, accesorios.</t>
  </si>
  <si>
    <t>Suministro e Instalación de alimentador para tablero T-T4B, compuesto por:   3THHN 2 AWG(F)+THHN 2 AWG(N)+THHN 8AWG(T)) 1 1/2"EMT, incluye soporteria, registros, accesorios.</t>
  </si>
  <si>
    <t>Suministro e Instalación de alimentador para tablero T-HVAC, compuesto por: 2 set( 3THHN 350MCM(F)+THHN 350 MCM(N)+THHN 1/0AWG(T)) 2 1/2"EMT, incluye soporteria, accesorios.</t>
  </si>
  <si>
    <t>Suministro e Instalación de alimentador para tablero T-ELEVADOR, compuesto por:   3THHN 2 AWG(F)+THHN 2 AWG(N)+THHN 8AWG(T)) 1 1/2"EMT, incluye soporteria, registros, accesorios.</t>
  </si>
  <si>
    <t>Instalación   de generador 250KVA, 208V/120V, trifásica 60 Hz, STAND BY, DIESEL tanque subase 390L, cabina intemperie atenuadora de ruido, incluye también: conexión de alimentador, grúa para ubicar equipo en el lugar de Instalación .</t>
  </si>
  <si>
    <t>u</t>
  </si>
  <si>
    <t>Instalación   de transferencia automática 800A/3P, 208/120V, incluye: conexión de alimentadores de entrada y salida,terminales de cables, rotulación de equipo, montaje de tablero y soporteria.</t>
  </si>
  <si>
    <t>Instalación  de tablero TG-ALC, trifásico, tipo panel board, barras 800A, main 800A/3P tres bornes por fase, 42 espacios,NEMA 1, con los siguientes protecciones: 2-125A/3P, 3-100A/3P,1-70A/3P,1-600A/3P,1-50A/3P, supresor de transientes 100KA 208/120V,  Incluye también: armado y ordenamiento de cables, conexión de alimentadores de entrada y salida, rotulación de tablero y circuitos, montaje de tablero y soporteria.</t>
  </si>
  <si>
    <t>Instalación  de tablero T-T1, trifásico, tipo centro de carga, 208/120V, barras 125A,main 125A/3P, NEMA1,30 espacios, con los siguientes térmicos: 3-15A/1P,8-20A/1P,1-40A/2P,2-20A/1P,1-30A/3P, supresor de transientes 50KA. Incluye también: armado y ordenamiento de cables, conexión de alimentadores de entrada y salida, rotulación de tablero y circuitos, montaje de tablero y soporteria.</t>
  </si>
  <si>
    <t>Instalación   de tablero T-UPS1, monofásico, tipo centro de carga, NEMA1, barras 125A, main ramal 40A/2P, 24 espacios, con los siguientes protecciones: 4-20A/1p. Incluye también: armado y ordenamiento de cables, conexión de alimentadores de entrada y salida, rotulación de tablero y circuitos, montaje de tablero y soporteria.</t>
  </si>
  <si>
    <t>Instalación  de UPS 5KVA, voltaje de entrada 208V/120V, voltaje de de salida 208/120V, con batería de respaldo para 15min a 50% de carga. Incluye también: armado y ordenamiento de cables, conexión de alimentadores de entrada y salida, rotulación.</t>
  </si>
  <si>
    <t>Instalación  de tablero T-T2, trifasico,tipo centro de carga, NEMA1, barras 125A, sin main, 24 espacios, con las siguientes protecciones: 5-20A/1P,2-15A/1P,1-30A/3P,1-50A/3P, supresor de transientes 50KA. Incluye también: armado y ordenamiento de cables, conexión de alimentadores de entrada y salida, rotulación de tablero y circuitos, montaje de tablero y soporteria.</t>
  </si>
  <si>
    <t>Instalación  de tablero T-T3, trifásico, ,tipo centro de carga, NEMA 1, barras 125A, main 125A/3P, 24 espacios, con las siguientes protecciones: 1-20A/1P,3-50A/2P. Incluye también: armado y ordenamiento de cables, conexión de alimentadores de entrada y salida, rotulación de tablero y circuitos, montaje de tablero y soporteria.</t>
  </si>
  <si>
    <t>Instalación   de tablero T-T4, trifásico, ,tipo centro de carga, NEMA1, barras 125A, main 100A/3P, 30 espacios, con las siguientes protecciones: 4-15A/1P,3-20A/1P,1-70A/3P, supresor de transientes 50KA. Incluye también: armado y ordenamiento de cables, conexión de alimentadores de entrada y salida, rotulación de tablero y circuitos, montaje de tablero y soporteria.</t>
  </si>
  <si>
    <t>Instalación  de tablero T-T4B, trifásico, tipo centro de carga, NEMA 1, barras 125A, main ramal 70A/3P,con las siguientes protecciones: 2-15A/1P,5-20A/1P,1-50A/2P. Incluye también : armado y ordenamiento de cables, conexión de alimentadores de entrada y salida, rotulación de tablero y circuitos, montaje de tablero y soporteria.</t>
  </si>
  <si>
    <t>Instalación  de tablero T-Elevador, trifásico, NEMA 1, tipo centro de carga, barras 125A, main 100A/3P, 30 espacios, con las siguientes protecciones: 2-20A/1P, 1-100A/3P. Incluye también: armado y ordenamiento de cables, conexión de alimentadores de entrada y salida, rotulación de tablero y circuitos, montaje de tablero y soporteria.</t>
  </si>
  <si>
    <t>Instalación  de caja NEMA 1 , monofásica, con protección 50A/2P, para medio de desconexión de cargador de batería de montacarga. Incluye también: armado y ordenamiento de cables, conexión de alimentadores de entrada y salida, rotulación de tablero y circuitos, montaje de tablero y soporteria.</t>
  </si>
  <si>
    <t>Instalación  de caja NEMA 3R, monofásica, con protección de 20A/2P, para medio de desconexión local de compresor de aire acondicionado. Incluye también: armado y ordenamiento de cables, conexión de alimentadores de entrada y salida, rotulación de tablero y circuitos, montaje de tablero y soporteria.</t>
  </si>
  <si>
    <t>Instalación  de caja NEMA 3R, monofásica, con protección de 50A/2P, para medio de desconexión local de compresor de aire acondicionado. Incluye también: armado y ordenamiento de cables, conexión de alimentadores de entrada y salida, rotulación de tablero y circuitos, montaje de tablero y soporteria.</t>
  </si>
  <si>
    <t>Instalación  de caja NEMA 3R, trifásica, con protección de 60A/3P, para medio de desconexión local de compresor de aire acondicionado. Incluye también: armado y ordenamiento de cables, conexión de alimentadores de entrada y salida, rotulación de tablero y circuitos, montaje de tablero y soporteria.</t>
  </si>
  <si>
    <t>Instalación  de caja NEMA 3R, trifásica, con protección de 175A/3P, para medio de desconexión local de compresor de aire acondicionado. Incluye también: armado y ordenamiento de cables, conexión de alimentadores de entrada y salida, rotulación de tablero y circuitos, montaje de tablero y soporteria.</t>
  </si>
  <si>
    <t>Suministro e Instalación de interruptores para control de luces, 15A, placa acero inoxidables.</t>
  </si>
  <si>
    <t>Suministro e Instalación salida de luz para luminarias lineal LED 96" HIGHBAY ángulo 90°, incluye canalización,soporteria, regsitros, cableado, circuito y conexión con control de luces como se indica en planos.</t>
  </si>
  <si>
    <t>Suministro e Instalación salida de luz para luminarias sobreponer con sello contra polvo y humedad, LED 2X18W, incluye canalización,soporteria, registros, cableado, circuito y conexión con control de luces como se indica en planos.</t>
  </si>
  <si>
    <t>Instalación  de luminaria panel LED 2'X4', de empotrar en cielo falso, 120V,55W, 5,300LM, 60HZ, 6000K, IP20, difusor tipo OPAL, incluye : montaje de la luminaria y materiales necesarios para el montaje.</t>
  </si>
  <si>
    <t>Instalación  de rotulo de salida iluminado con respaldo de batería de 90 MINUTOS, letras color verde, fondo blanco, con dos reflectores de emergencia 2X1.2W UL LISTED, incluye : montaje de la luminaria y materiales necesarios para el montaje.</t>
  </si>
  <si>
    <t>Suministro e Instalación tomacorriente doble polarizado  dedicado, grado comercial para uso general, 15A, NEMA 5-15R, 120V, 2P+T3, placa metálica acero inoxidable, altura de Instalación 0.3m al centro de caja 4x2".  Incluye también: canalización, soporteria, cableado circuito y tomacorrientes, placa, módulo según se indica en planos.</t>
  </si>
  <si>
    <t>Suministro e Instalación tomacorriente doble polarizado respaldado por UPS, grado comercial tierra aislada, color anaranjado, 15 AMP, 120V, configuración NEMA 5-15R. altura de Instalación 0.3m al centro de caja 4x2".. Incluye también: canalización, soporteria, cableado circuito y tomacorrientes, placa, módulo según se indica en planos.</t>
  </si>
  <si>
    <t>Suministro e Instalación de tomacorriente trifásico 50A, 208V, PLACA 250V/125V, 4W, NEMA 10-50R, placa metálica acero inoxidable, para cargadores de batería montacarga. incluye también :caja NEMA1, como medio de desconexión de cada cargador,  canalización, soporteria, cableado y placa, módulo y caja nema según se indica en planos.</t>
  </si>
  <si>
    <t>SEÑALETICA</t>
  </si>
  <si>
    <t>Suministro y colocación de Rótulos acrílicos para identificación de todas las áreas , rótulos del #1 al #15</t>
  </si>
  <si>
    <t xml:space="preserve">Suministro y colocación de Rótulo acrílico con ícono de baños. </t>
  </si>
  <si>
    <t xml:space="preserve">Suministro y colocación de Señal de salida de forma rectangular </t>
  </si>
  <si>
    <t>MISCELÁNEOS</t>
  </si>
  <si>
    <t>COSTO TOTAL DEL PROYECTO; INCLUYE COSTO DIRECTO, COSTO INDIRECTO E IVA</t>
  </si>
  <si>
    <t>Suministro e Instalación de forro de lubula perfil tipo (culatas y tapones) cal. 24 (0.55mm) color natural de aluminio y zinc, incluye: ángulo para fijación en la parte superior de las paredes (ver detalle), pernos y sellos, según detalles de planos.</t>
  </si>
  <si>
    <t>Reforzamiento para huecos de ventanas en tapón de lámina perfil tipo, compuesto de tubo estructural cuadrado de 2", chapa 14. Incluye anclaje en pared, fijación a viga y pintura, según detalle de planos.</t>
  </si>
  <si>
    <t>"Readecuación y remodelación de las instalaciones del Almacén Regional de Salud                                                                                                                                                                                 del Área Metropolitana de San Salvador y el Centro Nacional de Biológicos (CENABI)"</t>
  </si>
  <si>
    <t>Desmontaje de ventanas de manguetería de aluminio con celosía de vidrio.</t>
  </si>
  <si>
    <t>Bodega e instalaciones provisionales.</t>
  </si>
  <si>
    <t>Instalación provisional Agua Potable, Aguas Negras y Energía Eléctrica.</t>
  </si>
  <si>
    <t>Demolición de pared de mampostería.</t>
  </si>
  <si>
    <t>Desmontaje de puertas de madera.</t>
  </si>
  <si>
    <t>Desmontaje de cubierta de techo, laminas de asbesto cemento.</t>
  </si>
  <si>
    <t>Desmontaje de estructura de techo existente.</t>
  </si>
  <si>
    <t>Desmontaje de cuerpo de gradas metálicas.</t>
  </si>
  <si>
    <t>Desmontaje portón metálico existente.</t>
  </si>
  <si>
    <t>Demolición de sobrepiso de ladrillo de concreto.</t>
  </si>
  <si>
    <t>Demolición de rampa existente.</t>
  </si>
  <si>
    <t>Desmontaje de división de tela metica y estructura metálica.</t>
  </si>
  <si>
    <t>Limpieza y desalojo de material.</t>
  </si>
  <si>
    <t>Trazo y Nivelación de todos los trabajos a ejecutar.</t>
  </si>
  <si>
    <t>Excavación en terreno  para fundaciones  zapatas, soleras de fundación y tensores, Incluye desalojo del material resultante.</t>
  </si>
  <si>
    <t>Mejoramiento de circulaciones vehiculares exteriores de adoquin, según detalle de planos.</t>
  </si>
  <si>
    <t>Mejoramiento de circulaciones peatonales tipo acera, según detalle de planos.</t>
  </si>
  <si>
    <t>Relleno compactado con material selecto en fundaciones, zanjas de tuberías, cajas, pozos, conformación de terraza interior del almacén y muelles de carga, hasta alcanzar el 90% del proctor de comparación según AASHTO T-180; incluye el suministro y acarreo del material selecto.</t>
  </si>
  <si>
    <t>Suministro e Instalación de polín P-1, compuesto por un tubo estructural cuadrado de 2", chapa 14, recubierto con dos manos de pintura anticorrosivo y una de esmalte. Incluye conexiones y apoyos a vigas y mojinetes.</t>
  </si>
  <si>
    <t>Suministro e  Instalación de techo tipo autoportante  cal 24 (0.55 mm) color natural de aluminio y zinc, incluye pernos y sellos, el área se considerara según el desarrollo de la longitud de curva por el fondo de la nave.</t>
  </si>
  <si>
    <t>Suministro e Instalación de canal perfil tipo cal 24 (0.55mm) color natural de aluminio y zinc, inluye ganchos, tapaderas, empalmes y bocatubos, incluye todos los sellos.</t>
  </si>
  <si>
    <t>Suministro e Instalación de botaguas entre pared y techo plano, cal 24 (0.55mm) color natural aluminio y zinc, 15x45 desarrollo de 60cms.</t>
  </si>
  <si>
    <t>Suministro e Instalación de tubo para soporte de entrepiso "P-1", 2"x2" chapa 14. Incluye conexiones y pintura.</t>
  </si>
  <si>
    <t>Suministro y aplicación de Repellado con mortero cemento-arena, afinado con pasta cemento-arenilla; incluyendo cuadrados de puertas y ventanas.</t>
  </si>
  <si>
    <t>Suministro y aplicación de dos manos de pintura de línea base aceite de la mejor calidad; incluyendo cuadrados de puertas y ventanas.</t>
  </si>
  <si>
    <t>Suministro y aplicación de dos manos de pintura de línea base latex de la mejor calidad; incluyendo cuadrados de puertas y ventanas.</t>
  </si>
  <si>
    <t>Suministro e Instalación de Enchape de ceramica de 0.20x0.30 m altura.</t>
  </si>
  <si>
    <t>V-3 (2.00X1.00) VENTANA NUEVA MANGUETERIA DE ALUMINIO TIPO PESADO ANODIZADO AL NATURAL, VIDRIO CLARO LAMINADO DE 6MM AMBOS CUERPOS CORREDIZOS.</t>
  </si>
  <si>
    <t>P-3 (2.00m x 2.10 m) PUERTA METÁLICA DE LAMINA DE Ho. 1/16" DOBLE FORRO, REFUERZO DE TUBO DE HIERRO CUADRADO DE 1" CHAPA 14 Y MARCO MOCHETA DE ÁNGULO DE 11/2"x11/2"x1/8" CON CHAPA DE PARCHE (INCLUYE HALADERA DE HIERRO LISO DE HOJA ∅5/8" Y MIRILLA DE VIDRIO FIJO), 3 BISAGRAS TIPO CAPSULA DE 5/8"x5", PORTACANDADO Y CANDADO DE 6mm. APLICACION DE 2 MANOS DE ANTICORROSIVO Y UNA DE ESMALTE BRILLANTE A BASE DE AGUA APLICADA A SOPLETE.</t>
  </si>
  <si>
    <t>P-4 (3.40x3.00) CORTINA DE DUELA CALIBRE 24, ROLLO ADENTRO SISTEMA  MANUAL.</t>
  </si>
  <si>
    <t>P-5 (5.40x3.00) CORTINA DE DUELA CALIBRE 24, ROLLO ADENTRO SISTEMA  MANUAL.</t>
  </si>
  <si>
    <t xml:space="preserve">P-8 (2.40 x 3.00) PUERTA METÁLICA DE TUBO INDUSTRIAL CUADRADO DE 2 1/2 '' CHAPA 14 2 MANOS DE ANTICORROSIVO Y DOS DE ESMALTE ESMALTE BRILLANTE DE ACEITE COLOR A DEFINIR. </t>
  </si>
  <si>
    <t>P-09 (1.20 x 2.10) PUERTA CORREDIZA DE LAMINA DE Ho. 1/16" DOBLE FORRO, REFUERZO DE TUBO DE HIERRO CUADRADO DE 1" CHAPA 14 Y MARCO MOCHETA DE ÁNGULO DE 11/2"x11/2"x1/8" CON CHAPA DE PARCHE APLICACIÓN DE 2 MANOS DE ANTICORROSIVO.</t>
  </si>
  <si>
    <t>P-7 (0.80x2.10) PUERTA METÁLICA DE LAMINA DE Ho. 1/16" DOBLE FORRO, REFUERZO DE TUBO DE HIERRO CUADRADO DE 1" CHAPA 14 Y MARCO MOCHETA DE ÁNGULO DE 11/2"x11/2"x1/8" CON CHAPA DE PARCHE (INCLUYE HALADERA DE HIERRO LISO DE HOJA ∅5/8", 3 BISAGRAS TIPO CAPSULA DE 5/8"x5", PORTACANDADO Y CANDADO DE 6mm. APLICACIÓN DE 2 MANOS DE ANTICORROSIVO Y UNA DE ESMALTE BRILLANTE A BASE DE AGUA APLICADA A SOPLETE.</t>
  </si>
  <si>
    <t>P-10 (1.20x2.10) PUERTA ABATIBLE DE LAMINA DE Ho. 1/16" DOBLE FORRO, REFUERZO DE TUBO DE HIERRO CUADRADO DE 1" CHAPA 14 Y MARCO MOCHETA DE ANGULO DE 11/2"x11/2"x1/8" CON CHAPA DE PARCHE APLICACIÓN DE 2 MANOS DE ANTICORROSIVO.</t>
  </si>
  <si>
    <t>Suministro e Instalación de alimentador desde tablero TGE-CA hasta transferencia automática ATS-ALC, compuesto por : 3set (3THHN 500MCM(F)+THHN 500MCM(N)+THHN 1/0AWG(T)),en canalización 3PVC 4"+PVC4 "RESERVA.</t>
  </si>
  <si>
    <t>Suministro  e Instalación de alimentador desde generador GEN-ALC hasta transferencia automática ATS-ALC, compuesto por : 3set (3THHN 500MCM(F)+THHN 500MCM(N)+THHN 1/0AWG(T)) canalización 3PVC 4".</t>
  </si>
  <si>
    <t>Suministro  e Instalación de alimentador desde transferencia automática ATS-ALC hasta caja CG-ALC moldercase, compuesto por : 3set (3THHN 500MCM(F)+THHN 500MCM(N)+THHN 1/0AWG(T))canalización 3EMT 4".</t>
  </si>
  <si>
    <t>Instalación   de CG-ALC caja metálica tipo moldercase, NEMA 1,  con  térmico 800A/3P de tres bornes por fase. Incluye también: conexión de alimentadores de entrada y salida, terminales de cables, rotulación de equipo, montaje de tablero y soporteria.</t>
  </si>
  <si>
    <t>Instalación  de tablero T-CL, trifásico, tipo centro de carga, NEMA1, barras 125A, main 100A/3P,30 espacios, con las siguientes protecciones: 6-20A/2P,5-20A/1P1-30A/3P, supresor de transientes 50KA, Incluye también : armado y ordenamiento de cables, conexión de alimentadores de entrada y salida, rotulación de tablero y circuitos, montaje de tablero y soporteria.</t>
  </si>
  <si>
    <t>Suministro e Instalación  de tablero de control de luces, en caja metálica, compuesta de 8 contactores, cada uno con su maneta de controlon/off y luz piloto de encendido y apagado. Incluye también : armado y ordenamiento de cables, conexión de alimentadores de entrada y salida, rotulación de tablero y circuitos, montaje de tablero y soporteria, rotulacion de circuitos.</t>
  </si>
  <si>
    <t>Instalación  de tablero T-HVAC, T-HVAC, trifásico, tipo panel board, NEMA1, barras 600A, main 600A/3P, 42 espacios, con las siguientes protecciones: 2-175A/3P,2-50A/3P,1-125A/3P,3-20A/2P,1-30A/3P, supresor de transientes 80KA, Incluye también: armado y ordenamiento de cables, conexión de alimentadores de entrada y salida, rotulación de tablero y circuitos, montaje de tablero y soporteria.</t>
  </si>
  <si>
    <t>Instalación  de tablero T-HVAC-2, trifásico, centro de carga, NEMA1, barras 125A, main 125A/3P, 42 espacios, con las siguientes protecciones: 1-50A/2P, 4-50A/3P, 4-30A/2P. Incluye también: armado y ordenamiento de cables, conexión de alimentadores de entrada y salida, rotulación de tablero y circuitos, montaje de tablero y soporteria.</t>
  </si>
  <si>
    <t>Suministro e Instalación salida de luz para luminarias circular 10W, incluye canalización, soporteria, registros, cableado, circuito y conexión con control de luces como se indica en planos.</t>
  </si>
  <si>
    <t>Suministro e Instalación salida de luz para luminarias lineal LED 96" HIGHBAY, ángulo 30°, incluye canalización, soporteria, cableado, circuito y conexión con control de luces como se indica en planos.</t>
  </si>
  <si>
    <t>Suministro e Instalación salida de luz para luminarias panes LED  2'X2', incluye canalización, soporteria, cableado, circuito y conexión con control de luces como se indica en planos.</t>
  </si>
  <si>
    <t>Suministro e Instalación salida de luz para luminarias panel LED 2´x4´, incluye canalización, soporteria, cableado, circuito y conexión con control de luces como se indica en planos.</t>
  </si>
  <si>
    <t>Suministro e Instalación salida de luz para luminarias  rotulo de salida iluminado , incluye canalización, soporteria, registros, cableado, circuito y conexión con control de luces como se indica en planos.</t>
  </si>
  <si>
    <t>Suministro e Instalación salida de luz para luminarias de emergencia LED , incluye canalización, soporteria registros, cableado, circuito y conexión con control de luces como se indica en planos.</t>
  </si>
  <si>
    <t>Instalación  de luminaria panel LED 2'X2', de empotrar en cielo falso, 120V,40W, 3839LM, 60HZ, 6000K, IP20, difusor tipo OPAL, incluye: montaje de la luminaria y materiales necesarios para el montaje.</t>
  </si>
  <si>
    <t>Instalación  de luminaria lineal LED 96" HIGHBAY, 4 módulos LED ,140W, 17,000LM, ángulo de apertura 30°, de suspender, multivoltaje 120V-277V,60HZ, PF&gt;0.95,5000K, IRC 80, 55,000H. incluye: montaje de la luminaria y materiales necesarios para el montaje, andamios.</t>
  </si>
  <si>
    <t>Instalación  de luminaria lineal LED 96" HIGHBAY, 4 módulos LED ,140W, 17,000 LM, ángulo de apertura entre 90°-120°, DE SUSPENDER,MULTIVOLTAJE 120V-277V,60HZ, PF&gt;0.95,5000K, IRC 80, 55,000H. incluye: montaje de la luminaria y materiales necesarios para el montaje.</t>
  </si>
  <si>
    <t>Instalación  de luminaria circular , de empotrar en cielo, 10W, 120V, 60HZ, LED 800 LM, 6500K, incluye: montaje de la luminaria y materiales necesarios para el montaje.</t>
  </si>
  <si>
    <t>Instalación  de luminaria de sobreponer o suspender, con sello contra polvo y humedad, LED 2X18W T8 4400LM, 120V, 6000K, 60HZ, IP 65, UL LISTED, incluye: montaje de la luminaria y materiales necesarios para el montaje.</t>
  </si>
  <si>
    <t>Instalación  de luminaria de emergencia LED con respaldo de batería de 90 minutos. 2X1.2W,120V/277V, UL LISTED, incluye: montaje de la luminaria y materiales necesarios para el montaje.</t>
  </si>
  <si>
    <t>Suministro e Instalación tomacorriente doble polarizado grado comercial para uso general, 15A, NEMA 5-15R, 120V, 2P+T3, placa metálica acero inoxidable, altura de Instalación 0.3m al centro de caja 4x2". Incluye también: canalización, soporteria, cableado circuito y tomacorrientes, placa, módulo según se indica en planos.</t>
  </si>
  <si>
    <t>Suministro e Instalación de tomacorriente doble polarizado GFCI grado comercial, 15 AMP, 120V, configuración NEMA 5-15R. altura de Instalación 1.1m al centro de caja 4x2". Incluye también: canalización, soporteria, cableado circuito y tomacorrientes, placa, módulo según se indica en planos.</t>
  </si>
  <si>
    <t>Suministro e Instalación de alimentador para equipo de aire acondicionado desde tablero T-HVAC hasta equipos compresor 1 nave central, compuesto por: 3THHN 2/0AWG(F)+THHN 6AWG(T) en tubería EMT 2", incluye, canalización, soporteria, cables, accesorios, montaje de caja NEMA.</t>
  </si>
  <si>
    <t>Suministro e Instalación de alimentador para equipo de aire acondicionado desde tablero T-HVAC hasta equipos compresor 2 nave cemtral, compuesto por : 3THHN 2/0AWG(F)+THHN 6AWG(T) en tubería EMT 2", incluye también, canalización, soporteria, cables, accesorios, montaje de caja NEMA.</t>
  </si>
  <si>
    <t>Suministro e Instalación de alimentador para tablero T-HVAC-2, compuesto por: 3THHN 1/0AWG(F)+THHN 1/0AWG(N)+THHN 2AWG(T) en tuberia EMT 2", incluye también, canalización, soporteria, cables, accesorios, montaje de caja NEMA.</t>
  </si>
  <si>
    <t>Suministro e Instalación de alimentador para equipo de aire acondicionado desde tablero T-HVAC hasta equipos UMA1 de nave central, compuesto por: 3THHN 6AWG(F)+THHN 8AWG(T) en tubería EMT 1 1/4", incluye también, canalización, soporteria, cables, accesorios, montaje de caja NEMA.</t>
  </si>
  <si>
    <t>Suministro e Instalación de alimentador para equipo de aire acondicionado desde tablero T-HVAC hasta equipos UMA2 de nave central, compuesto por: 3THHN 6AWG(F)+THHN 8AWG(T) en tubería EMT 1 1/4", incluye también, canalización, soporteria, cables, accesorios, montaje de caja NEMA.</t>
  </si>
  <si>
    <t>Suministro e Instalación de alimentador para equipo de aire acondicionado desde tablero T-HVAC hasta equipos COMPRESOR DE EQUIPO DE AIRE EN MEDICAMENTOS CONTROLADOS, compuesto por: 2THHN 10AWG(F)+THHN 10AWG(T) en tubería EMT 1", incluye, canalización, soporteria, cables, accesorios, montaje de caja NEMA.</t>
  </si>
  <si>
    <t>Suministro e Instalación de alimentador para equipo de aire acondicionado desde tablero T-HVAC hasta equipos COMPRESOR DE EQUIPO DE AIRE EN CUARTO DE DATOS , compuesto por: 2THHN 10AWG(F)+THHN 10AWG(T) en tubería EMT 1", incluye también, canalización, soporteria, cables, accesorios, montaje de caja NEMA.</t>
  </si>
  <si>
    <t>Suministro e Instalación de alimentador para equipo de aire acondicionado desde tablero T-HVAC hasta equipos COMPRESOR DE EQUIPO DE AIRE EN OFICINA DE JEFATURA ALMACENES, compuesto por: 2THHN 10AWG(F)+THHN 10AWG(T) en tubería EMT 1", incluye también, canalización, soporteria, cables, accesorios, montaje de caja NEMA.</t>
  </si>
  <si>
    <t>Suministro e Instalación de alimentador para equipo de aire acondicionado desde tablero T-HVAC-2 hasta equipos compresor 1 de cuarto frio, compuesto por: 3THHN 8AWG(F)+THHN 10AWG(T) en tubería EMT 1 1/4", incluye , canalización, soporteria, cables, accesorios, montaje de caja NEMA.</t>
  </si>
  <si>
    <t>Suministro e Instalación de alimentador para equipo de aire acondicionado desde tablero T-HVAC-2 hasta equipos compresor 1 de cuarto frio, compuesto por: 3THHN 8AWG(F)+THHN 10AWG(T) en tubería EMT 1 1/4", incluye, canalización, soporteria, cables, accesorios, montaje de caja NEMA.</t>
  </si>
  <si>
    <t>Suministro e Instalación de alimentador para equipo evaporador de equipo de cuarto frio 1, compuesto por: 2THHN 10AWG (F)+THHN 10AWG (T) en tuberia EMT 3/4", incluye, canalización, soporteria, cables, accesorios, montaje de caja NEMA.</t>
  </si>
  <si>
    <t>Suministro e Instalación de alimentador para equipo evaporador de equipo de cuarto frio 1, compuesto por : 2THHN 10AWG (F)+THHN 10AWG (T) en tuberia EMT 3/4", incluye, canalización, soporteria, cables, accesorios, montaje de caja NEMA.</t>
  </si>
  <si>
    <t>Suministro e Instalación de alimentador para equipo de aire acondicionado desde tablero T-HVAC-2 hasta equipos compresor 2 de cuarto frio, compuesto por: 3THHN 8AWG(F)+THHN 10AWG(T) en tubería EMT 1 1/4", incluye, canalización, soporteria, cables, accesorios, montaje de caja NEMA.</t>
  </si>
  <si>
    <t>Suministro e Instalación de alimentador para equipo de aire acondicionado desde tablero T-HVAC-2 hasta equipos compresor 2 de cuarto frio , compuesto por: 3THHN 8AWG(F)+THHN 10AWG(T) en tubería EMT 1 1/4", incluye , canalización, soporteria, cables, accesorios, montaje de caja NEMA.</t>
  </si>
  <si>
    <t>Suministro e Instalación de alimentador para equipo evaporador de equipo de cuarto frio 2, compuesto por: 2THHN 10AWG (F)+THHN 10AWG (T) en tuberia EMT 3/4", incluye  también, canalización, soporteria, cables, accesorios, montaje de caja NEMA.</t>
  </si>
  <si>
    <t>Suministro e Instalación de alimentador para equipo evaporador de equipo de cuarto frio 2, compuesto por: 2THHN 10AWG (F)+THHN 10AWG (T) en tuberia EMT 3/4", incluye también, canalización, soporteria, cables, accesorios, montaje de caja NEMA.</t>
  </si>
  <si>
    <t>Suministro e Instalación de alimentador para equipo compresor de precamara de almacen de insumos de laboratorio, compuesto por: 2 THHN 8AWG(F)+THHN 10 AWG(T) EMT 1 1/4",incluye también, canalización, soporteria, cables, accesorios, montaje de caja NEMA.</t>
  </si>
  <si>
    <t>Suministro e Instalación de alimentador desde tablero T-EXTRACTOR hasta equipos extractor 1 de 1/4HP,compuesto por: 3THHN 12AWG(F)+THHN12AWG(T) EMT 3/4", incluye también, canalización, soporteria, cables, accesorios, montaje de caja NEMA.</t>
  </si>
  <si>
    <t>Suministro e Instalación de alimentador desde tablero T-EXTRACTOR  hasta equipos extractor 2 de 1/4HP,compuesto por: 3THHN 12AWG(F)+THHN12AWG(T) EMT 3/4",incluye también, canalización, soporteria, cables, accesorios, montaje de caja NEMA.</t>
  </si>
  <si>
    <t>Suministro e Instalación de alimentador desde tablero T-EXTRACTOR hasta equipos extractor 1 de 3/4HP,compuesto por: 3THHN 12AWG(F)+THHN12AWG(T) EMT 3/4", incluye también, canalización, soporteria, cables, accesorios, montaje de caja NEMA.</t>
  </si>
  <si>
    <t>Suministro e Instalación de alimentador desde tablero T-EXTRACTOR  hasta equipos extractor 2  de 3/4HP,compuesto por: 3THHN 12AWG(F)+THHN12AWG(T) EMT 3/4", incluye también, canalización, soporteria, cables, accesorios, montaje de caja NEMA.</t>
  </si>
  <si>
    <t>Suministro e Instalación de alimentador desde tablero T-EXTRACTOR  hasta equipos extractor 3 de 3/4HP, compuesto por: 3THHN 12AWG(F)+THHN12AWG(T) EMT 3/4", incluye también, canalización, soporteria, cables, accesorios, montaje de caja NEMA.</t>
  </si>
  <si>
    <t>Suministro e Instalación de alimentador para tablero T-EXTRACTOR, compuesto por: 3THHN8AWG(F)+THHN8AWG(N) THHN10AWG(T)+EMT1", incluye también, canalización, soporteria, cables, accesorios.</t>
  </si>
  <si>
    <t>Suministro y colocación de Rótulo de advertencia de riesgo eléctrico.</t>
  </si>
  <si>
    <t>Suministro y colocación de Señal de extintor o señal de protección contra incendios.</t>
  </si>
  <si>
    <t>Suministro y colocación de Señal ruta de emergencia sujetada a cielo falso.</t>
  </si>
  <si>
    <t>Suministro y colocación de Señal de riesgo biológico.</t>
  </si>
  <si>
    <t>Suministro y colocación de Señal de prohibicion de entrada.</t>
  </si>
  <si>
    <t>Suministro y colocación de Señal de Punto de Encuentro.</t>
  </si>
  <si>
    <t>Hechura y colocación de muebles en área de cocineta (estructura de madera de cedro, encimera de granito, poceta de acero inoxidable con grifo cuello de ganso, con gaveteros) según detalles en planos constructivos. Incluye tarima de concreto simple con forro de porcelanato, refuerzos en paredes y todos los trabajos necesarios para su adecuada instalacion y funcionamiento .</t>
  </si>
  <si>
    <t>Adecuacion de área existente para Medicamentos vencidos, incluye pintura latex en paredes, cambio a techo tipo termoacústico de doble  capa de aluminio y núcleo de espuma de polietileno de capa cerrada, de 50 mm de espesor, sistema de ventilacion mecánica tipo minisplit de 36,000 BTU, adecuación de puertas, además de todo lo necesario para su adecuada operación.</t>
  </si>
</sst>
</file>

<file path=xl/styles.xml><?xml version="1.0" encoding="utf-8"?>
<styleSheet xmlns="http://schemas.openxmlformats.org/spreadsheetml/2006/main">
  <numFmts count="6">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quot;$&quot;#,##0.00"/>
    <numFmt numFmtId="167" formatCode="0.0"/>
  </numFmts>
  <fonts count="9">
    <font>
      <sz val="11"/>
      <color theme="1"/>
      <name val="Calibri"/>
      <family val="2"/>
      <scheme val="minor"/>
    </font>
    <font>
      <sz val="11"/>
      <color theme="1"/>
      <name val="Calibri"/>
      <family val="2"/>
      <scheme val="minor"/>
    </font>
    <font>
      <sz val="10"/>
      <name val="Arial"/>
      <family val="2"/>
    </font>
    <font>
      <sz val="11"/>
      <color indexed="8"/>
      <name val="Calibri"/>
      <family val="2"/>
    </font>
    <font>
      <b/>
      <sz val="10"/>
      <color theme="1"/>
      <name val="Arial"/>
      <family val="2"/>
    </font>
    <font>
      <sz val="10"/>
      <color theme="1"/>
      <name val="Arial"/>
      <family val="2"/>
    </font>
    <font>
      <sz val="10"/>
      <color rgb="FF000000"/>
      <name val="Arial"/>
      <family val="2"/>
    </font>
    <font>
      <sz val="10"/>
      <color rgb="FFFF0000"/>
      <name val="Arial"/>
      <family val="2"/>
    </font>
    <font>
      <b/>
      <sz val="12"/>
      <color theme="1"/>
      <name val="Arial"/>
      <family val="2"/>
    </font>
  </fonts>
  <fills count="7">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2" tint="-9.9978637043366805E-2"/>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cellStyleXfs>
  <cellXfs count="81">
    <xf numFmtId="0" fontId="0" fillId="0" borderId="0" xfId="0"/>
    <xf numFmtId="0" fontId="2" fillId="0" borderId="0" xfId="0" applyFont="1" applyAlignment="1">
      <alignment vertical="center"/>
    </xf>
    <xf numFmtId="4" fontId="2" fillId="0" borderId="0" xfId="0" applyNumberFormat="1" applyFont="1" applyAlignment="1">
      <alignment horizontal="center" vertical="center"/>
    </xf>
    <xf numFmtId="44" fontId="2" fillId="0" borderId="0" xfId="3" applyFont="1" applyAlignment="1">
      <alignment horizontal="center" vertical="center"/>
    </xf>
    <xf numFmtId="166" fontId="2" fillId="0" borderId="0" xfId="3" applyNumberFormat="1" applyFont="1" applyAlignment="1">
      <alignment horizontal="center" vertical="center"/>
    </xf>
    <xf numFmtId="0" fontId="4" fillId="2" borderId="1" xfId="0" applyFont="1" applyFill="1" applyBorder="1" applyAlignment="1">
      <alignment horizontal="centerContinuous" vertical="center" wrapText="1"/>
    </xf>
    <xf numFmtId="0" fontId="4" fillId="2" borderId="4" xfId="0" applyFont="1" applyFill="1" applyBorder="1" applyAlignment="1">
      <alignment vertical="center" wrapText="1"/>
    </xf>
    <xf numFmtId="2" fontId="4" fillId="3" borderId="7" xfId="0" applyNumberFormat="1" applyFont="1" applyFill="1" applyBorder="1" applyAlignment="1">
      <alignment horizontal="center" vertical="center" wrapText="1"/>
    </xf>
    <xf numFmtId="0" fontId="4" fillId="3" borderId="7" xfId="0" applyFont="1" applyFill="1" applyBorder="1" applyAlignment="1">
      <alignment horizontal="center" vertical="center" wrapText="1"/>
    </xf>
    <xf numFmtId="4" fontId="4" fillId="3" borderId="7" xfId="0" applyNumberFormat="1" applyFont="1" applyFill="1" applyBorder="1" applyAlignment="1">
      <alignment horizontal="center" vertical="center" wrapText="1"/>
    </xf>
    <xf numFmtId="44" fontId="4" fillId="3" borderId="7" xfId="3" applyFont="1" applyFill="1" applyBorder="1" applyAlignment="1">
      <alignment horizontal="center" vertical="center" wrapText="1"/>
    </xf>
    <xf numFmtId="166" fontId="4" fillId="3" borderId="7" xfId="3" applyNumberFormat="1" applyFont="1" applyFill="1" applyBorder="1" applyAlignment="1">
      <alignment horizontal="center" vertical="center" wrapText="1"/>
    </xf>
    <xf numFmtId="2" fontId="4" fillId="4" borderId="7" xfId="0" applyNumberFormat="1" applyFont="1" applyFill="1" applyBorder="1" applyAlignment="1">
      <alignment horizontal="center" vertical="center" wrapText="1"/>
    </xf>
    <xf numFmtId="0" fontId="4" fillId="4" borderId="7" xfId="0" applyFont="1" applyFill="1" applyBorder="1" applyAlignment="1">
      <alignment horizontal="justify" vertical="center" wrapText="1"/>
    </xf>
    <xf numFmtId="4" fontId="4" fillId="4" borderId="7" xfId="4" applyNumberFormat="1" applyFont="1" applyFill="1" applyBorder="1" applyAlignment="1">
      <alignment horizontal="center" vertical="center"/>
    </xf>
    <xf numFmtId="166" fontId="4" fillId="4" borderId="7" xfId="4" applyNumberFormat="1" applyFont="1" applyFill="1" applyBorder="1" applyAlignment="1">
      <alignment horizontal="center" vertical="center"/>
    </xf>
    <xf numFmtId="166" fontId="4" fillId="4" borderId="7" xfId="3" applyNumberFormat="1" applyFont="1" applyFill="1" applyBorder="1" applyAlignment="1">
      <alignment horizontal="center" vertical="center"/>
    </xf>
    <xf numFmtId="2" fontId="5" fillId="0" borderId="7" xfId="0" applyNumberFormat="1" applyFont="1" applyBorder="1" applyAlignment="1">
      <alignment horizontal="center" vertical="center" wrapText="1"/>
    </xf>
    <xf numFmtId="0" fontId="2" fillId="0" borderId="7" xfId="0" applyFont="1" applyBorder="1" applyAlignment="1">
      <alignment horizontal="justify" vertical="center" wrapText="1"/>
    </xf>
    <xf numFmtId="4" fontId="5" fillId="0" borderId="7" xfId="0" applyNumberFormat="1" applyFont="1" applyBorder="1" applyAlignment="1">
      <alignment horizontal="center" vertical="center"/>
    </xf>
    <xf numFmtId="0" fontId="5" fillId="0" borderId="7" xfId="0" applyFont="1" applyBorder="1" applyAlignment="1">
      <alignment horizontal="center" vertical="center"/>
    </xf>
    <xf numFmtId="166" fontId="5" fillId="0" borderId="7" xfId="3" applyNumberFormat="1" applyFont="1" applyFill="1" applyBorder="1" applyAlignment="1">
      <alignment horizontal="center" vertical="center" wrapText="1"/>
    </xf>
    <xf numFmtId="166" fontId="4" fillId="0" borderId="7" xfId="2" applyNumberFormat="1" applyFont="1" applyFill="1" applyBorder="1" applyAlignment="1">
      <alignment horizontal="center" vertical="center"/>
    </xf>
    <xf numFmtId="2" fontId="5" fillId="0" borderId="7" xfId="0" applyNumberFormat="1" applyFont="1" applyBorder="1" applyAlignment="1">
      <alignment horizontal="center" vertical="center"/>
    </xf>
    <xf numFmtId="166" fontId="5" fillId="0" borderId="7" xfId="0" applyNumberFormat="1" applyFont="1" applyBorder="1" applyAlignment="1">
      <alignment horizontal="center" vertical="center"/>
    </xf>
    <xf numFmtId="4" fontId="2" fillId="0" borderId="7" xfId="0" applyNumberFormat="1" applyFont="1" applyBorder="1" applyAlignment="1">
      <alignment horizontal="center" vertical="center"/>
    </xf>
    <xf numFmtId="0" fontId="2" fillId="0" borderId="7" xfId="0" applyFont="1" applyBorder="1" applyAlignment="1">
      <alignment horizontal="center" vertical="center"/>
    </xf>
    <xf numFmtId="166" fontId="2" fillId="0" borderId="7" xfId="3" applyNumberFormat="1" applyFont="1" applyFill="1" applyBorder="1" applyAlignment="1">
      <alignment horizontal="center" vertical="center" wrapText="1"/>
    </xf>
    <xf numFmtId="0" fontId="5" fillId="0" borderId="7" xfId="0" applyFont="1" applyBorder="1" applyAlignment="1">
      <alignment horizontal="center" vertical="center" wrapText="1"/>
    </xf>
    <xf numFmtId="166" fontId="5" fillId="0" borderId="8" xfId="0" applyNumberFormat="1" applyFont="1" applyBorder="1" applyAlignment="1">
      <alignment horizontal="center" vertical="center"/>
    </xf>
    <xf numFmtId="167" fontId="2" fillId="0" borderId="7" xfId="0" applyNumberFormat="1" applyFont="1" applyBorder="1" applyAlignment="1">
      <alignment horizontal="justify" vertical="center" wrapText="1"/>
    </xf>
    <xf numFmtId="4" fontId="2" fillId="0" borderId="7" xfId="0" applyNumberFormat="1" applyFont="1" applyBorder="1" applyAlignment="1">
      <alignment horizontal="center" vertical="center" wrapText="1"/>
    </xf>
    <xf numFmtId="0" fontId="6" fillId="0" borderId="7" xfId="0" applyFont="1" applyBorder="1" applyAlignment="1">
      <alignment horizontal="center" vertical="center"/>
    </xf>
    <xf numFmtId="166" fontId="6" fillId="0" borderId="7" xfId="0" applyNumberFormat="1" applyFont="1" applyBorder="1" applyAlignment="1">
      <alignment horizontal="center" vertical="center"/>
    </xf>
    <xf numFmtId="0" fontId="2" fillId="0" borderId="0" xfId="0" applyFont="1" applyAlignment="1">
      <alignment horizontal="center" vertical="center"/>
    </xf>
    <xf numFmtId="166" fontId="2" fillId="0" borderId="0" xfId="0" applyNumberFormat="1" applyFont="1" applyAlignment="1">
      <alignment vertical="center" wrapText="1"/>
    </xf>
    <xf numFmtId="0" fontId="4" fillId="0" borderId="7" xfId="0" applyFont="1" applyBorder="1" applyAlignment="1">
      <alignment horizontal="justify" vertical="center" wrapText="1"/>
    </xf>
    <xf numFmtId="0" fontId="5" fillId="0" borderId="7" xfId="0" applyFont="1" applyBorder="1" applyAlignment="1">
      <alignment horizontal="justify" vertical="center" wrapText="1"/>
    </xf>
    <xf numFmtId="4" fontId="2" fillId="0" borderId="7" xfId="1" applyNumberFormat="1" applyFont="1" applyFill="1" applyBorder="1" applyAlignment="1">
      <alignment horizontal="center" vertical="center" wrapText="1"/>
    </xf>
    <xf numFmtId="166" fontId="2" fillId="0" borderId="7" xfId="1" applyNumberFormat="1" applyFont="1" applyFill="1" applyBorder="1" applyAlignment="1">
      <alignment horizontal="center" vertical="center" wrapText="1"/>
    </xf>
    <xf numFmtId="166" fontId="2" fillId="0" borderId="7" xfId="0" applyNumberFormat="1" applyFont="1" applyBorder="1" applyAlignment="1">
      <alignment horizontal="center" vertical="center" wrapText="1"/>
    </xf>
    <xf numFmtId="0" fontId="2" fillId="0" borderId="7" xfId="0" applyFont="1" applyBorder="1" applyAlignment="1">
      <alignment horizontal="center" vertical="center" wrapText="1"/>
    </xf>
    <xf numFmtId="4" fontId="5" fillId="5" borderId="7" xfId="0" applyNumberFormat="1" applyFont="1" applyFill="1" applyBorder="1" applyAlignment="1">
      <alignment horizontal="center" vertical="center"/>
    </xf>
    <xf numFmtId="0" fontId="5" fillId="5" borderId="7" xfId="0" applyFont="1" applyFill="1" applyBorder="1" applyAlignment="1">
      <alignment horizontal="center" vertical="center"/>
    </xf>
    <xf numFmtId="0" fontId="5" fillId="0" borderId="10" xfId="0" applyFont="1" applyBorder="1" applyAlignment="1">
      <alignment horizontal="justify" vertical="center" wrapText="1"/>
    </xf>
    <xf numFmtId="167" fontId="2" fillId="0" borderId="7" xfId="0" applyNumberFormat="1" applyFont="1" applyBorder="1" applyAlignment="1">
      <alignment horizontal="left" vertical="center" wrapText="1"/>
    </xf>
    <xf numFmtId="2" fontId="2" fillId="0" borderId="7" xfId="0" applyNumberFormat="1" applyFont="1" applyBorder="1" applyAlignment="1">
      <alignment horizontal="center" vertical="center" wrapText="1"/>
    </xf>
    <xf numFmtId="4" fontId="2" fillId="5" borderId="7" xfId="0" applyNumberFormat="1" applyFont="1" applyFill="1" applyBorder="1" applyAlignment="1">
      <alignment horizontal="center" vertical="center"/>
    </xf>
    <xf numFmtId="0" fontId="2" fillId="0" borderId="7" xfId="0" applyFont="1" applyBorder="1" applyAlignment="1">
      <alignment horizontal="justify" vertical="center"/>
    </xf>
    <xf numFmtId="0" fontId="5" fillId="0" borderId="11" xfId="0" applyFont="1" applyBorder="1" applyAlignment="1">
      <alignment horizontal="center" vertical="center"/>
    </xf>
    <xf numFmtId="166" fontId="4" fillId="0" borderId="7" xfId="0" applyNumberFormat="1" applyFont="1" applyBorder="1" applyAlignment="1">
      <alignment horizontal="center" vertical="center"/>
    </xf>
    <xf numFmtId="167" fontId="2" fillId="0" borderId="7" xfId="0" applyNumberFormat="1" applyFont="1" applyBorder="1" applyAlignment="1">
      <alignment horizontal="center" vertical="center" wrapText="1"/>
    </xf>
    <xf numFmtId="4" fontId="5" fillId="0" borderId="7" xfId="0" applyNumberFormat="1" applyFont="1" applyBorder="1" applyAlignment="1">
      <alignment horizontal="center" vertical="center" wrapText="1"/>
    </xf>
    <xf numFmtId="167" fontId="5" fillId="0" borderId="7" xfId="0" applyNumberFormat="1" applyFont="1" applyBorder="1" applyAlignment="1">
      <alignment horizontal="center" vertical="center" wrapText="1"/>
    </xf>
    <xf numFmtId="167" fontId="5" fillId="0" borderId="7" xfId="0" applyNumberFormat="1" applyFont="1" applyBorder="1" applyAlignment="1">
      <alignment horizontal="justify" vertical="center" wrapText="1"/>
    </xf>
    <xf numFmtId="166" fontId="4" fillId="0" borderId="7" xfId="3" applyNumberFormat="1" applyFont="1" applyFill="1" applyBorder="1" applyAlignment="1">
      <alignment horizontal="center" vertical="center"/>
    </xf>
    <xf numFmtId="166" fontId="4" fillId="0" borderId="7" xfId="3" applyNumberFormat="1" applyFont="1" applyFill="1" applyBorder="1" applyAlignment="1">
      <alignment horizontal="center" vertical="center" wrapText="1"/>
    </xf>
    <xf numFmtId="4" fontId="4" fillId="4" borderId="7" xfId="4" applyNumberFormat="1" applyFont="1" applyFill="1" applyBorder="1" applyAlignment="1">
      <alignment vertical="center"/>
    </xf>
    <xf numFmtId="166" fontId="4" fillId="4" borderId="7" xfId="4" applyNumberFormat="1" applyFont="1" applyFill="1" applyBorder="1" applyAlignment="1">
      <alignment vertical="center"/>
    </xf>
    <xf numFmtId="0" fontId="5" fillId="0" borderId="12" xfId="0" applyFont="1" applyBorder="1" applyAlignment="1">
      <alignment horizontal="center" vertical="center" wrapText="1"/>
    </xf>
    <xf numFmtId="0" fontId="5" fillId="0" borderId="13" xfId="0" applyFont="1" applyBorder="1" applyAlignment="1">
      <alignment horizontal="justify" vertical="center" wrapText="1"/>
    </xf>
    <xf numFmtId="4" fontId="7" fillId="0" borderId="13" xfId="0" applyNumberFormat="1" applyFont="1" applyBorder="1" applyAlignment="1">
      <alignment horizontal="center" vertical="center" wrapText="1"/>
    </xf>
    <xf numFmtId="0" fontId="7" fillId="0" borderId="2" xfId="0" applyFont="1" applyBorder="1" applyAlignment="1">
      <alignment horizontal="center" vertical="center" wrapText="1"/>
    </xf>
    <xf numFmtId="44" fontId="5" fillId="0" borderId="13" xfId="3" applyFont="1" applyFill="1" applyBorder="1" applyAlignment="1">
      <alignment horizontal="center" vertical="center" wrapText="1"/>
    </xf>
    <xf numFmtId="166" fontId="5" fillId="0" borderId="13" xfId="3" applyNumberFormat="1" applyFont="1" applyFill="1" applyBorder="1" applyAlignment="1">
      <alignment horizontal="center" vertical="center" wrapText="1"/>
    </xf>
    <xf numFmtId="166" fontId="4" fillId="0" borderId="3" xfId="3" applyNumberFormat="1" applyFont="1" applyFill="1" applyBorder="1" applyAlignment="1">
      <alignment horizontal="center" vertical="center" wrapText="1"/>
    </xf>
    <xf numFmtId="166" fontId="2" fillId="0" borderId="0" xfId="0" applyNumberFormat="1" applyFont="1" applyAlignment="1">
      <alignment horizontal="center" vertical="center"/>
    </xf>
    <xf numFmtId="44" fontId="2" fillId="0" borderId="0" xfId="3" applyFont="1" applyAlignment="1">
      <alignment vertical="center"/>
    </xf>
    <xf numFmtId="0" fontId="5" fillId="0" borderId="7" xfId="0" applyFont="1" applyBorder="1" applyAlignment="1">
      <alignment horizontal="left" vertical="center" wrapText="1"/>
    </xf>
    <xf numFmtId="167" fontId="4" fillId="6" borderId="14" xfId="0" applyNumberFormat="1" applyFont="1" applyFill="1" applyBorder="1" applyAlignment="1">
      <alignment vertical="center"/>
    </xf>
    <xf numFmtId="167" fontId="4" fillId="6" borderId="15" xfId="0" applyNumberFormat="1" applyFont="1" applyFill="1" applyBorder="1" applyAlignment="1">
      <alignment vertical="center"/>
    </xf>
    <xf numFmtId="166" fontId="4" fillId="6" borderId="16" xfId="0" applyNumberFormat="1" applyFont="1" applyFill="1" applyBorder="1" applyAlignment="1">
      <alignment vertical="center"/>
    </xf>
    <xf numFmtId="166" fontId="4" fillId="6" borderId="17" xfId="3" applyNumberFormat="1" applyFont="1" applyFill="1" applyBorder="1" applyAlignment="1">
      <alignment horizontal="center" vertical="center"/>
    </xf>
    <xf numFmtId="0" fontId="4" fillId="2" borderId="5" xfId="0" quotePrefix="1" applyFont="1" applyFill="1" applyBorder="1" applyAlignment="1">
      <alignment horizontal="center" vertical="center" wrapText="1"/>
    </xf>
    <xf numFmtId="0" fontId="4" fillId="2" borderId="6" xfId="0" quotePrefix="1" applyFont="1" applyFill="1" applyBorder="1" applyAlignment="1">
      <alignment horizontal="center" vertical="center" wrapText="1"/>
    </xf>
    <xf numFmtId="0" fontId="2" fillId="0" borderId="0" xfId="0" applyFont="1" applyAlignment="1">
      <alignment horizontal="center" vertical="center"/>
    </xf>
    <xf numFmtId="0" fontId="2" fillId="0" borderId="9" xfId="0" applyFont="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167" fontId="4" fillId="6" borderId="18" xfId="0" applyNumberFormat="1" applyFont="1" applyFill="1" applyBorder="1" applyAlignment="1">
      <alignment horizontal="center" vertical="center" wrapText="1"/>
    </xf>
    <xf numFmtId="167" fontId="4" fillId="6" borderId="15" xfId="0" applyNumberFormat="1" applyFont="1" applyFill="1" applyBorder="1" applyAlignment="1">
      <alignment horizontal="center" vertical="center" wrapText="1"/>
    </xf>
  </cellXfs>
  <cellStyles count="5">
    <cellStyle name="Millares" xfId="1" builtinId="3"/>
    <cellStyle name="Millares 9" xfId="4"/>
    <cellStyle name="Moneda" xfId="2" builtinId="4"/>
    <cellStyle name="Moneda 5"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72452</xdr:colOff>
      <xdr:row>2</xdr:row>
      <xdr:rowOff>75708</xdr:rowOff>
    </xdr:from>
    <xdr:to>
      <xdr:col>4</xdr:col>
      <xdr:colOff>460887</xdr:colOff>
      <xdr:row>3</xdr:row>
      <xdr:rowOff>378952</xdr:rowOff>
    </xdr:to>
    <xdr:pic>
      <xdr:nvPicPr>
        <xdr:cNvPr id="2" name="Imagen 1">
          <a:extLst>
            <a:ext uri="{FF2B5EF4-FFF2-40B4-BE49-F238E27FC236}">
              <a16:creationId xmlns:a16="http://schemas.microsoft.com/office/drawing/2014/main" xmlns="" id="{02E7F664-5501-42D9-8566-DFF44ED2DC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639468" y="352240"/>
          <a:ext cx="1576500" cy="6514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Users/ocabrera/Documents/Content%20Center%20Files/Inventor%20Server%20SDK%20ACAD%202016/0%200%20NELSON%20GONZALEZ/ESTIMADO%20ALMACEN%20MATAZANO/CARPETA%20FINAL%20ALMACEN%20RMAMSS/Users/Campos/Documents/PROYECTOS/MINSAL/EJEMPLOS/CARPETA%20TECNICA%20SAN%20FRANCISCO%20DOS%20CERROS%20COMPLETA/3.%20PLAN%20DE%20OFERTA/Documents%20and%20Settings/USER/Escritorio/Nueva%20carpeta/COSTO%20VIAL.XLS?3B55EE41" TargetMode="External"/><Relationship Id="rId1" Type="http://schemas.openxmlformats.org/officeDocument/2006/relationships/externalLinkPath" Target="file:///\\3B55EE41\COSTO%20VI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RUPO_01"/>
      <sheetName val="GRUPO_02"/>
      <sheetName val="GRUPO_03"/>
      <sheetName val="GRUPO_04"/>
      <sheetName val="INSUMO_MAQUINARIA"/>
      <sheetName val="INSUMO_MANO OBRA"/>
      <sheetName val="INSUMO_MATERIAL"/>
      <sheetName val="COSTO HORARIO MAQUINARIA"/>
    </sheetNames>
    <sheetDataSet>
      <sheetData sheetId="0" refreshError="1"/>
      <sheetData sheetId="1" refreshError="1"/>
      <sheetData sheetId="2" refreshError="1"/>
      <sheetData sheetId="3" refreshError="1"/>
      <sheetData sheetId="4"/>
      <sheetData sheetId="5" refreshError="1"/>
      <sheetData sheetId="6" refreshError="1"/>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B2:P274"/>
  <sheetViews>
    <sheetView showGridLines="0" tabSelected="1" topLeftCell="D1" zoomScale="93" zoomScaleNormal="93" zoomScaleSheetLayoutView="85" workbookViewId="0">
      <selection activeCell="E4" sqref="E4:J4"/>
    </sheetView>
  </sheetViews>
  <sheetFormatPr baseColWidth="10" defaultColWidth="11.42578125" defaultRowHeight="12.75"/>
  <cols>
    <col min="1" max="1" width="11.42578125" style="1"/>
    <col min="2" max="2" width="5.7109375" style="1" customWidth="1"/>
    <col min="3" max="3" width="6.42578125" style="1" customWidth="1"/>
    <col min="4" max="4" width="14.5703125" style="34" customWidth="1"/>
    <col min="5" max="5" width="66.140625" style="1" customWidth="1"/>
    <col min="6" max="6" width="14.28515625" style="2" customWidth="1"/>
    <col min="7" max="7" width="9.85546875" style="34" customWidth="1"/>
    <col min="8" max="8" width="17" style="3" customWidth="1"/>
    <col min="9" max="9" width="15" style="4" customWidth="1"/>
    <col min="10" max="10" width="17.7109375" style="4" customWidth="1"/>
    <col min="11" max="11" width="5.7109375" style="1" customWidth="1"/>
    <col min="12" max="12" width="6.42578125" style="1" customWidth="1"/>
    <col min="13" max="16384" width="11.42578125" style="1"/>
  </cols>
  <sheetData>
    <row r="2" spans="4:10" ht="9" customHeight="1"/>
    <row r="3" spans="4:10" ht="27.75" customHeight="1">
      <c r="D3" s="5"/>
      <c r="E3" s="77" t="s">
        <v>0</v>
      </c>
      <c r="F3" s="77"/>
      <c r="G3" s="77"/>
      <c r="H3" s="77"/>
      <c r="I3" s="77"/>
      <c r="J3" s="78"/>
    </row>
    <row r="4" spans="4:10" ht="37.15" customHeight="1">
      <c r="D4" s="6"/>
      <c r="E4" s="73" t="s">
        <v>241</v>
      </c>
      <c r="F4" s="73"/>
      <c r="G4" s="73"/>
      <c r="H4" s="73"/>
      <c r="I4" s="73"/>
      <c r="J4" s="74"/>
    </row>
    <row r="5" spans="4:10" ht="37.5" customHeight="1">
      <c r="D5" s="7" t="s">
        <v>1</v>
      </c>
      <c r="E5" s="8" t="s">
        <v>2</v>
      </c>
      <c r="F5" s="9" t="s">
        <v>3</v>
      </c>
      <c r="G5" s="8" t="s">
        <v>4</v>
      </c>
      <c r="H5" s="10" t="s">
        <v>5</v>
      </c>
      <c r="I5" s="11" t="s">
        <v>6</v>
      </c>
      <c r="J5" s="11" t="s">
        <v>7</v>
      </c>
    </row>
    <row r="6" spans="4:10" ht="21" customHeight="1">
      <c r="D6" s="12">
        <v>1</v>
      </c>
      <c r="E6" s="13" t="s">
        <v>8</v>
      </c>
      <c r="F6" s="14"/>
      <c r="G6" s="14"/>
      <c r="H6" s="14"/>
      <c r="I6" s="15"/>
      <c r="J6" s="16">
        <f>SUM(I7:I8)</f>
        <v>0</v>
      </c>
    </row>
    <row r="7" spans="4:10" ht="21" customHeight="1">
      <c r="D7" s="17">
        <v>1.01</v>
      </c>
      <c r="E7" s="18" t="s">
        <v>243</v>
      </c>
      <c r="F7" s="19">
        <v>1</v>
      </c>
      <c r="G7" s="20" t="s">
        <v>9</v>
      </c>
      <c r="H7" s="21"/>
      <c r="I7" s="21">
        <f t="shared" ref="I7:I8" si="0">ROUND(F7*H7,2)</f>
        <v>0</v>
      </c>
      <c r="J7" s="22"/>
    </row>
    <row r="8" spans="4:10" ht="21" customHeight="1">
      <c r="D8" s="17">
        <v>1.02</v>
      </c>
      <c r="E8" s="18" t="s">
        <v>244</v>
      </c>
      <c r="F8" s="23">
        <v>1</v>
      </c>
      <c r="G8" s="24" t="s">
        <v>9</v>
      </c>
      <c r="H8" s="21"/>
      <c r="I8" s="21">
        <f t="shared" si="0"/>
        <v>0</v>
      </c>
      <c r="J8" s="22"/>
    </row>
    <row r="9" spans="4:10" ht="24.95" customHeight="1">
      <c r="D9" s="12">
        <v>2</v>
      </c>
      <c r="E9" s="13" t="s">
        <v>10</v>
      </c>
      <c r="F9" s="14"/>
      <c r="G9" s="14"/>
      <c r="H9" s="15"/>
      <c r="I9" s="15"/>
      <c r="J9" s="16">
        <f>SUM(I10:I21)</f>
        <v>0</v>
      </c>
    </row>
    <row r="10" spans="4:10" ht="21" customHeight="1">
      <c r="D10" s="17">
        <v>2.0099999999999998</v>
      </c>
      <c r="E10" s="18" t="s">
        <v>251</v>
      </c>
      <c r="F10" s="19">
        <v>537.54</v>
      </c>
      <c r="G10" s="20" t="s">
        <v>11</v>
      </c>
      <c r="H10" s="21"/>
      <c r="I10" s="21">
        <f t="shared" ref="I10:I21" si="1">ROUND(F10*H10,2)</f>
        <v>0</v>
      </c>
      <c r="J10" s="22"/>
    </row>
    <row r="11" spans="4:10" ht="21" customHeight="1">
      <c r="D11" s="17">
        <v>2.02</v>
      </c>
      <c r="E11" s="18" t="s">
        <v>245</v>
      </c>
      <c r="F11" s="19">
        <v>610.29</v>
      </c>
      <c r="G11" s="20" t="s">
        <v>11</v>
      </c>
      <c r="H11" s="21"/>
      <c r="I11" s="21">
        <f t="shared" si="1"/>
        <v>0</v>
      </c>
      <c r="J11" s="22"/>
    </row>
    <row r="12" spans="4:10" ht="21" customHeight="1">
      <c r="D12" s="17">
        <v>2.0299999999999998</v>
      </c>
      <c r="E12" s="18" t="s">
        <v>252</v>
      </c>
      <c r="F12" s="19">
        <v>7.23</v>
      </c>
      <c r="G12" s="20" t="s">
        <v>11</v>
      </c>
      <c r="H12" s="21"/>
      <c r="I12" s="21">
        <f t="shared" si="1"/>
        <v>0</v>
      </c>
      <c r="J12" s="22"/>
    </row>
    <row r="13" spans="4:10" ht="32.65" customHeight="1">
      <c r="D13" s="17">
        <v>2.04</v>
      </c>
      <c r="E13" s="18" t="s">
        <v>242</v>
      </c>
      <c r="F13" s="19">
        <v>23</v>
      </c>
      <c r="G13" s="20" t="s">
        <v>12</v>
      </c>
      <c r="H13" s="21"/>
      <c r="I13" s="21">
        <f t="shared" si="1"/>
        <v>0</v>
      </c>
      <c r="J13" s="22"/>
    </row>
    <row r="14" spans="4:10" ht="21" customHeight="1">
      <c r="D14" s="17">
        <v>2.0499999999999998</v>
      </c>
      <c r="E14" s="18" t="s">
        <v>246</v>
      </c>
      <c r="F14" s="19">
        <v>16</v>
      </c>
      <c r="G14" s="20" t="s">
        <v>12</v>
      </c>
      <c r="H14" s="21"/>
      <c r="I14" s="21">
        <f t="shared" si="1"/>
        <v>0</v>
      </c>
      <c r="J14" s="22"/>
    </row>
    <row r="15" spans="4:10" ht="21" customHeight="1">
      <c r="D15" s="17">
        <v>2.06</v>
      </c>
      <c r="E15" s="18" t="s">
        <v>250</v>
      </c>
      <c r="F15" s="19">
        <v>2</v>
      </c>
      <c r="G15" s="20" t="s">
        <v>12</v>
      </c>
      <c r="H15" s="21"/>
      <c r="I15" s="21">
        <f t="shared" si="1"/>
        <v>0</v>
      </c>
      <c r="J15" s="22"/>
    </row>
    <row r="16" spans="4:10" ht="21" customHeight="1">
      <c r="D16" s="17">
        <v>2.0699999999999998</v>
      </c>
      <c r="E16" s="18" t="s">
        <v>247</v>
      </c>
      <c r="F16" s="19">
        <v>2054.56</v>
      </c>
      <c r="G16" s="20" t="s">
        <v>11</v>
      </c>
      <c r="H16" s="21"/>
      <c r="I16" s="21">
        <f t="shared" si="1"/>
        <v>0</v>
      </c>
      <c r="J16" s="22"/>
    </row>
    <row r="17" spans="2:16" ht="28.9" customHeight="1">
      <c r="D17" s="17">
        <v>2.08</v>
      </c>
      <c r="E17" s="18" t="s">
        <v>248</v>
      </c>
      <c r="F17" s="25">
        <v>1</v>
      </c>
      <c r="G17" s="26" t="s">
        <v>9</v>
      </c>
      <c r="H17" s="27"/>
      <c r="I17" s="27">
        <f t="shared" si="1"/>
        <v>0</v>
      </c>
      <c r="J17" s="22"/>
    </row>
    <row r="18" spans="2:16" ht="31.15" customHeight="1">
      <c r="D18" s="17">
        <v>2.09</v>
      </c>
      <c r="E18" s="18" t="s">
        <v>13</v>
      </c>
      <c r="F18" s="19">
        <v>150.57</v>
      </c>
      <c r="G18" s="20" t="s">
        <v>11</v>
      </c>
      <c r="H18" s="21"/>
      <c r="I18" s="21">
        <f t="shared" si="1"/>
        <v>0</v>
      </c>
      <c r="J18" s="22"/>
    </row>
    <row r="19" spans="2:16" ht="31.15" customHeight="1">
      <c r="D19" s="17">
        <v>2.1</v>
      </c>
      <c r="E19" s="18" t="s">
        <v>249</v>
      </c>
      <c r="F19" s="19">
        <v>1</v>
      </c>
      <c r="G19" s="20" t="s">
        <v>9</v>
      </c>
      <c r="H19" s="21"/>
      <c r="I19" s="21">
        <f t="shared" si="1"/>
        <v>0</v>
      </c>
      <c r="J19" s="22"/>
    </row>
    <row r="20" spans="2:16" ht="21" customHeight="1">
      <c r="D20" s="17">
        <v>2.11</v>
      </c>
      <c r="E20" s="18" t="s">
        <v>253</v>
      </c>
      <c r="F20" s="19">
        <v>37.380000000000003</v>
      </c>
      <c r="G20" s="20" t="s">
        <v>14</v>
      </c>
      <c r="H20" s="21"/>
      <c r="I20" s="21">
        <f t="shared" si="1"/>
        <v>0</v>
      </c>
      <c r="J20" s="22"/>
    </row>
    <row r="21" spans="2:16" ht="21" customHeight="1">
      <c r="D21" s="17">
        <v>2.12</v>
      </c>
      <c r="E21" s="18" t="s">
        <v>254</v>
      </c>
      <c r="F21" s="19">
        <v>1</v>
      </c>
      <c r="G21" s="20" t="s">
        <v>9</v>
      </c>
      <c r="H21" s="21"/>
      <c r="I21" s="21">
        <f t="shared" si="1"/>
        <v>0</v>
      </c>
      <c r="J21" s="22"/>
    </row>
    <row r="22" spans="2:16" ht="21.75" customHeight="1">
      <c r="D22" s="12">
        <v>3</v>
      </c>
      <c r="E22" s="13" t="s">
        <v>15</v>
      </c>
      <c r="F22" s="14"/>
      <c r="G22" s="14"/>
      <c r="H22" s="15"/>
      <c r="I22" s="15"/>
      <c r="J22" s="16">
        <f>SUM(I23:I28)</f>
        <v>0</v>
      </c>
    </row>
    <row r="23" spans="2:16" ht="21.75" customHeight="1">
      <c r="D23" s="28">
        <v>3.01</v>
      </c>
      <c r="E23" s="18" t="s">
        <v>255</v>
      </c>
      <c r="F23" s="19">
        <v>1</v>
      </c>
      <c r="G23" s="20" t="s">
        <v>16</v>
      </c>
      <c r="H23" s="21"/>
      <c r="I23" s="29">
        <f t="shared" ref="I23:I24" si="2">ROUND(F23*H23,2)</f>
        <v>0</v>
      </c>
      <c r="J23" s="22"/>
    </row>
    <row r="24" spans="2:16" ht="31.5" customHeight="1">
      <c r="D24" s="28">
        <v>3.02</v>
      </c>
      <c r="E24" s="30" t="s">
        <v>256</v>
      </c>
      <c r="F24" s="31">
        <v>282.5</v>
      </c>
      <c r="G24" s="32" t="s">
        <v>17</v>
      </c>
      <c r="H24" s="33"/>
      <c r="I24" s="29">
        <f t="shared" si="2"/>
        <v>0</v>
      </c>
      <c r="J24" s="22"/>
    </row>
    <row r="25" spans="2:16" ht="54.75" customHeight="1">
      <c r="D25" s="28">
        <v>3.03</v>
      </c>
      <c r="E25" s="30" t="s">
        <v>259</v>
      </c>
      <c r="F25" s="31">
        <v>619.6</v>
      </c>
      <c r="G25" s="32" t="s">
        <v>17</v>
      </c>
      <c r="H25" s="33"/>
      <c r="I25" s="29">
        <f>ROUND(F25*H25,2)</f>
        <v>0</v>
      </c>
      <c r="J25" s="22"/>
    </row>
    <row r="26" spans="2:16" ht="41.25" customHeight="1">
      <c r="D26" s="28">
        <v>3.04</v>
      </c>
      <c r="E26" s="30" t="s">
        <v>18</v>
      </c>
      <c r="F26" s="31">
        <v>114.26</v>
      </c>
      <c r="G26" s="32" t="s">
        <v>17</v>
      </c>
      <c r="H26" s="33"/>
      <c r="I26" s="29">
        <f t="shared" ref="I26:I28" si="3">ROUND(F26*H26,2)</f>
        <v>0</v>
      </c>
      <c r="J26" s="22"/>
    </row>
    <row r="27" spans="2:16" ht="30" customHeight="1">
      <c r="B27" s="75"/>
      <c r="C27" s="76"/>
      <c r="D27" s="28">
        <v>3.05</v>
      </c>
      <c r="E27" s="30" t="s">
        <v>257</v>
      </c>
      <c r="F27" s="31">
        <v>254.65</v>
      </c>
      <c r="G27" s="32" t="s">
        <v>19</v>
      </c>
      <c r="H27" s="33"/>
      <c r="I27" s="29">
        <f t="shared" si="3"/>
        <v>0</v>
      </c>
      <c r="J27" s="22"/>
    </row>
    <row r="28" spans="2:16" ht="34.5" customHeight="1">
      <c r="B28" s="75"/>
      <c r="C28" s="76"/>
      <c r="D28" s="28">
        <v>3.06</v>
      </c>
      <c r="E28" s="30" t="s">
        <v>258</v>
      </c>
      <c r="F28" s="19">
        <v>29.9</v>
      </c>
      <c r="G28" s="20" t="s">
        <v>19</v>
      </c>
      <c r="H28" s="21"/>
      <c r="I28" s="21">
        <f t="shared" si="3"/>
        <v>0</v>
      </c>
      <c r="J28" s="22"/>
    </row>
    <row r="29" spans="2:16" ht="31.5" customHeight="1">
      <c r="D29" s="12">
        <v>4</v>
      </c>
      <c r="E29" s="13" t="s">
        <v>20</v>
      </c>
      <c r="F29" s="14"/>
      <c r="G29" s="14"/>
      <c r="H29" s="15"/>
      <c r="I29" s="15"/>
      <c r="J29" s="16">
        <f>SUM(I31:I81)</f>
        <v>0</v>
      </c>
      <c r="P29" s="35"/>
    </row>
    <row r="30" spans="2:16" ht="31.5" customHeight="1">
      <c r="D30" s="28">
        <v>4.01</v>
      </c>
      <c r="E30" s="36" t="s">
        <v>21</v>
      </c>
      <c r="F30" s="19"/>
      <c r="G30" s="28"/>
      <c r="H30" s="21"/>
      <c r="I30" s="21"/>
      <c r="J30" s="22"/>
      <c r="P30" s="35"/>
    </row>
    <row r="31" spans="2:16" ht="31.5" customHeight="1">
      <c r="D31" s="28" t="s">
        <v>22</v>
      </c>
      <c r="E31" s="37" t="s">
        <v>23</v>
      </c>
      <c r="F31" s="19">
        <v>42</v>
      </c>
      <c r="G31" s="28" t="s">
        <v>19</v>
      </c>
      <c r="H31" s="21"/>
      <c r="I31" s="21">
        <f t="shared" ref="I31:I81" si="4">ROUND(F31*H31,2)</f>
        <v>0</v>
      </c>
      <c r="J31" s="22"/>
      <c r="P31" s="35"/>
    </row>
    <row r="32" spans="2:16" ht="31.5" customHeight="1">
      <c r="D32" s="28" t="s">
        <v>24</v>
      </c>
      <c r="E32" s="37" t="s">
        <v>25</v>
      </c>
      <c r="F32" s="19">
        <v>51.5</v>
      </c>
      <c r="G32" s="28" t="s">
        <v>19</v>
      </c>
      <c r="H32" s="21"/>
      <c r="I32" s="21">
        <f t="shared" si="4"/>
        <v>0</v>
      </c>
      <c r="J32" s="22"/>
      <c r="P32" s="35"/>
    </row>
    <row r="33" spans="4:16" ht="31.5" customHeight="1">
      <c r="D33" s="28" t="s">
        <v>26</v>
      </c>
      <c r="E33" s="37" t="s">
        <v>27</v>
      </c>
      <c r="F33" s="19">
        <v>51.5</v>
      </c>
      <c r="G33" s="28" t="s">
        <v>19</v>
      </c>
      <c r="H33" s="21"/>
      <c r="I33" s="21">
        <f t="shared" si="4"/>
        <v>0</v>
      </c>
      <c r="J33" s="22"/>
      <c r="P33" s="35"/>
    </row>
    <row r="34" spans="4:16" ht="31.5" customHeight="1">
      <c r="D34" s="28" t="s">
        <v>28</v>
      </c>
      <c r="E34" s="37" t="s">
        <v>29</v>
      </c>
      <c r="F34" s="19">
        <v>8</v>
      </c>
      <c r="G34" s="28" t="s">
        <v>30</v>
      </c>
      <c r="H34" s="21"/>
      <c r="I34" s="21">
        <f t="shared" si="4"/>
        <v>0</v>
      </c>
      <c r="J34" s="22"/>
      <c r="P34" s="35"/>
    </row>
    <row r="35" spans="4:16" ht="31.5" customHeight="1">
      <c r="D35" s="28" t="s">
        <v>31</v>
      </c>
      <c r="E35" s="37" t="s">
        <v>32</v>
      </c>
      <c r="F35" s="19">
        <v>4</v>
      </c>
      <c r="G35" s="28" t="s">
        <v>30</v>
      </c>
      <c r="H35" s="21"/>
      <c r="I35" s="21">
        <f t="shared" si="4"/>
        <v>0</v>
      </c>
      <c r="J35" s="22"/>
      <c r="P35" s="35"/>
    </row>
    <row r="36" spans="4:16" ht="31.5" customHeight="1">
      <c r="D36" s="28" t="s">
        <v>33</v>
      </c>
      <c r="E36" s="37" t="s">
        <v>34</v>
      </c>
      <c r="F36" s="19">
        <v>4</v>
      </c>
      <c r="G36" s="28" t="s">
        <v>30</v>
      </c>
      <c r="H36" s="21"/>
      <c r="I36" s="21">
        <f t="shared" si="4"/>
        <v>0</v>
      </c>
      <c r="J36" s="22"/>
      <c r="P36" s="35"/>
    </row>
    <row r="37" spans="4:16" ht="31.5" customHeight="1">
      <c r="D37" s="28" t="s">
        <v>35</v>
      </c>
      <c r="E37" s="37" t="s">
        <v>36</v>
      </c>
      <c r="F37" s="19">
        <v>3</v>
      </c>
      <c r="G37" s="28" t="s">
        <v>30</v>
      </c>
      <c r="H37" s="21"/>
      <c r="I37" s="21">
        <f t="shared" si="4"/>
        <v>0</v>
      </c>
      <c r="J37" s="22"/>
      <c r="P37" s="35"/>
    </row>
    <row r="38" spans="4:16" ht="31.5" customHeight="1">
      <c r="D38" s="28">
        <v>4.0199999999999996</v>
      </c>
      <c r="E38" s="36" t="s">
        <v>37</v>
      </c>
      <c r="F38" s="19"/>
      <c r="G38" s="28"/>
      <c r="H38" s="21"/>
      <c r="I38" s="21"/>
      <c r="J38" s="22"/>
      <c r="P38" s="35"/>
    </row>
    <row r="39" spans="4:16" ht="45" customHeight="1">
      <c r="D39" s="28" t="s">
        <v>38</v>
      </c>
      <c r="E39" s="37" t="s">
        <v>39</v>
      </c>
      <c r="F39" s="19">
        <v>78.8</v>
      </c>
      <c r="G39" s="28" t="s">
        <v>40</v>
      </c>
      <c r="H39" s="21"/>
      <c r="I39" s="21">
        <f t="shared" si="4"/>
        <v>0</v>
      </c>
      <c r="J39" s="22"/>
      <c r="P39" s="35"/>
    </row>
    <row r="40" spans="4:16" ht="31.5" customHeight="1">
      <c r="D40" s="28" t="s">
        <v>41</v>
      </c>
      <c r="E40" s="37" t="s">
        <v>42</v>
      </c>
      <c r="F40" s="19">
        <v>34</v>
      </c>
      <c r="G40" s="28" t="s">
        <v>40</v>
      </c>
      <c r="H40" s="21"/>
      <c r="I40" s="21">
        <f t="shared" si="4"/>
        <v>0</v>
      </c>
      <c r="J40" s="22"/>
      <c r="P40" s="35"/>
    </row>
    <row r="41" spans="4:16" ht="31.5" customHeight="1">
      <c r="D41" s="28" t="s">
        <v>43</v>
      </c>
      <c r="E41" s="37" t="s">
        <v>44</v>
      </c>
      <c r="F41" s="19">
        <v>3</v>
      </c>
      <c r="G41" s="28" t="s">
        <v>40</v>
      </c>
      <c r="H41" s="21"/>
      <c r="I41" s="21">
        <f t="shared" si="4"/>
        <v>0</v>
      </c>
      <c r="J41" s="22"/>
      <c r="P41" s="35"/>
    </row>
    <row r="42" spans="4:16" ht="47.25" customHeight="1">
      <c r="D42" s="28" t="s">
        <v>45</v>
      </c>
      <c r="E42" s="37" t="s">
        <v>46</v>
      </c>
      <c r="F42" s="19">
        <v>1</v>
      </c>
      <c r="G42" s="28" t="s">
        <v>30</v>
      </c>
      <c r="H42" s="21"/>
      <c r="I42" s="21">
        <f t="shared" si="4"/>
        <v>0</v>
      </c>
      <c r="J42" s="22"/>
      <c r="P42" s="35"/>
    </row>
    <row r="43" spans="4:16" ht="45.75" customHeight="1">
      <c r="D43" s="28" t="s">
        <v>47</v>
      </c>
      <c r="E43" s="37" t="s">
        <v>48</v>
      </c>
      <c r="F43" s="19">
        <v>6</v>
      </c>
      <c r="G43" s="28" t="s">
        <v>30</v>
      </c>
      <c r="H43" s="21"/>
      <c r="I43" s="21">
        <f t="shared" si="4"/>
        <v>0</v>
      </c>
      <c r="J43" s="22"/>
      <c r="P43" s="35"/>
    </row>
    <row r="44" spans="4:16" ht="31.5" customHeight="1">
      <c r="D44" s="28" t="s">
        <v>49</v>
      </c>
      <c r="E44" s="37" t="s">
        <v>50</v>
      </c>
      <c r="F44" s="19">
        <v>3</v>
      </c>
      <c r="G44" s="28" t="s">
        <v>30</v>
      </c>
      <c r="H44" s="21"/>
      <c r="I44" s="21">
        <f t="shared" si="4"/>
        <v>0</v>
      </c>
      <c r="J44" s="22"/>
      <c r="P44" s="35"/>
    </row>
    <row r="45" spans="4:16" ht="31.5" customHeight="1">
      <c r="D45" s="28" t="s">
        <v>51</v>
      </c>
      <c r="E45" s="37" t="s">
        <v>52</v>
      </c>
      <c r="F45" s="19">
        <v>2</v>
      </c>
      <c r="G45" s="28" t="s">
        <v>30</v>
      </c>
      <c r="H45" s="21"/>
      <c r="I45" s="21">
        <f t="shared" si="4"/>
        <v>0</v>
      </c>
      <c r="J45" s="22"/>
      <c r="P45" s="35"/>
    </row>
    <row r="46" spans="4:16" ht="48" customHeight="1">
      <c r="D46" s="28" t="s">
        <v>53</v>
      </c>
      <c r="E46" s="37" t="s">
        <v>54</v>
      </c>
      <c r="F46" s="19">
        <v>1</v>
      </c>
      <c r="G46" s="28" t="s">
        <v>30</v>
      </c>
      <c r="H46" s="21"/>
      <c r="I46" s="21">
        <f t="shared" si="4"/>
        <v>0</v>
      </c>
      <c r="J46" s="22"/>
      <c r="P46" s="35"/>
    </row>
    <row r="47" spans="4:16" ht="31.5" customHeight="1">
      <c r="D47" s="28" t="s">
        <v>55</v>
      </c>
      <c r="E47" s="37" t="s">
        <v>56</v>
      </c>
      <c r="F47" s="19">
        <v>7</v>
      </c>
      <c r="G47" s="28" t="s">
        <v>57</v>
      </c>
      <c r="H47" s="21"/>
      <c r="I47" s="21">
        <f t="shared" si="4"/>
        <v>0</v>
      </c>
      <c r="J47" s="22"/>
      <c r="P47" s="35"/>
    </row>
    <row r="48" spans="4:16" ht="31.5" customHeight="1">
      <c r="D48" s="28">
        <v>4.03</v>
      </c>
      <c r="E48" s="36" t="s">
        <v>58</v>
      </c>
      <c r="F48" s="19"/>
      <c r="G48" s="28"/>
      <c r="H48" s="21"/>
      <c r="I48" s="21"/>
      <c r="J48" s="22"/>
      <c r="P48" s="35"/>
    </row>
    <row r="49" spans="4:16" ht="31.5" customHeight="1">
      <c r="D49" s="28" t="s">
        <v>59</v>
      </c>
      <c r="E49" s="37" t="s">
        <v>60</v>
      </c>
      <c r="F49" s="19">
        <v>9</v>
      </c>
      <c r="G49" s="28" t="s">
        <v>40</v>
      </c>
      <c r="H49" s="21"/>
      <c r="I49" s="21">
        <f t="shared" si="4"/>
        <v>0</v>
      </c>
      <c r="J49" s="22"/>
      <c r="P49" s="35"/>
    </row>
    <row r="50" spans="4:16" ht="31.5" customHeight="1">
      <c r="D50" s="28" t="s">
        <v>61</v>
      </c>
      <c r="E50" s="37" t="s">
        <v>62</v>
      </c>
      <c r="F50" s="19">
        <v>70.599999999999994</v>
      </c>
      <c r="G50" s="28" t="s">
        <v>40</v>
      </c>
      <c r="H50" s="21"/>
      <c r="I50" s="21">
        <f t="shared" si="4"/>
        <v>0</v>
      </c>
      <c r="J50" s="22"/>
      <c r="P50" s="35"/>
    </row>
    <row r="51" spans="4:16" ht="31.5" customHeight="1">
      <c r="D51" s="28" t="s">
        <v>63</v>
      </c>
      <c r="E51" s="37" t="s">
        <v>64</v>
      </c>
      <c r="F51" s="19">
        <v>63.5</v>
      </c>
      <c r="G51" s="28" t="s">
        <v>40</v>
      </c>
      <c r="H51" s="21"/>
      <c r="I51" s="21">
        <f t="shared" si="4"/>
        <v>0</v>
      </c>
      <c r="J51" s="22"/>
      <c r="P51" s="35"/>
    </row>
    <row r="52" spans="4:16" ht="31.5" customHeight="1">
      <c r="D52" s="28" t="s">
        <v>65</v>
      </c>
      <c r="E52" s="37" t="s">
        <v>66</v>
      </c>
      <c r="F52" s="19">
        <v>6</v>
      </c>
      <c r="G52" s="28" t="s">
        <v>30</v>
      </c>
      <c r="H52" s="21"/>
      <c r="I52" s="21">
        <f t="shared" si="4"/>
        <v>0</v>
      </c>
      <c r="J52" s="22"/>
      <c r="P52" s="35"/>
    </row>
    <row r="53" spans="4:16" ht="31.5" customHeight="1">
      <c r="D53" s="28" t="s">
        <v>67</v>
      </c>
      <c r="E53" s="37" t="s">
        <v>68</v>
      </c>
      <c r="F53" s="19">
        <v>3</v>
      </c>
      <c r="G53" s="28" t="s">
        <v>30</v>
      </c>
      <c r="H53" s="21"/>
      <c r="I53" s="21">
        <f t="shared" si="4"/>
        <v>0</v>
      </c>
      <c r="J53" s="22"/>
      <c r="P53" s="35"/>
    </row>
    <row r="54" spans="4:16" ht="43.5" customHeight="1">
      <c r="D54" s="28" t="s">
        <v>69</v>
      </c>
      <c r="E54" s="37" t="s">
        <v>70</v>
      </c>
      <c r="F54" s="19">
        <v>3</v>
      </c>
      <c r="G54" s="28" t="s">
        <v>30</v>
      </c>
      <c r="H54" s="21"/>
      <c r="I54" s="21">
        <f t="shared" si="4"/>
        <v>0</v>
      </c>
      <c r="J54" s="22"/>
      <c r="P54" s="35"/>
    </row>
    <row r="55" spans="4:16" ht="31.5" customHeight="1">
      <c r="D55" s="28" t="s">
        <v>71</v>
      </c>
      <c r="E55" s="37" t="s">
        <v>72</v>
      </c>
      <c r="F55" s="19">
        <v>1</v>
      </c>
      <c r="G55" s="28" t="s">
        <v>30</v>
      </c>
      <c r="H55" s="21"/>
      <c r="I55" s="21">
        <f t="shared" si="4"/>
        <v>0</v>
      </c>
      <c r="J55" s="22"/>
      <c r="P55" s="35"/>
    </row>
    <row r="56" spans="4:16" ht="31.5" customHeight="1">
      <c r="D56" s="28" t="s">
        <v>73</v>
      </c>
      <c r="E56" s="37" t="s">
        <v>74</v>
      </c>
      <c r="F56" s="19">
        <v>1</v>
      </c>
      <c r="G56" s="28" t="s">
        <v>30</v>
      </c>
      <c r="H56" s="21"/>
      <c r="I56" s="21">
        <f t="shared" si="4"/>
        <v>0</v>
      </c>
      <c r="J56" s="22"/>
      <c r="P56" s="35"/>
    </row>
    <row r="57" spans="4:16" ht="31.5" customHeight="1">
      <c r="D57" s="28" t="s">
        <v>75</v>
      </c>
      <c r="E57" s="37" t="s">
        <v>76</v>
      </c>
      <c r="F57" s="19">
        <v>1</v>
      </c>
      <c r="G57" s="28" t="s">
        <v>30</v>
      </c>
      <c r="H57" s="21"/>
      <c r="I57" s="21">
        <f t="shared" si="4"/>
        <v>0</v>
      </c>
      <c r="J57" s="22"/>
      <c r="P57" s="35"/>
    </row>
    <row r="58" spans="4:16" ht="31.5" customHeight="1">
      <c r="D58" s="28" t="s">
        <v>77</v>
      </c>
      <c r="E58" s="37" t="s">
        <v>78</v>
      </c>
      <c r="F58" s="19">
        <v>2</v>
      </c>
      <c r="G58" s="28" t="s">
        <v>30</v>
      </c>
      <c r="H58" s="21"/>
      <c r="I58" s="21">
        <f t="shared" si="4"/>
        <v>0</v>
      </c>
      <c r="J58" s="22"/>
      <c r="P58" s="35"/>
    </row>
    <row r="59" spans="4:16" ht="31.5" customHeight="1">
      <c r="D59" s="28" t="s">
        <v>79</v>
      </c>
      <c r="E59" s="37" t="s">
        <v>80</v>
      </c>
      <c r="F59" s="19">
        <v>1</v>
      </c>
      <c r="G59" s="28" t="s">
        <v>57</v>
      </c>
      <c r="H59" s="21"/>
      <c r="I59" s="21">
        <f t="shared" si="4"/>
        <v>0</v>
      </c>
      <c r="J59" s="22"/>
      <c r="P59" s="35"/>
    </row>
    <row r="60" spans="4:16" ht="31.5" customHeight="1">
      <c r="D60" s="28" t="s">
        <v>81</v>
      </c>
      <c r="E60" s="37" t="s">
        <v>82</v>
      </c>
      <c r="F60" s="19">
        <v>2</v>
      </c>
      <c r="G60" s="28" t="s">
        <v>57</v>
      </c>
      <c r="H60" s="21"/>
      <c r="I60" s="21">
        <f t="shared" si="4"/>
        <v>0</v>
      </c>
      <c r="J60" s="22"/>
      <c r="P60" s="35"/>
    </row>
    <row r="61" spans="4:16" ht="31.5" customHeight="1">
      <c r="D61" s="28">
        <v>4.04</v>
      </c>
      <c r="E61" s="36" t="s">
        <v>83</v>
      </c>
      <c r="F61" s="19"/>
      <c r="G61" s="28"/>
      <c r="H61" s="21"/>
      <c r="I61" s="21"/>
      <c r="J61" s="22"/>
      <c r="P61" s="35"/>
    </row>
    <row r="62" spans="4:16" ht="31.5" customHeight="1">
      <c r="D62" s="28" t="s">
        <v>84</v>
      </c>
      <c r="E62" s="37" t="s">
        <v>85</v>
      </c>
      <c r="F62" s="19">
        <v>18.100000000000001</v>
      </c>
      <c r="G62" s="28" t="s">
        <v>40</v>
      </c>
      <c r="H62" s="21"/>
      <c r="I62" s="21">
        <f t="shared" si="4"/>
        <v>0</v>
      </c>
      <c r="J62" s="22"/>
      <c r="P62" s="35"/>
    </row>
    <row r="63" spans="4:16" ht="31.5" customHeight="1">
      <c r="D63" s="28" t="s">
        <v>86</v>
      </c>
      <c r="E63" s="37" t="s">
        <v>87</v>
      </c>
      <c r="F63" s="19">
        <v>25.1</v>
      </c>
      <c r="G63" s="28" t="s">
        <v>40</v>
      </c>
      <c r="H63" s="21"/>
      <c r="I63" s="21">
        <f t="shared" si="4"/>
        <v>0</v>
      </c>
      <c r="J63" s="22"/>
      <c r="P63" s="35"/>
    </row>
    <row r="64" spans="4:16" ht="31.5" customHeight="1">
      <c r="D64" s="28" t="s">
        <v>88</v>
      </c>
      <c r="E64" s="37" t="s">
        <v>89</v>
      </c>
      <c r="F64" s="19">
        <v>72.5</v>
      </c>
      <c r="G64" s="28" t="s">
        <v>40</v>
      </c>
      <c r="H64" s="21"/>
      <c r="I64" s="21">
        <f t="shared" si="4"/>
        <v>0</v>
      </c>
      <c r="J64" s="22"/>
      <c r="P64" s="35"/>
    </row>
    <row r="65" spans="4:16" ht="31.5" customHeight="1">
      <c r="D65" s="28" t="s">
        <v>90</v>
      </c>
      <c r="E65" s="37" t="s">
        <v>91</v>
      </c>
      <c r="F65" s="19">
        <v>7.5</v>
      </c>
      <c r="G65" s="28" t="s">
        <v>40</v>
      </c>
      <c r="H65" s="21"/>
      <c r="I65" s="21">
        <f t="shared" si="4"/>
        <v>0</v>
      </c>
      <c r="J65" s="22"/>
      <c r="P65" s="35"/>
    </row>
    <row r="66" spans="4:16" ht="31.5" customHeight="1">
      <c r="D66" s="28" t="s">
        <v>92</v>
      </c>
      <c r="E66" s="37" t="s">
        <v>93</v>
      </c>
      <c r="F66" s="19">
        <v>61.5</v>
      </c>
      <c r="G66" s="28" t="s">
        <v>40</v>
      </c>
      <c r="H66" s="21"/>
      <c r="I66" s="21">
        <f t="shared" si="4"/>
        <v>0</v>
      </c>
      <c r="J66" s="22"/>
      <c r="P66" s="35"/>
    </row>
    <row r="67" spans="4:16" ht="31.5" customHeight="1">
      <c r="D67" s="28" t="s">
        <v>94</v>
      </c>
      <c r="E67" s="37" t="s">
        <v>95</v>
      </c>
      <c r="F67" s="19">
        <v>3</v>
      </c>
      <c r="G67" s="28" t="s">
        <v>30</v>
      </c>
      <c r="H67" s="21"/>
      <c r="I67" s="21">
        <f t="shared" si="4"/>
        <v>0</v>
      </c>
      <c r="J67" s="22"/>
      <c r="P67" s="35"/>
    </row>
    <row r="68" spans="4:16" ht="31.5" customHeight="1">
      <c r="D68" s="28" t="s">
        <v>96</v>
      </c>
      <c r="E68" s="37" t="s">
        <v>97</v>
      </c>
      <c r="F68" s="19">
        <v>3</v>
      </c>
      <c r="G68" s="28" t="s">
        <v>30</v>
      </c>
      <c r="H68" s="21"/>
      <c r="I68" s="21">
        <f t="shared" si="4"/>
        <v>0</v>
      </c>
      <c r="J68" s="22"/>
      <c r="P68" s="35"/>
    </row>
    <row r="69" spans="4:16" ht="31.5" customHeight="1">
      <c r="D69" s="28" t="s">
        <v>98</v>
      </c>
      <c r="E69" s="37" t="s">
        <v>99</v>
      </c>
      <c r="F69" s="19">
        <v>4</v>
      </c>
      <c r="G69" s="28" t="s">
        <v>30</v>
      </c>
      <c r="H69" s="21"/>
      <c r="I69" s="21">
        <f t="shared" si="4"/>
        <v>0</v>
      </c>
      <c r="J69" s="22"/>
      <c r="P69" s="35"/>
    </row>
    <row r="70" spans="4:16" ht="31.5" customHeight="1">
      <c r="D70" s="28" t="s">
        <v>100</v>
      </c>
      <c r="E70" s="37" t="s">
        <v>101</v>
      </c>
      <c r="F70" s="19">
        <v>12</v>
      </c>
      <c r="G70" s="28" t="s">
        <v>30</v>
      </c>
      <c r="H70" s="21"/>
      <c r="I70" s="21">
        <f t="shared" si="4"/>
        <v>0</v>
      </c>
      <c r="J70" s="22"/>
      <c r="P70" s="35"/>
    </row>
    <row r="71" spans="4:16" ht="31.5" customHeight="1">
      <c r="D71" s="28" t="s">
        <v>102</v>
      </c>
      <c r="E71" s="37" t="s">
        <v>103</v>
      </c>
      <c r="F71" s="19">
        <v>46.5</v>
      </c>
      <c r="G71" s="28" t="s">
        <v>40</v>
      </c>
      <c r="H71" s="21"/>
      <c r="I71" s="21">
        <f t="shared" si="4"/>
        <v>0</v>
      </c>
      <c r="J71" s="22"/>
      <c r="P71" s="35"/>
    </row>
    <row r="72" spans="4:16" ht="31.5" customHeight="1">
      <c r="D72" s="28" t="s">
        <v>104</v>
      </c>
      <c r="E72" s="37" t="s">
        <v>105</v>
      </c>
      <c r="F72" s="19">
        <v>37.5</v>
      </c>
      <c r="G72" s="28" t="s">
        <v>40</v>
      </c>
      <c r="H72" s="21"/>
      <c r="I72" s="21">
        <f t="shared" si="4"/>
        <v>0</v>
      </c>
      <c r="J72" s="22"/>
      <c r="P72" s="35"/>
    </row>
    <row r="73" spans="4:16" ht="31.5" customHeight="1">
      <c r="D73" s="28" t="s">
        <v>106</v>
      </c>
      <c r="E73" s="37" t="s">
        <v>107</v>
      </c>
      <c r="F73" s="19">
        <v>1</v>
      </c>
      <c r="G73" s="28" t="s">
        <v>57</v>
      </c>
      <c r="H73" s="21"/>
      <c r="I73" s="21">
        <f t="shared" si="4"/>
        <v>0</v>
      </c>
      <c r="J73" s="22"/>
      <c r="P73" s="35"/>
    </row>
    <row r="74" spans="4:16" ht="31.5" customHeight="1">
      <c r="D74" s="28">
        <v>4.05</v>
      </c>
      <c r="E74" s="36" t="s">
        <v>108</v>
      </c>
      <c r="F74" s="19"/>
      <c r="G74" s="28"/>
      <c r="H74" s="21"/>
      <c r="I74" s="21"/>
      <c r="J74" s="22"/>
      <c r="P74" s="35"/>
    </row>
    <row r="75" spans="4:16" ht="31.5" customHeight="1">
      <c r="D75" s="28" t="s">
        <v>109</v>
      </c>
      <c r="E75" s="37" t="s">
        <v>110</v>
      </c>
      <c r="F75" s="19">
        <v>6</v>
      </c>
      <c r="G75" s="28" t="s">
        <v>30</v>
      </c>
      <c r="H75" s="21"/>
      <c r="I75" s="21">
        <f t="shared" si="4"/>
        <v>0</v>
      </c>
      <c r="J75" s="22"/>
      <c r="P75" s="35"/>
    </row>
    <row r="76" spans="4:16" ht="31.5" customHeight="1">
      <c r="D76" s="28" t="s">
        <v>111</v>
      </c>
      <c r="E76" s="37" t="s">
        <v>112</v>
      </c>
      <c r="F76" s="19">
        <v>6</v>
      </c>
      <c r="G76" s="28" t="s">
        <v>30</v>
      </c>
      <c r="H76" s="21"/>
      <c r="I76" s="21">
        <f t="shared" si="4"/>
        <v>0</v>
      </c>
      <c r="J76" s="22"/>
      <c r="P76" s="35"/>
    </row>
    <row r="77" spans="4:16" ht="43.5" customHeight="1">
      <c r="D77" s="28" t="s">
        <v>113</v>
      </c>
      <c r="E77" s="37" t="s">
        <v>114</v>
      </c>
      <c r="F77" s="19">
        <v>3</v>
      </c>
      <c r="G77" s="28" t="s">
        <v>30</v>
      </c>
      <c r="H77" s="21"/>
      <c r="I77" s="21">
        <f t="shared" si="4"/>
        <v>0</v>
      </c>
      <c r="J77" s="22"/>
      <c r="P77" s="35"/>
    </row>
    <row r="78" spans="4:16" ht="31.5" customHeight="1">
      <c r="D78" s="28" t="s">
        <v>115</v>
      </c>
      <c r="E78" s="37" t="s">
        <v>116</v>
      </c>
      <c r="F78" s="19">
        <v>6</v>
      </c>
      <c r="G78" s="28" t="s">
        <v>30</v>
      </c>
      <c r="H78" s="21"/>
      <c r="I78" s="21">
        <f t="shared" si="4"/>
        <v>0</v>
      </c>
      <c r="J78" s="22"/>
      <c r="P78" s="35"/>
    </row>
    <row r="79" spans="4:16" ht="31.5" customHeight="1">
      <c r="D79" s="28" t="s">
        <v>117</v>
      </c>
      <c r="E79" s="37" t="s">
        <v>118</v>
      </c>
      <c r="F79" s="19">
        <v>6</v>
      </c>
      <c r="G79" s="28" t="s">
        <v>30</v>
      </c>
      <c r="H79" s="21"/>
      <c r="I79" s="21">
        <f t="shared" si="4"/>
        <v>0</v>
      </c>
      <c r="J79" s="22"/>
      <c r="P79" s="35"/>
    </row>
    <row r="80" spans="4:16" ht="31.5" customHeight="1">
      <c r="D80" s="28" t="s">
        <v>119</v>
      </c>
      <c r="E80" s="37" t="s">
        <v>120</v>
      </c>
      <c r="F80" s="19">
        <v>6</v>
      </c>
      <c r="G80" s="28" t="s">
        <v>30</v>
      </c>
      <c r="H80" s="21"/>
      <c r="I80" s="21">
        <f t="shared" si="4"/>
        <v>0</v>
      </c>
      <c r="J80" s="22"/>
      <c r="P80" s="35"/>
    </row>
    <row r="81" spans="4:16" ht="31.5" customHeight="1">
      <c r="D81" s="28" t="s">
        <v>121</v>
      </c>
      <c r="E81" s="37" t="s">
        <v>122</v>
      </c>
      <c r="F81" s="19">
        <v>12</v>
      </c>
      <c r="G81" s="28" t="s">
        <v>30</v>
      </c>
      <c r="H81" s="21"/>
      <c r="I81" s="21">
        <f t="shared" si="4"/>
        <v>0</v>
      </c>
      <c r="J81" s="22"/>
      <c r="P81" s="35"/>
    </row>
    <row r="82" spans="4:16" ht="21" customHeight="1">
      <c r="D82" s="12">
        <v>5</v>
      </c>
      <c r="E82" s="13" t="s">
        <v>123</v>
      </c>
      <c r="F82" s="14"/>
      <c r="G82" s="14"/>
      <c r="H82" s="15"/>
      <c r="I82" s="15"/>
      <c r="J82" s="16">
        <f>SUM(I83:I93)</f>
        <v>0</v>
      </c>
      <c r="P82" s="35"/>
    </row>
    <row r="83" spans="4:16" ht="48" customHeight="1">
      <c r="D83" s="17">
        <v>5.01</v>
      </c>
      <c r="E83" s="18" t="s">
        <v>124</v>
      </c>
      <c r="F83" s="38">
        <v>29</v>
      </c>
      <c r="G83" s="38" t="s">
        <v>125</v>
      </c>
      <c r="H83" s="39"/>
      <c r="I83" s="21">
        <f t="shared" ref="I83:I93" si="5">ROUND(F83*H83,2)</f>
        <v>0</v>
      </c>
      <c r="J83" s="22"/>
      <c r="P83" s="35"/>
    </row>
    <row r="84" spans="4:16" ht="42.75" customHeight="1">
      <c r="D84" s="17">
        <v>5.0199999999999996</v>
      </c>
      <c r="E84" s="18" t="s">
        <v>126</v>
      </c>
      <c r="F84" s="38">
        <v>3</v>
      </c>
      <c r="G84" s="38" t="s">
        <v>125</v>
      </c>
      <c r="H84" s="39"/>
      <c r="I84" s="21">
        <f t="shared" si="5"/>
        <v>0</v>
      </c>
      <c r="J84" s="22"/>
      <c r="P84" s="35"/>
    </row>
    <row r="85" spans="4:16" ht="37.5" customHeight="1">
      <c r="D85" s="17">
        <v>5.03</v>
      </c>
      <c r="E85" s="18" t="s">
        <v>127</v>
      </c>
      <c r="F85" s="38">
        <v>5</v>
      </c>
      <c r="G85" s="38" t="s">
        <v>125</v>
      </c>
      <c r="H85" s="39"/>
      <c r="I85" s="21">
        <f t="shared" si="5"/>
        <v>0</v>
      </c>
      <c r="J85" s="22"/>
      <c r="P85" s="35"/>
    </row>
    <row r="86" spans="4:16" ht="48.75" customHeight="1">
      <c r="D86" s="17">
        <v>5.04</v>
      </c>
      <c r="E86" s="18" t="s">
        <v>128</v>
      </c>
      <c r="F86" s="38">
        <v>135.66</v>
      </c>
      <c r="G86" s="38" t="s">
        <v>40</v>
      </c>
      <c r="H86" s="40"/>
      <c r="I86" s="21">
        <f t="shared" si="5"/>
        <v>0</v>
      </c>
      <c r="J86" s="22"/>
      <c r="P86" s="35"/>
    </row>
    <row r="87" spans="4:16" ht="48" customHeight="1">
      <c r="D87" s="17">
        <v>5.05</v>
      </c>
      <c r="E87" s="18" t="s">
        <v>129</v>
      </c>
      <c r="F87" s="38">
        <v>34.4</v>
      </c>
      <c r="G87" s="38" t="s">
        <v>40</v>
      </c>
      <c r="H87" s="40"/>
      <c r="I87" s="21">
        <f t="shared" si="5"/>
        <v>0</v>
      </c>
      <c r="J87" s="22"/>
      <c r="P87" s="35"/>
    </row>
    <row r="88" spans="4:16" ht="48" customHeight="1">
      <c r="D88" s="17">
        <v>5.0599999999999996</v>
      </c>
      <c r="E88" s="18" t="s">
        <v>130</v>
      </c>
      <c r="F88" s="38">
        <v>70.650000000000006</v>
      </c>
      <c r="G88" s="38" t="s">
        <v>40</v>
      </c>
      <c r="H88" s="40"/>
      <c r="I88" s="21">
        <f t="shared" si="5"/>
        <v>0</v>
      </c>
      <c r="J88" s="22"/>
      <c r="P88" s="35"/>
    </row>
    <row r="89" spans="4:16" ht="44.25" customHeight="1">
      <c r="D89" s="17">
        <v>5.07</v>
      </c>
      <c r="E89" s="18" t="s">
        <v>131</v>
      </c>
      <c r="F89" s="38">
        <v>435.26</v>
      </c>
      <c r="G89" s="38" t="s">
        <v>40</v>
      </c>
      <c r="H89" s="40"/>
      <c r="I89" s="21">
        <f t="shared" si="5"/>
        <v>0</v>
      </c>
      <c r="J89" s="22"/>
      <c r="P89" s="35"/>
    </row>
    <row r="90" spans="4:16" ht="46.5" customHeight="1">
      <c r="D90" s="17">
        <v>5.08</v>
      </c>
      <c r="E90" s="18" t="s">
        <v>132</v>
      </c>
      <c r="F90" s="38">
        <v>80.77</v>
      </c>
      <c r="G90" s="38" t="s">
        <v>40</v>
      </c>
      <c r="H90" s="40"/>
      <c r="I90" s="21">
        <f t="shared" si="5"/>
        <v>0</v>
      </c>
      <c r="J90" s="22"/>
      <c r="P90" s="35"/>
    </row>
    <row r="91" spans="4:16" ht="48" customHeight="1">
      <c r="D91" s="17">
        <v>5.09</v>
      </c>
      <c r="E91" s="18" t="s">
        <v>133</v>
      </c>
      <c r="F91" s="38">
        <v>93.72</v>
      </c>
      <c r="G91" s="38" t="s">
        <v>40</v>
      </c>
      <c r="H91" s="40"/>
      <c r="I91" s="21">
        <f t="shared" si="5"/>
        <v>0</v>
      </c>
      <c r="J91" s="22"/>
      <c r="P91" s="35"/>
    </row>
    <row r="92" spans="4:16" ht="59.25" customHeight="1">
      <c r="D92" s="17">
        <v>5.0999999999999996</v>
      </c>
      <c r="E92" s="18" t="s">
        <v>134</v>
      </c>
      <c r="F92" s="38">
        <v>304</v>
      </c>
      <c r="G92" s="38" t="s">
        <v>40</v>
      </c>
      <c r="H92" s="40"/>
      <c r="I92" s="21">
        <f t="shared" si="5"/>
        <v>0</v>
      </c>
      <c r="J92" s="22"/>
      <c r="P92" s="35"/>
    </row>
    <row r="93" spans="4:16" ht="33.6" customHeight="1">
      <c r="D93" s="17">
        <v>5.1100000000000003</v>
      </c>
      <c r="E93" s="18" t="s">
        <v>135</v>
      </c>
      <c r="F93" s="38">
        <v>22.5</v>
      </c>
      <c r="G93" s="38" t="s">
        <v>40</v>
      </c>
      <c r="H93" s="40"/>
      <c r="I93" s="21">
        <f t="shared" si="5"/>
        <v>0</v>
      </c>
      <c r="J93" s="22"/>
      <c r="P93" s="35"/>
    </row>
    <row r="94" spans="4:16" ht="25.5" customHeight="1">
      <c r="D94" s="12">
        <v>6</v>
      </c>
      <c r="E94" s="13" t="s">
        <v>136</v>
      </c>
      <c r="F94" s="14"/>
      <c r="G94" s="14"/>
      <c r="H94" s="15"/>
      <c r="I94" s="15"/>
      <c r="J94" s="16">
        <f>SUM(I95:I109)</f>
        <v>0</v>
      </c>
      <c r="P94" s="35"/>
    </row>
    <row r="95" spans="4:16" ht="70.5" customHeight="1">
      <c r="D95" s="41">
        <v>6.01</v>
      </c>
      <c r="E95" s="18" t="s">
        <v>137</v>
      </c>
      <c r="F95" s="25">
        <v>63.16</v>
      </c>
      <c r="G95" s="41" t="s">
        <v>11</v>
      </c>
      <c r="H95" s="27"/>
      <c r="I95" s="27">
        <f t="shared" ref="I95:I109" si="6">ROUND(F95*H95,2)</f>
        <v>0</v>
      </c>
      <c r="J95" s="22"/>
      <c r="P95" s="35"/>
    </row>
    <row r="96" spans="4:16" ht="33.6" customHeight="1">
      <c r="D96" s="28">
        <v>6.02</v>
      </c>
      <c r="E96" s="37" t="s">
        <v>138</v>
      </c>
      <c r="F96" s="17">
        <v>170.4</v>
      </c>
      <c r="G96" s="28" t="s">
        <v>40</v>
      </c>
      <c r="H96" s="24"/>
      <c r="I96" s="21">
        <f t="shared" si="6"/>
        <v>0</v>
      </c>
      <c r="J96" s="22"/>
      <c r="P96" s="35"/>
    </row>
    <row r="97" spans="4:16" ht="48" customHeight="1">
      <c r="D97" s="41">
        <v>6.03</v>
      </c>
      <c r="E97" s="37" t="s">
        <v>139</v>
      </c>
      <c r="F97" s="17">
        <v>42.6</v>
      </c>
      <c r="G97" s="28" t="s">
        <v>40</v>
      </c>
      <c r="H97" s="24"/>
      <c r="I97" s="21">
        <f t="shared" si="6"/>
        <v>0</v>
      </c>
      <c r="J97" s="22"/>
      <c r="P97" s="35"/>
    </row>
    <row r="98" spans="4:16" ht="45" customHeight="1">
      <c r="D98" s="28">
        <v>6.04</v>
      </c>
      <c r="E98" s="37" t="s">
        <v>140</v>
      </c>
      <c r="F98" s="42">
        <v>85.2</v>
      </c>
      <c r="G98" s="43" t="s">
        <v>40</v>
      </c>
      <c r="H98" s="24"/>
      <c r="I98" s="21">
        <f t="shared" si="6"/>
        <v>0</v>
      </c>
      <c r="J98" s="22"/>
      <c r="P98" s="35"/>
    </row>
    <row r="99" spans="4:16" ht="59.25" customHeight="1">
      <c r="D99" s="41">
        <v>6.05</v>
      </c>
      <c r="E99" s="37" t="s">
        <v>141</v>
      </c>
      <c r="F99" s="42">
        <v>16.8</v>
      </c>
      <c r="G99" s="43" t="s">
        <v>40</v>
      </c>
      <c r="H99" s="24"/>
      <c r="I99" s="21">
        <f t="shared" si="6"/>
        <v>0</v>
      </c>
      <c r="J99" s="22"/>
      <c r="P99" s="35"/>
    </row>
    <row r="100" spans="4:16" ht="62.25" customHeight="1">
      <c r="D100" s="28">
        <v>6.06</v>
      </c>
      <c r="E100" s="37" t="s">
        <v>142</v>
      </c>
      <c r="F100" s="42">
        <v>30.3</v>
      </c>
      <c r="G100" s="43" t="s">
        <v>40</v>
      </c>
      <c r="H100" s="24"/>
      <c r="I100" s="21">
        <f t="shared" si="6"/>
        <v>0</v>
      </c>
      <c r="J100" s="22"/>
      <c r="P100" s="35"/>
    </row>
    <row r="101" spans="4:16" ht="60" customHeight="1">
      <c r="D101" s="41">
        <v>6.07</v>
      </c>
      <c r="E101" s="37" t="s">
        <v>143</v>
      </c>
      <c r="F101" s="42">
        <v>6</v>
      </c>
      <c r="G101" s="43" t="s">
        <v>125</v>
      </c>
      <c r="H101" s="24"/>
      <c r="I101" s="21">
        <f t="shared" si="6"/>
        <v>0</v>
      </c>
      <c r="J101" s="22"/>
      <c r="P101" s="35"/>
    </row>
    <row r="102" spans="4:16" ht="62.25" customHeight="1">
      <c r="D102" s="28">
        <v>6.08</v>
      </c>
      <c r="E102" s="37" t="s">
        <v>144</v>
      </c>
      <c r="F102" s="42">
        <v>15</v>
      </c>
      <c r="G102" s="43" t="s">
        <v>125</v>
      </c>
      <c r="H102" s="24"/>
      <c r="I102" s="21">
        <f t="shared" si="6"/>
        <v>0</v>
      </c>
      <c r="J102" s="22"/>
      <c r="P102" s="35"/>
    </row>
    <row r="103" spans="4:16" ht="48" customHeight="1">
      <c r="D103" s="41">
        <v>6.09</v>
      </c>
      <c r="E103" s="37" t="s">
        <v>260</v>
      </c>
      <c r="F103" s="43">
        <v>209.25</v>
      </c>
      <c r="G103" s="43" t="s">
        <v>40</v>
      </c>
      <c r="H103" s="24"/>
      <c r="I103" s="21">
        <f t="shared" si="6"/>
        <v>0</v>
      </c>
      <c r="J103" s="22"/>
      <c r="P103" s="35"/>
    </row>
    <row r="104" spans="4:16" ht="49.5" customHeight="1">
      <c r="D104" s="28">
        <v>6.1</v>
      </c>
      <c r="E104" s="37" t="s">
        <v>145</v>
      </c>
      <c r="F104" s="43">
        <v>270</v>
      </c>
      <c r="G104" s="43" t="s">
        <v>40</v>
      </c>
      <c r="H104" s="24"/>
      <c r="I104" s="21">
        <f t="shared" si="6"/>
        <v>0</v>
      </c>
      <c r="J104" s="22"/>
      <c r="P104" s="35"/>
    </row>
    <row r="105" spans="4:16" ht="48" customHeight="1">
      <c r="D105" s="41">
        <v>6.11</v>
      </c>
      <c r="E105" s="37" t="s">
        <v>146</v>
      </c>
      <c r="F105" s="43">
        <v>20.5</v>
      </c>
      <c r="G105" s="43" t="s">
        <v>40</v>
      </c>
      <c r="H105" s="24"/>
      <c r="I105" s="21">
        <f t="shared" si="6"/>
        <v>0</v>
      </c>
      <c r="J105" s="22"/>
      <c r="P105" s="35"/>
    </row>
    <row r="106" spans="4:16" ht="45" customHeight="1">
      <c r="D106" s="28">
        <v>6.12</v>
      </c>
      <c r="E106" s="37" t="s">
        <v>147</v>
      </c>
      <c r="F106" s="43">
        <v>30.8</v>
      </c>
      <c r="G106" s="43" t="s">
        <v>40</v>
      </c>
      <c r="H106" s="24"/>
      <c r="I106" s="21">
        <f t="shared" si="6"/>
        <v>0</v>
      </c>
      <c r="J106" s="22"/>
      <c r="P106" s="35"/>
    </row>
    <row r="107" spans="4:16" ht="45" customHeight="1">
      <c r="D107" s="41">
        <v>6.13</v>
      </c>
      <c r="E107" s="37" t="s">
        <v>148</v>
      </c>
      <c r="F107" s="43">
        <v>16.8</v>
      </c>
      <c r="G107" s="43" t="s">
        <v>40</v>
      </c>
      <c r="H107" s="24"/>
      <c r="I107" s="21">
        <f t="shared" si="6"/>
        <v>0</v>
      </c>
      <c r="J107" s="22"/>
      <c r="P107" s="35"/>
    </row>
    <row r="108" spans="4:16" ht="33.6" customHeight="1">
      <c r="D108" s="28">
        <v>6.14</v>
      </c>
      <c r="E108" s="44" t="s">
        <v>149</v>
      </c>
      <c r="F108" s="28">
        <f>55.72+36.83</f>
        <v>92.55</v>
      </c>
      <c r="G108" s="32" t="s">
        <v>40</v>
      </c>
      <c r="H108" s="33"/>
      <c r="I108" s="21">
        <f t="shared" si="6"/>
        <v>0</v>
      </c>
      <c r="J108" s="22"/>
      <c r="P108" s="35"/>
    </row>
    <row r="109" spans="4:16" ht="33.6" customHeight="1">
      <c r="D109" s="28">
        <v>6.15</v>
      </c>
      <c r="E109" s="45" t="s">
        <v>150</v>
      </c>
      <c r="F109" s="46">
        <v>1</v>
      </c>
      <c r="G109" s="41" t="s">
        <v>151</v>
      </c>
      <c r="H109" s="33"/>
      <c r="I109" s="21">
        <f t="shared" si="6"/>
        <v>0</v>
      </c>
      <c r="J109" s="22"/>
      <c r="P109" s="35"/>
    </row>
    <row r="110" spans="4:16" ht="21" customHeight="1">
      <c r="D110" s="12">
        <v>7</v>
      </c>
      <c r="E110" s="13" t="s">
        <v>152</v>
      </c>
      <c r="F110" s="14"/>
      <c r="G110" s="14"/>
      <c r="H110" s="15"/>
      <c r="I110" s="15"/>
      <c r="J110" s="16">
        <f>SUM(I111:I116)</f>
        <v>0</v>
      </c>
      <c r="P110" s="35"/>
    </row>
    <row r="111" spans="4:16" ht="49.5" customHeight="1">
      <c r="D111" s="28">
        <v>7.01</v>
      </c>
      <c r="E111" s="18" t="s">
        <v>261</v>
      </c>
      <c r="F111" s="47">
        <v>1780.2</v>
      </c>
      <c r="G111" s="43" t="s">
        <v>19</v>
      </c>
      <c r="H111" s="24"/>
      <c r="I111" s="21">
        <f t="shared" ref="I111:I116" si="7">ROUND(F111*H111,2)</f>
        <v>0</v>
      </c>
      <c r="J111" s="22"/>
      <c r="P111" s="35"/>
    </row>
    <row r="112" spans="4:16" ht="61.5" customHeight="1">
      <c r="D112" s="28">
        <v>7.02</v>
      </c>
      <c r="E112" s="48" t="s">
        <v>239</v>
      </c>
      <c r="F112" s="47">
        <v>333.29</v>
      </c>
      <c r="G112" s="43" t="s">
        <v>19</v>
      </c>
      <c r="H112" s="24"/>
      <c r="I112" s="21">
        <f t="shared" si="7"/>
        <v>0</v>
      </c>
      <c r="J112" s="22"/>
      <c r="P112" s="35"/>
    </row>
    <row r="113" spans="4:16" ht="48.75" customHeight="1">
      <c r="D113" s="28">
        <v>7.03</v>
      </c>
      <c r="E113" s="37" t="s">
        <v>262</v>
      </c>
      <c r="F113" s="25">
        <v>382.6</v>
      </c>
      <c r="G113" s="43" t="s">
        <v>40</v>
      </c>
      <c r="H113" s="24"/>
      <c r="I113" s="21">
        <f t="shared" si="7"/>
        <v>0</v>
      </c>
      <c r="J113" s="22"/>
      <c r="P113" s="35"/>
    </row>
    <row r="114" spans="4:16" ht="35.25" customHeight="1">
      <c r="D114" s="28">
        <v>7.04</v>
      </c>
      <c r="E114" s="37" t="s">
        <v>263</v>
      </c>
      <c r="F114" s="42">
        <v>135.5</v>
      </c>
      <c r="G114" s="43" t="s">
        <v>40</v>
      </c>
      <c r="H114" s="24"/>
      <c r="I114" s="21">
        <f t="shared" si="7"/>
        <v>0</v>
      </c>
      <c r="J114" s="22"/>
      <c r="P114" s="35"/>
    </row>
    <row r="115" spans="4:16" ht="98.25" customHeight="1">
      <c r="D115" s="28">
        <v>7.05</v>
      </c>
      <c r="E115" s="37" t="s">
        <v>153</v>
      </c>
      <c r="F115" s="42">
        <v>530</v>
      </c>
      <c r="G115" s="43" t="s">
        <v>19</v>
      </c>
      <c r="H115" s="24"/>
      <c r="I115" s="21">
        <f t="shared" si="7"/>
        <v>0</v>
      </c>
      <c r="J115" s="22"/>
      <c r="P115" s="35"/>
    </row>
    <row r="116" spans="4:16" ht="49.5" customHeight="1">
      <c r="D116" s="28">
        <v>7.06</v>
      </c>
      <c r="E116" s="37" t="s">
        <v>240</v>
      </c>
      <c r="F116" s="42">
        <v>14</v>
      </c>
      <c r="G116" s="43" t="s">
        <v>125</v>
      </c>
      <c r="H116" s="24"/>
      <c r="I116" s="21">
        <f t="shared" si="7"/>
        <v>0</v>
      </c>
      <c r="J116" s="22"/>
      <c r="P116" s="35"/>
    </row>
    <row r="117" spans="4:16" ht="23.45" customHeight="1">
      <c r="D117" s="12">
        <v>8</v>
      </c>
      <c r="E117" s="13" t="s">
        <v>154</v>
      </c>
      <c r="F117" s="14"/>
      <c r="G117" s="14"/>
      <c r="H117" s="15"/>
      <c r="I117" s="15"/>
      <c r="J117" s="16">
        <f>SUM(I118:I130)</f>
        <v>0</v>
      </c>
      <c r="P117" s="35"/>
    </row>
    <row r="118" spans="4:16" ht="48" customHeight="1">
      <c r="D118" s="17">
        <v>8.01</v>
      </c>
      <c r="E118" s="45" t="s">
        <v>155</v>
      </c>
      <c r="F118" s="31">
        <v>16</v>
      </c>
      <c r="G118" s="41" t="s">
        <v>40</v>
      </c>
      <c r="H118" s="40"/>
      <c r="I118" s="21">
        <f t="shared" ref="I118:I130" si="8">ROUND(F118*H118,2)</f>
        <v>0</v>
      </c>
      <c r="J118" s="22"/>
      <c r="P118" s="35"/>
    </row>
    <row r="119" spans="4:16" ht="51" customHeight="1">
      <c r="D119" s="17">
        <v>8.02</v>
      </c>
      <c r="E119" s="45" t="s">
        <v>156</v>
      </c>
      <c r="F119" s="31">
        <v>8</v>
      </c>
      <c r="G119" s="41" t="s">
        <v>40</v>
      </c>
      <c r="H119" s="40"/>
      <c r="I119" s="21">
        <f t="shared" si="8"/>
        <v>0</v>
      </c>
      <c r="J119" s="22"/>
      <c r="P119" s="35"/>
    </row>
    <row r="120" spans="4:16" ht="54" customHeight="1">
      <c r="D120" s="17">
        <v>8.0299999999999994</v>
      </c>
      <c r="E120" s="45" t="s">
        <v>157</v>
      </c>
      <c r="F120" s="31">
        <v>38.92</v>
      </c>
      <c r="G120" s="41" t="s">
        <v>40</v>
      </c>
      <c r="H120" s="33"/>
      <c r="I120" s="21">
        <f t="shared" si="8"/>
        <v>0</v>
      </c>
      <c r="J120" s="22"/>
      <c r="P120" s="35"/>
    </row>
    <row r="121" spans="4:16" ht="62.25" customHeight="1">
      <c r="D121" s="17">
        <v>8.0399999999999991</v>
      </c>
      <c r="E121" s="45" t="s">
        <v>158</v>
      </c>
      <c r="F121" s="31">
        <v>30</v>
      </c>
      <c r="G121" s="41" t="s">
        <v>40</v>
      </c>
      <c r="H121" s="33"/>
      <c r="I121" s="21">
        <f t="shared" si="8"/>
        <v>0</v>
      </c>
      <c r="J121" s="22"/>
      <c r="P121" s="35"/>
    </row>
    <row r="122" spans="4:16" ht="60" customHeight="1">
      <c r="D122" s="17">
        <v>8.0500000000000007</v>
      </c>
      <c r="E122" s="18" t="s">
        <v>159</v>
      </c>
      <c r="F122" s="38">
        <v>78.069999999999993</v>
      </c>
      <c r="G122" s="38" t="s">
        <v>19</v>
      </c>
      <c r="H122" s="40"/>
      <c r="I122" s="21">
        <f t="shared" si="8"/>
        <v>0</v>
      </c>
      <c r="J122" s="22"/>
      <c r="P122" s="35"/>
    </row>
    <row r="123" spans="4:16" ht="61.5" customHeight="1">
      <c r="D123" s="17">
        <v>8.06</v>
      </c>
      <c r="E123" s="18" t="s">
        <v>160</v>
      </c>
      <c r="F123" s="38">
        <v>292.55</v>
      </c>
      <c r="G123" s="38" t="s">
        <v>19</v>
      </c>
      <c r="H123" s="40"/>
      <c r="I123" s="21">
        <f t="shared" si="8"/>
        <v>0</v>
      </c>
      <c r="J123" s="22"/>
      <c r="P123" s="35"/>
    </row>
    <row r="124" spans="4:16" ht="63" customHeight="1">
      <c r="D124" s="17">
        <v>8.07</v>
      </c>
      <c r="E124" s="18" t="s">
        <v>161</v>
      </c>
      <c r="F124" s="38">
        <v>414.8</v>
      </c>
      <c r="G124" s="38" t="s">
        <v>19</v>
      </c>
      <c r="H124" s="40"/>
      <c r="I124" s="21">
        <f t="shared" si="8"/>
        <v>0</v>
      </c>
      <c r="J124" s="22"/>
      <c r="P124" s="35"/>
    </row>
    <row r="125" spans="4:16" ht="31.5" customHeight="1">
      <c r="D125" s="17">
        <v>8.08</v>
      </c>
      <c r="E125" s="18" t="s">
        <v>162</v>
      </c>
      <c r="F125" s="38">
        <v>78.069999999999993</v>
      </c>
      <c r="G125" s="38" t="s">
        <v>40</v>
      </c>
      <c r="H125" s="40"/>
      <c r="I125" s="21">
        <f t="shared" si="8"/>
        <v>0</v>
      </c>
      <c r="J125" s="22"/>
      <c r="P125" s="35"/>
    </row>
    <row r="126" spans="4:16" ht="35.25" customHeight="1">
      <c r="D126" s="17">
        <v>8.09</v>
      </c>
      <c r="E126" s="18" t="s">
        <v>163</v>
      </c>
      <c r="F126" s="38">
        <v>886.92</v>
      </c>
      <c r="G126" s="38" t="s">
        <v>40</v>
      </c>
      <c r="H126" s="40"/>
      <c r="I126" s="21">
        <f t="shared" si="8"/>
        <v>0</v>
      </c>
      <c r="J126" s="22"/>
      <c r="P126" s="35"/>
    </row>
    <row r="127" spans="4:16" ht="36" customHeight="1">
      <c r="D127" s="17">
        <v>8.1</v>
      </c>
      <c r="E127" s="18" t="s">
        <v>164</v>
      </c>
      <c r="F127" s="38">
        <v>22.5</v>
      </c>
      <c r="G127" s="38" t="s">
        <v>40</v>
      </c>
      <c r="H127" s="40"/>
      <c r="I127" s="21">
        <f t="shared" si="8"/>
        <v>0</v>
      </c>
      <c r="J127" s="22"/>
      <c r="P127" s="35"/>
    </row>
    <row r="128" spans="4:16" ht="49.5" customHeight="1">
      <c r="D128" s="17">
        <v>8.11</v>
      </c>
      <c r="E128" s="18" t="s">
        <v>165</v>
      </c>
      <c r="F128" s="38">
        <v>134.19999999999999</v>
      </c>
      <c r="G128" s="38" t="s">
        <v>40</v>
      </c>
      <c r="H128" s="40"/>
      <c r="I128" s="21">
        <f t="shared" si="8"/>
        <v>0</v>
      </c>
      <c r="J128" s="22"/>
      <c r="P128" s="35"/>
    </row>
    <row r="129" spans="4:16" ht="47.25" customHeight="1">
      <c r="D129" s="17">
        <v>8.1199999999999992</v>
      </c>
      <c r="E129" s="18" t="s">
        <v>166</v>
      </c>
      <c r="F129" s="38">
        <v>80</v>
      </c>
      <c r="G129" s="38" t="s">
        <v>125</v>
      </c>
      <c r="H129" s="40"/>
      <c r="I129" s="21">
        <f t="shared" si="8"/>
        <v>0</v>
      </c>
      <c r="J129" s="22"/>
      <c r="P129" s="35"/>
    </row>
    <row r="130" spans="4:16" ht="33.75" customHeight="1">
      <c r="D130" s="17">
        <v>8.1300000000000008</v>
      </c>
      <c r="E130" s="18" t="s">
        <v>167</v>
      </c>
      <c r="F130" s="38">
        <v>207.6</v>
      </c>
      <c r="G130" s="38" t="s">
        <v>19</v>
      </c>
      <c r="H130" s="40"/>
      <c r="I130" s="21">
        <f t="shared" si="8"/>
        <v>0</v>
      </c>
      <c r="J130" s="22"/>
      <c r="P130" s="35"/>
    </row>
    <row r="131" spans="4:16" ht="27" customHeight="1">
      <c r="D131" s="12">
        <v>11</v>
      </c>
      <c r="E131" s="13" t="s">
        <v>168</v>
      </c>
      <c r="F131" s="14"/>
      <c r="G131" s="14"/>
      <c r="H131" s="15"/>
      <c r="I131" s="15"/>
      <c r="J131" s="16">
        <f>SUM(I132:I139)</f>
        <v>0</v>
      </c>
      <c r="P131" s="35"/>
    </row>
    <row r="132" spans="4:16" ht="78.75" customHeight="1">
      <c r="D132" s="49">
        <v>11.01</v>
      </c>
      <c r="E132" s="30" t="s">
        <v>169</v>
      </c>
      <c r="F132" s="38">
        <v>21</v>
      </c>
      <c r="G132" s="28" t="s">
        <v>125</v>
      </c>
      <c r="H132" s="24"/>
      <c r="I132" s="24">
        <f t="shared" ref="I132:I139" si="9">F132*H132</f>
        <v>0</v>
      </c>
      <c r="J132" s="50"/>
      <c r="P132" s="35"/>
    </row>
    <row r="133" spans="4:16" ht="63" customHeight="1">
      <c r="D133" s="49">
        <v>11.02</v>
      </c>
      <c r="E133" s="30" t="s">
        <v>170</v>
      </c>
      <c r="F133" s="38">
        <v>491.33</v>
      </c>
      <c r="G133" s="28" t="s">
        <v>40</v>
      </c>
      <c r="H133" s="24"/>
      <c r="I133" s="24">
        <f t="shared" si="9"/>
        <v>0</v>
      </c>
      <c r="J133" s="50"/>
      <c r="P133" s="35"/>
    </row>
    <row r="134" spans="4:16" ht="60" customHeight="1">
      <c r="D134" s="49">
        <v>11.03</v>
      </c>
      <c r="E134" s="30" t="s">
        <v>171</v>
      </c>
      <c r="F134" s="38">
        <v>168.1</v>
      </c>
      <c r="G134" s="28" t="s">
        <v>40</v>
      </c>
      <c r="H134" s="24"/>
      <c r="I134" s="24">
        <f t="shared" si="9"/>
        <v>0</v>
      </c>
      <c r="J134" s="50"/>
      <c r="P134" s="35"/>
    </row>
    <row r="135" spans="4:16" ht="36" customHeight="1">
      <c r="D135" s="49">
        <v>11.04</v>
      </c>
      <c r="E135" s="30" t="s">
        <v>264</v>
      </c>
      <c r="F135" s="38">
        <v>1197.05</v>
      </c>
      <c r="G135" s="28" t="s">
        <v>40</v>
      </c>
      <c r="H135" s="24"/>
      <c r="I135" s="24">
        <f t="shared" si="9"/>
        <v>0</v>
      </c>
      <c r="J135" s="50"/>
      <c r="P135" s="35"/>
    </row>
    <row r="136" spans="4:16" ht="63" customHeight="1">
      <c r="D136" s="49">
        <v>11.05</v>
      </c>
      <c r="E136" s="30" t="s">
        <v>172</v>
      </c>
      <c r="F136" s="38">
        <v>825.4</v>
      </c>
      <c r="G136" s="28" t="s">
        <v>19</v>
      </c>
      <c r="H136" s="24"/>
      <c r="I136" s="24">
        <f t="shared" si="9"/>
        <v>0</v>
      </c>
      <c r="J136" s="50"/>
      <c r="P136" s="35"/>
    </row>
    <row r="137" spans="4:16" ht="36.75" customHeight="1">
      <c r="D137" s="49">
        <v>11.06</v>
      </c>
      <c r="E137" s="30" t="s">
        <v>173</v>
      </c>
      <c r="F137" s="38">
        <v>1</v>
      </c>
      <c r="G137" s="28" t="s">
        <v>151</v>
      </c>
      <c r="H137" s="24"/>
      <c r="I137" s="24">
        <f t="shared" si="9"/>
        <v>0</v>
      </c>
      <c r="J137" s="50"/>
      <c r="P137" s="35"/>
    </row>
    <row r="138" spans="4:16" ht="27" customHeight="1">
      <c r="D138" s="49">
        <v>11.07</v>
      </c>
      <c r="E138" s="30" t="s">
        <v>174</v>
      </c>
      <c r="F138" s="38">
        <v>76.8</v>
      </c>
      <c r="G138" s="28" t="s">
        <v>40</v>
      </c>
      <c r="H138" s="24"/>
      <c r="I138" s="24">
        <f t="shared" si="9"/>
        <v>0</v>
      </c>
      <c r="J138" s="50"/>
      <c r="P138" s="35"/>
    </row>
    <row r="139" spans="4:16" ht="36.75" customHeight="1">
      <c r="D139" s="49">
        <v>11.08</v>
      </c>
      <c r="E139" s="30" t="s">
        <v>175</v>
      </c>
      <c r="F139" s="38">
        <v>6</v>
      </c>
      <c r="G139" s="28" t="s">
        <v>40</v>
      </c>
      <c r="H139" s="24"/>
      <c r="I139" s="24">
        <f t="shared" si="9"/>
        <v>0</v>
      </c>
      <c r="J139" s="50"/>
      <c r="P139" s="35"/>
    </row>
    <row r="140" spans="4:16" ht="21" customHeight="1">
      <c r="D140" s="12">
        <v>12</v>
      </c>
      <c r="E140" s="13" t="s">
        <v>176</v>
      </c>
      <c r="F140" s="14"/>
      <c r="G140" s="14"/>
      <c r="H140" s="15"/>
      <c r="I140" s="15"/>
      <c r="J140" s="16">
        <f>SUM(I141:I146)</f>
        <v>0</v>
      </c>
      <c r="P140" s="35"/>
    </row>
    <row r="141" spans="4:16" ht="49.5" customHeight="1">
      <c r="D141" s="28">
        <v>12.01</v>
      </c>
      <c r="E141" s="30" t="s">
        <v>177</v>
      </c>
      <c r="F141" s="31">
        <v>1739.22</v>
      </c>
      <c r="G141" s="51" t="s">
        <v>11</v>
      </c>
      <c r="H141" s="27"/>
      <c r="I141" s="27">
        <f t="shared" ref="I141:I146" si="10">ROUND(F141*H141,2)</f>
        <v>0</v>
      </c>
      <c r="J141" s="22"/>
      <c r="P141" s="35"/>
    </row>
    <row r="142" spans="4:16" ht="78.75" customHeight="1">
      <c r="D142" s="28">
        <v>12.02</v>
      </c>
      <c r="E142" s="18" t="s">
        <v>178</v>
      </c>
      <c r="F142" s="31">
        <v>124.7</v>
      </c>
      <c r="G142" s="51" t="s">
        <v>11</v>
      </c>
      <c r="H142" s="27"/>
      <c r="I142" s="27">
        <f t="shared" si="10"/>
        <v>0</v>
      </c>
      <c r="J142" s="22"/>
      <c r="P142" s="35"/>
    </row>
    <row r="143" spans="4:16" ht="60.75" customHeight="1">
      <c r="D143" s="28">
        <v>12.03</v>
      </c>
      <c r="E143" s="37" t="s">
        <v>179</v>
      </c>
      <c r="F143" s="52">
        <v>37.75</v>
      </c>
      <c r="G143" s="53" t="s">
        <v>11</v>
      </c>
      <c r="H143" s="21"/>
      <c r="I143" s="21">
        <f t="shared" si="10"/>
        <v>0</v>
      </c>
      <c r="J143" s="22"/>
      <c r="P143" s="35"/>
    </row>
    <row r="144" spans="4:16" ht="58.5" customHeight="1">
      <c r="D144" s="28">
        <v>12.04</v>
      </c>
      <c r="E144" s="37" t="s">
        <v>180</v>
      </c>
      <c r="F144" s="52">
        <v>291.8</v>
      </c>
      <c r="G144" s="53" t="s">
        <v>19</v>
      </c>
      <c r="H144" s="21"/>
      <c r="I144" s="21">
        <f t="shared" si="10"/>
        <v>0</v>
      </c>
      <c r="J144" s="22"/>
      <c r="P144" s="35"/>
    </row>
    <row r="145" spans="4:16" ht="42" customHeight="1">
      <c r="D145" s="28">
        <v>12.05</v>
      </c>
      <c r="E145" s="37" t="s">
        <v>181</v>
      </c>
      <c r="F145" s="52">
        <v>38.4</v>
      </c>
      <c r="G145" s="53" t="s">
        <v>19</v>
      </c>
      <c r="H145" s="21"/>
      <c r="I145" s="21">
        <f t="shared" si="10"/>
        <v>0</v>
      </c>
      <c r="J145" s="22"/>
      <c r="P145" s="35"/>
    </row>
    <row r="146" spans="4:16" ht="48.75" customHeight="1">
      <c r="D146" s="28">
        <v>12.06</v>
      </c>
      <c r="E146" s="37" t="s">
        <v>182</v>
      </c>
      <c r="F146" s="52">
        <v>90</v>
      </c>
      <c r="G146" s="53" t="s">
        <v>19</v>
      </c>
      <c r="H146" s="21"/>
      <c r="I146" s="21">
        <f t="shared" si="10"/>
        <v>0</v>
      </c>
      <c r="J146" s="22"/>
      <c r="P146" s="35"/>
    </row>
    <row r="147" spans="4:16" ht="31.9" customHeight="1">
      <c r="D147" s="12">
        <v>13</v>
      </c>
      <c r="E147" s="13" t="s">
        <v>183</v>
      </c>
      <c r="F147" s="14"/>
      <c r="G147" s="14"/>
      <c r="H147" s="15"/>
      <c r="I147" s="15"/>
      <c r="J147" s="16">
        <f>SUM(I148:I148)</f>
        <v>0</v>
      </c>
      <c r="P147" s="35"/>
    </row>
    <row r="148" spans="4:16" ht="51" customHeight="1">
      <c r="D148" s="28">
        <v>13.01</v>
      </c>
      <c r="E148" s="54" t="s">
        <v>184</v>
      </c>
      <c r="F148" s="52">
        <v>445.92</v>
      </c>
      <c r="G148" s="53" t="s">
        <v>11</v>
      </c>
      <c r="H148" s="21"/>
      <c r="I148" s="21">
        <f t="shared" ref="I148" si="11">ROUND(F148*H148,2)</f>
        <v>0</v>
      </c>
      <c r="J148" s="22"/>
      <c r="P148" s="35"/>
    </row>
    <row r="149" spans="4:16" ht="21" customHeight="1">
      <c r="D149" s="12">
        <v>14</v>
      </c>
      <c r="E149" s="13" t="s">
        <v>185</v>
      </c>
      <c r="F149" s="14"/>
      <c r="G149" s="14"/>
      <c r="H149" s="15"/>
      <c r="I149" s="15"/>
      <c r="J149" s="16">
        <f>SUM(I150:I154)</f>
        <v>0</v>
      </c>
      <c r="P149" s="35"/>
    </row>
    <row r="150" spans="4:16" ht="41.25" customHeight="1">
      <c r="D150" s="28">
        <v>14.01</v>
      </c>
      <c r="E150" s="54" t="s">
        <v>265</v>
      </c>
      <c r="F150" s="19">
        <f>1885.01</f>
        <v>1885.01</v>
      </c>
      <c r="G150" s="53" t="s">
        <v>11</v>
      </c>
      <c r="H150" s="21"/>
      <c r="I150" s="21">
        <f t="shared" ref="I150:I154" si="12">ROUND(F150*H150,2)</f>
        <v>0</v>
      </c>
      <c r="J150" s="55"/>
      <c r="P150" s="35"/>
    </row>
    <row r="151" spans="4:16" ht="38.65" customHeight="1">
      <c r="D151" s="28">
        <v>14.02</v>
      </c>
      <c r="E151" s="54" t="s">
        <v>266</v>
      </c>
      <c r="F151" s="19">
        <f>1885.01*2</f>
        <v>3770.02</v>
      </c>
      <c r="G151" s="53" t="s">
        <v>11</v>
      </c>
      <c r="H151" s="21"/>
      <c r="I151" s="21">
        <f t="shared" si="12"/>
        <v>0</v>
      </c>
      <c r="J151" s="55"/>
      <c r="P151" s="35"/>
    </row>
    <row r="152" spans="4:16" ht="34.5" customHeight="1">
      <c r="D152" s="28">
        <v>14.03</v>
      </c>
      <c r="E152" s="54" t="s">
        <v>267</v>
      </c>
      <c r="F152" s="19">
        <f>785.42*2</f>
        <v>1570.84</v>
      </c>
      <c r="G152" s="53" t="s">
        <v>11</v>
      </c>
      <c r="H152" s="21"/>
      <c r="I152" s="21">
        <f t="shared" si="12"/>
        <v>0</v>
      </c>
      <c r="J152" s="55"/>
      <c r="P152" s="35"/>
    </row>
    <row r="153" spans="4:16" ht="28.5" customHeight="1">
      <c r="D153" s="28">
        <v>14.04</v>
      </c>
      <c r="E153" s="54" t="s">
        <v>268</v>
      </c>
      <c r="F153" s="19">
        <v>77.680000000000007</v>
      </c>
      <c r="G153" s="53" t="s">
        <v>11</v>
      </c>
      <c r="H153" s="21"/>
      <c r="I153" s="21">
        <f t="shared" si="12"/>
        <v>0</v>
      </c>
      <c r="J153" s="55"/>
      <c r="P153" s="35"/>
    </row>
    <row r="154" spans="4:16" ht="37.15" customHeight="1">
      <c r="D154" s="28">
        <v>14.05</v>
      </c>
      <c r="E154" s="37" t="s">
        <v>186</v>
      </c>
      <c r="F154" s="19">
        <v>3770.02</v>
      </c>
      <c r="G154" s="53" t="s">
        <v>11</v>
      </c>
      <c r="H154" s="21"/>
      <c r="I154" s="21">
        <f t="shared" si="12"/>
        <v>0</v>
      </c>
      <c r="J154" s="56"/>
      <c r="P154" s="35"/>
    </row>
    <row r="155" spans="4:16" ht="21" customHeight="1">
      <c r="D155" s="12">
        <v>15</v>
      </c>
      <c r="E155" s="13" t="s">
        <v>187</v>
      </c>
      <c r="F155" s="57"/>
      <c r="G155" s="57"/>
      <c r="H155" s="58"/>
      <c r="I155" s="58"/>
      <c r="J155" s="16">
        <f>SUM(I156:I156)</f>
        <v>0</v>
      </c>
      <c r="P155" s="35"/>
    </row>
    <row r="156" spans="4:16" ht="76.5" customHeight="1">
      <c r="D156" s="28">
        <v>15.01</v>
      </c>
      <c r="E156" s="37" t="s">
        <v>188</v>
      </c>
      <c r="F156" s="52">
        <v>354.32</v>
      </c>
      <c r="G156" s="28" t="s">
        <v>11</v>
      </c>
      <c r="H156" s="21"/>
      <c r="I156" s="21">
        <f t="shared" ref="I156" si="13">ROUND(F156*H156,2)</f>
        <v>0</v>
      </c>
      <c r="J156" s="56"/>
      <c r="P156" s="35"/>
    </row>
    <row r="157" spans="4:16" ht="24.4" customHeight="1">
      <c r="D157" s="12">
        <v>16</v>
      </c>
      <c r="E157" s="13" t="s">
        <v>189</v>
      </c>
      <c r="F157" s="14"/>
      <c r="G157" s="14"/>
      <c r="H157" s="15"/>
      <c r="I157" s="15"/>
      <c r="J157" s="16">
        <f>SUM(I158:I161)</f>
        <v>0</v>
      </c>
      <c r="P157" s="35"/>
    </row>
    <row r="158" spans="4:16" ht="50.25" customHeight="1">
      <c r="D158" s="28">
        <v>16.010000000000002</v>
      </c>
      <c r="E158" s="68" t="s">
        <v>190</v>
      </c>
      <c r="F158" s="52">
        <v>9</v>
      </c>
      <c r="G158" s="28" t="s">
        <v>11</v>
      </c>
      <c r="H158" s="21"/>
      <c r="I158" s="21">
        <f t="shared" ref="I158:I161" si="14">ROUND(F158*H158,2)</f>
        <v>0</v>
      </c>
      <c r="J158" s="56"/>
      <c r="P158" s="35"/>
    </row>
    <row r="159" spans="4:16" ht="50.25" customHeight="1">
      <c r="D159" s="28">
        <v>16.02</v>
      </c>
      <c r="E159" s="68" t="s">
        <v>269</v>
      </c>
      <c r="F159" s="52">
        <v>4</v>
      </c>
      <c r="G159" s="28" t="s">
        <v>11</v>
      </c>
      <c r="H159" s="21"/>
      <c r="I159" s="21">
        <f t="shared" si="14"/>
        <v>0</v>
      </c>
      <c r="J159" s="56"/>
      <c r="P159" s="35"/>
    </row>
    <row r="160" spans="4:16" ht="39.950000000000003" customHeight="1">
      <c r="D160" s="28">
        <v>16.03</v>
      </c>
      <c r="E160" s="68" t="s">
        <v>191</v>
      </c>
      <c r="F160" s="52">
        <v>0.96</v>
      </c>
      <c r="G160" s="28" t="s">
        <v>11</v>
      </c>
      <c r="H160" s="21"/>
      <c r="I160" s="21">
        <f t="shared" si="14"/>
        <v>0</v>
      </c>
      <c r="J160" s="56"/>
      <c r="P160" s="35"/>
    </row>
    <row r="161" spans="4:16" ht="39.950000000000003" customHeight="1">
      <c r="D161" s="28">
        <v>16.04</v>
      </c>
      <c r="E161" s="37" t="s">
        <v>192</v>
      </c>
      <c r="F161" s="52">
        <v>28.8</v>
      </c>
      <c r="G161" s="28" t="s">
        <v>11</v>
      </c>
      <c r="H161" s="21"/>
      <c r="I161" s="21">
        <f t="shared" si="14"/>
        <v>0</v>
      </c>
      <c r="J161" s="56"/>
      <c r="P161" s="35"/>
    </row>
    <row r="162" spans="4:16" ht="21" customHeight="1">
      <c r="D162" s="12">
        <v>17</v>
      </c>
      <c r="E162" s="13" t="s">
        <v>193</v>
      </c>
      <c r="F162" s="14"/>
      <c r="G162" s="14"/>
      <c r="H162" s="15"/>
      <c r="I162" s="15"/>
      <c r="J162" s="16">
        <f>SUM(I163:I172)</f>
        <v>0</v>
      </c>
      <c r="P162" s="35"/>
    </row>
    <row r="163" spans="4:16" ht="81" customHeight="1">
      <c r="D163" s="17">
        <v>17.010000000000002</v>
      </c>
      <c r="E163" s="37" t="s">
        <v>194</v>
      </c>
      <c r="F163" s="52">
        <v>7</v>
      </c>
      <c r="G163" s="28" t="s">
        <v>12</v>
      </c>
      <c r="H163" s="21"/>
      <c r="I163" s="21">
        <f t="shared" ref="I163:I226" si="15">ROUND(F163*H163,2)</f>
        <v>0</v>
      </c>
      <c r="J163" s="56"/>
      <c r="P163" s="35"/>
    </row>
    <row r="164" spans="4:16" ht="102" customHeight="1">
      <c r="D164" s="17">
        <v>17.02</v>
      </c>
      <c r="E164" s="37" t="s">
        <v>195</v>
      </c>
      <c r="F164" s="52">
        <v>10</v>
      </c>
      <c r="G164" s="28" t="s">
        <v>12</v>
      </c>
      <c r="H164" s="21"/>
      <c r="I164" s="21">
        <f t="shared" si="15"/>
        <v>0</v>
      </c>
      <c r="J164" s="56"/>
      <c r="P164" s="35"/>
    </row>
    <row r="165" spans="4:16" ht="99.75" customHeight="1">
      <c r="D165" s="17">
        <v>17.03</v>
      </c>
      <c r="E165" s="37" t="s">
        <v>270</v>
      </c>
      <c r="F165" s="52">
        <v>1</v>
      </c>
      <c r="G165" s="28" t="s">
        <v>12</v>
      </c>
      <c r="H165" s="21"/>
      <c r="I165" s="21">
        <f t="shared" si="15"/>
        <v>0</v>
      </c>
      <c r="J165" s="56"/>
      <c r="P165" s="35"/>
    </row>
    <row r="166" spans="4:16" ht="33" customHeight="1">
      <c r="D166" s="17">
        <v>17.04</v>
      </c>
      <c r="E166" s="37" t="s">
        <v>271</v>
      </c>
      <c r="F166" s="52">
        <v>1</v>
      </c>
      <c r="G166" s="28" t="s">
        <v>12</v>
      </c>
      <c r="H166" s="21"/>
      <c r="I166" s="21">
        <f t="shared" si="15"/>
        <v>0</v>
      </c>
      <c r="J166" s="56"/>
      <c r="P166" s="35"/>
    </row>
    <row r="167" spans="4:16" ht="34.5" customHeight="1">
      <c r="D167" s="17">
        <v>17.05</v>
      </c>
      <c r="E167" s="37" t="s">
        <v>272</v>
      </c>
      <c r="F167" s="52">
        <v>2</v>
      </c>
      <c r="G167" s="28" t="s">
        <v>12</v>
      </c>
      <c r="H167" s="21"/>
      <c r="I167" s="21">
        <f t="shared" si="15"/>
        <v>0</v>
      </c>
      <c r="J167" s="56"/>
      <c r="P167" s="35"/>
    </row>
    <row r="168" spans="4:16" ht="49.5" customHeight="1">
      <c r="D168" s="17">
        <v>17.059999999999999</v>
      </c>
      <c r="E168" s="37" t="s">
        <v>196</v>
      </c>
      <c r="F168" s="52">
        <v>1</v>
      </c>
      <c r="G168" s="28" t="s">
        <v>12</v>
      </c>
      <c r="H168" s="21"/>
      <c r="I168" s="21">
        <f t="shared" si="15"/>
        <v>0</v>
      </c>
      <c r="J168" s="56"/>
      <c r="P168" s="35"/>
    </row>
    <row r="169" spans="4:16" ht="102" customHeight="1">
      <c r="D169" s="17">
        <v>17.07</v>
      </c>
      <c r="E169" s="37" t="s">
        <v>275</v>
      </c>
      <c r="F169" s="52">
        <v>2</v>
      </c>
      <c r="G169" s="28" t="s">
        <v>12</v>
      </c>
      <c r="H169" s="21"/>
      <c r="I169" s="21">
        <f t="shared" si="15"/>
        <v>0</v>
      </c>
      <c r="J169" s="56"/>
      <c r="P169" s="35"/>
    </row>
    <row r="170" spans="4:16" ht="51" customHeight="1">
      <c r="D170" s="17">
        <v>17.079999999999998</v>
      </c>
      <c r="E170" s="37" t="s">
        <v>273</v>
      </c>
      <c r="F170" s="52">
        <v>2</v>
      </c>
      <c r="G170" s="28" t="s">
        <v>12</v>
      </c>
      <c r="H170" s="21"/>
      <c r="I170" s="21">
        <f t="shared" si="15"/>
        <v>0</v>
      </c>
      <c r="J170" s="56"/>
      <c r="P170" s="35"/>
    </row>
    <row r="171" spans="4:16" ht="60" customHeight="1">
      <c r="D171" s="17">
        <v>17.09</v>
      </c>
      <c r="E171" s="37" t="s">
        <v>274</v>
      </c>
      <c r="F171" s="52">
        <v>2</v>
      </c>
      <c r="G171" s="28" t="s">
        <v>12</v>
      </c>
      <c r="H171" s="21"/>
      <c r="I171" s="21">
        <f t="shared" si="15"/>
        <v>0</v>
      </c>
      <c r="J171" s="56"/>
      <c r="P171" s="35"/>
    </row>
    <row r="172" spans="4:16" ht="59.25" customHeight="1">
      <c r="D172" s="17">
        <v>17.100000000000001</v>
      </c>
      <c r="E172" s="37" t="s">
        <v>276</v>
      </c>
      <c r="F172" s="52">
        <v>1</v>
      </c>
      <c r="G172" s="28" t="s">
        <v>12</v>
      </c>
      <c r="H172" s="21"/>
      <c r="I172" s="21">
        <f t="shared" si="15"/>
        <v>0</v>
      </c>
      <c r="J172" s="56"/>
      <c r="P172" s="35"/>
    </row>
    <row r="173" spans="4:16" ht="33" customHeight="1">
      <c r="D173" s="12">
        <v>18</v>
      </c>
      <c r="E173" s="13" t="s">
        <v>197</v>
      </c>
      <c r="F173" s="14"/>
      <c r="G173" s="14"/>
      <c r="H173" s="15"/>
      <c r="I173" s="15"/>
      <c r="J173" s="16">
        <f>SUM(I174:I252)</f>
        <v>0</v>
      </c>
      <c r="P173" s="35"/>
    </row>
    <row r="174" spans="4:16" ht="63" customHeight="1">
      <c r="D174" s="28">
        <v>18.010000000000002</v>
      </c>
      <c r="E174" s="37" t="s">
        <v>277</v>
      </c>
      <c r="F174" s="52">
        <v>8</v>
      </c>
      <c r="G174" s="28" t="s">
        <v>40</v>
      </c>
      <c r="H174" s="21"/>
      <c r="I174" s="21">
        <f t="shared" si="15"/>
        <v>0</v>
      </c>
      <c r="J174" s="56"/>
      <c r="P174" s="35"/>
    </row>
    <row r="175" spans="4:16" ht="51" customHeight="1">
      <c r="D175" s="28">
        <v>18.02</v>
      </c>
      <c r="E175" s="37" t="s">
        <v>278</v>
      </c>
      <c r="F175" s="52">
        <v>13</v>
      </c>
      <c r="G175" s="28" t="s">
        <v>40</v>
      </c>
      <c r="H175" s="21"/>
      <c r="I175" s="21">
        <f t="shared" si="15"/>
        <v>0</v>
      </c>
      <c r="J175" s="56"/>
      <c r="P175" s="35"/>
    </row>
    <row r="176" spans="4:16" ht="48" customHeight="1">
      <c r="D176" s="28">
        <v>18.03</v>
      </c>
      <c r="E176" s="37" t="s">
        <v>279</v>
      </c>
      <c r="F176" s="52">
        <v>4</v>
      </c>
      <c r="G176" s="28" t="s">
        <v>40</v>
      </c>
      <c r="H176" s="21"/>
      <c r="I176" s="21">
        <f t="shared" si="15"/>
        <v>0</v>
      </c>
      <c r="J176" s="56"/>
      <c r="P176" s="35"/>
    </row>
    <row r="177" spans="4:16" ht="75.75" customHeight="1">
      <c r="D177" s="28">
        <v>18.04</v>
      </c>
      <c r="E177" s="37" t="s">
        <v>198</v>
      </c>
      <c r="F177" s="52">
        <v>130</v>
      </c>
      <c r="G177" s="28" t="s">
        <v>40</v>
      </c>
      <c r="H177" s="21"/>
      <c r="I177" s="21">
        <f t="shared" si="15"/>
        <v>0</v>
      </c>
      <c r="J177" s="56"/>
      <c r="P177" s="35"/>
    </row>
    <row r="178" spans="4:16" ht="42" customHeight="1">
      <c r="D178" s="28">
        <v>18.05</v>
      </c>
      <c r="E178" s="37" t="s">
        <v>199</v>
      </c>
      <c r="F178" s="52">
        <v>6</v>
      </c>
      <c r="G178" s="28" t="s">
        <v>16</v>
      </c>
      <c r="H178" s="21"/>
      <c r="I178" s="21">
        <f t="shared" si="15"/>
        <v>0</v>
      </c>
      <c r="J178" s="56"/>
      <c r="P178" s="35"/>
    </row>
    <row r="179" spans="4:16" ht="48" customHeight="1">
      <c r="D179" s="28">
        <v>18.059999999999999</v>
      </c>
      <c r="E179" s="37" t="s">
        <v>200</v>
      </c>
      <c r="F179" s="52">
        <v>104</v>
      </c>
      <c r="G179" s="28" t="s">
        <v>40</v>
      </c>
      <c r="H179" s="21"/>
      <c r="I179" s="21">
        <f t="shared" si="15"/>
        <v>0</v>
      </c>
      <c r="J179" s="56"/>
      <c r="P179" s="35"/>
    </row>
    <row r="180" spans="4:16" ht="45" customHeight="1">
      <c r="D180" s="28">
        <v>18.07</v>
      </c>
      <c r="E180" s="37" t="s">
        <v>201</v>
      </c>
      <c r="F180" s="52">
        <v>57</v>
      </c>
      <c r="G180" s="28" t="s">
        <v>40</v>
      </c>
      <c r="H180" s="21"/>
      <c r="I180" s="21">
        <f t="shared" si="15"/>
        <v>0</v>
      </c>
      <c r="J180" s="56"/>
      <c r="P180" s="35"/>
    </row>
    <row r="181" spans="4:16" ht="49.5" customHeight="1">
      <c r="D181" s="28">
        <v>18.079999999999998</v>
      </c>
      <c r="E181" s="37" t="s">
        <v>202</v>
      </c>
      <c r="F181" s="52">
        <v>3</v>
      </c>
      <c r="G181" s="28" t="s">
        <v>40</v>
      </c>
      <c r="H181" s="21"/>
      <c r="I181" s="21">
        <f t="shared" si="15"/>
        <v>0</v>
      </c>
      <c r="J181" s="56"/>
      <c r="P181" s="35"/>
    </row>
    <row r="182" spans="4:16" ht="46.5" customHeight="1">
      <c r="D182" s="28">
        <v>18.09</v>
      </c>
      <c r="E182" s="37" t="s">
        <v>203</v>
      </c>
      <c r="F182" s="52">
        <v>57</v>
      </c>
      <c r="G182" s="28" t="s">
        <v>40</v>
      </c>
      <c r="H182" s="21"/>
      <c r="I182" s="21">
        <f t="shared" si="15"/>
        <v>0</v>
      </c>
      <c r="J182" s="56"/>
      <c r="P182" s="35"/>
    </row>
    <row r="183" spans="4:16" ht="42.75" customHeight="1">
      <c r="D183" s="28">
        <v>18.100000000000001</v>
      </c>
      <c r="E183" s="37" t="s">
        <v>204</v>
      </c>
      <c r="F183" s="52">
        <v>18</v>
      </c>
      <c r="G183" s="28" t="s">
        <v>40</v>
      </c>
      <c r="H183" s="21"/>
      <c r="I183" s="21">
        <f t="shared" si="15"/>
        <v>0</v>
      </c>
      <c r="J183" s="56"/>
      <c r="P183" s="35"/>
    </row>
    <row r="184" spans="4:16" ht="44.25" customHeight="1">
      <c r="D184" s="28">
        <v>18.11</v>
      </c>
      <c r="E184" s="37" t="s">
        <v>205</v>
      </c>
      <c r="F184" s="52">
        <v>54</v>
      </c>
      <c r="G184" s="28" t="s">
        <v>40</v>
      </c>
      <c r="H184" s="21"/>
      <c r="I184" s="21">
        <f t="shared" si="15"/>
        <v>0</v>
      </c>
      <c r="J184" s="56"/>
      <c r="P184" s="35"/>
    </row>
    <row r="185" spans="4:16" ht="45.75" customHeight="1">
      <c r="D185" s="28">
        <v>18.12</v>
      </c>
      <c r="E185" s="37" t="s">
        <v>206</v>
      </c>
      <c r="F185" s="52">
        <v>5</v>
      </c>
      <c r="G185" s="28" t="s">
        <v>40</v>
      </c>
      <c r="H185" s="21"/>
      <c r="I185" s="21">
        <f t="shared" si="15"/>
        <v>0</v>
      </c>
      <c r="J185" s="56"/>
      <c r="P185" s="35"/>
    </row>
    <row r="186" spans="4:16" ht="45.75" customHeight="1">
      <c r="D186" s="28">
        <v>18.13</v>
      </c>
      <c r="E186" s="37" t="s">
        <v>207</v>
      </c>
      <c r="F186" s="52">
        <v>43</v>
      </c>
      <c r="G186" s="28" t="s">
        <v>40</v>
      </c>
      <c r="H186" s="21"/>
      <c r="I186" s="21">
        <f t="shared" si="15"/>
        <v>0</v>
      </c>
      <c r="J186" s="56"/>
      <c r="P186" s="35"/>
    </row>
    <row r="187" spans="4:16" ht="60.75" customHeight="1">
      <c r="D187" s="28">
        <v>18.14</v>
      </c>
      <c r="E187" s="37" t="s">
        <v>208</v>
      </c>
      <c r="F187" s="52">
        <v>1</v>
      </c>
      <c r="G187" s="28" t="s">
        <v>209</v>
      </c>
      <c r="H187" s="21"/>
      <c r="I187" s="21">
        <f t="shared" si="15"/>
        <v>0</v>
      </c>
      <c r="J187" s="56"/>
      <c r="P187" s="35"/>
    </row>
    <row r="188" spans="4:16" ht="47.25" customHeight="1">
      <c r="D188" s="28">
        <v>18.149999999999999</v>
      </c>
      <c r="E188" s="37" t="s">
        <v>210</v>
      </c>
      <c r="F188" s="52">
        <v>1</v>
      </c>
      <c r="G188" s="28" t="s">
        <v>209</v>
      </c>
      <c r="H188" s="21"/>
      <c r="I188" s="21">
        <f t="shared" si="15"/>
        <v>0</v>
      </c>
      <c r="J188" s="56"/>
      <c r="P188" s="35"/>
    </row>
    <row r="189" spans="4:16" ht="62.25" customHeight="1">
      <c r="D189" s="28">
        <v>18.16</v>
      </c>
      <c r="E189" s="37" t="s">
        <v>280</v>
      </c>
      <c r="F189" s="52">
        <v>1</v>
      </c>
      <c r="G189" s="28" t="s">
        <v>209</v>
      </c>
      <c r="H189" s="21"/>
      <c r="I189" s="21">
        <f t="shared" si="15"/>
        <v>0</v>
      </c>
      <c r="J189" s="56"/>
      <c r="P189" s="35"/>
    </row>
    <row r="190" spans="4:16" ht="89.25" customHeight="1">
      <c r="D190" s="28">
        <v>18.170000000000002</v>
      </c>
      <c r="E190" s="37" t="s">
        <v>211</v>
      </c>
      <c r="F190" s="52">
        <v>1</v>
      </c>
      <c r="G190" s="28" t="s">
        <v>209</v>
      </c>
      <c r="H190" s="21"/>
      <c r="I190" s="21">
        <f t="shared" si="15"/>
        <v>0</v>
      </c>
      <c r="J190" s="56"/>
      <c r="P190" s="35"/>
    </row>
    <row r="191" spans="4:16" ht="93" customHeight="1">
      <c r="D191" s="28">
        <v>18.18</v>
      </c>
      <c r="E191" s="37" t="s">
        <v>212</v>
      </c>
      <c r="F191" s="52">
        <v>1</v>
      </c>
      <c r="G191" s="28" t="s">
        <v>209</v>
      </c>
      <c r="H191" s="21"/>
      <c r="I191" s="21">
        <f t="shared" si="15"/>
        <v>0</v>
      </c>
      <c r="J191" s="56"/>
      <c r="P191" s="35"/>
    </row>
    <row r="192" spans="4:16" ht="75.75" customHeight="1">
      <c r="D192" s="28">
        <v>18.190000000000001</v>
      </c>
      <c r="E192" s="37" t="s">
        <v>213</v>
      </c>
      <c r="F192" s="52">
        <v>1</v>
      </c>
      <c r="G192" s="28" t="s">
        <v>209</v>
      </c>
      <c r="H192" s="21"/>
      <c r="I192" s="21">
        <f t="shared" si="15"/>
        <v>0</v>
      </c>
      <c r="J192" s="56"/>
      <c r="P192" s="35"/>
    </row>
    <row r="193" spans="4:16" ht="68.650000000000006" customHeight="1">
      <c r="D193" s="28">
        <v>18.2</v>
      </c>
      <c r="E193" s="37" t="s">
        <v>214</v>
      </c>
      <c r="F193" s="52">
        <v>1</v>
      </c>
      <c r="G193" s="28" t="s">
        <v>16</v>
      </c>
      <c r="H193" s="21"/>
      <c r="I193" s="21">
        <f t="shared" si="15"/>
        <v>0</v>
      </c>
      <c r="J193" s="56"/>
      <c r="P193" s="35"/>
    </row>
    <row r="194" spans="4:16" ht="78.75" customHeight="1">
      <c r="D194" s="28">
        <v>18.21</v>
      </c>
      <c r="E194" s="37" t="s">
        <v>281</v>
      </c>
      <c r="F194" s="52">
        <v>1</v>
      </c>
      <c r="G194" s="28" t="s">
        <v>209</v>
      </c>
      <c r="H194" s="21"/>
      <c r="I194" s="21">
        <f t="shared" si="15"/>
        <v>0</v>
      </c>
      <c r="J194" s="56"/>
      <c r="P194" s="35"/>
    </row>
    <row r="195" spans="4:16" ht="74.25" customHeight="1">
      <c r="D195" s="28">
        <v>18.22</v>
      </c>
      <c r="E195" s="37" t="s">
        <v>282</v>
      </c>
      <c r="F195" s="52">
        <v>1</v>
      </c>
      <c r="G195" s="28" t="s">
        <v>209</v>
      </c>
      <c r="H195" s="21"/>
      <c r="I195" s="21">
        <f t="shared" si="15"/>
        <v>0</v>
      </c>
      <c r="J195" s="56"/>
      <c r="P195" s="35"/>
    </row>
    <row r="196" spans="4:16" ht="74.25" customHeight="1">
      <c r="D196" s="28">
        <v>18.23</v>
      </c>
      <c r="E196" s="37" t="s">
        <v>215</v>
      </c>
      <c r="F196" s="52">
        <v>1</v>
      </c>
      <c r="G196" s="28" t="s">
        <v>209</v>
      </c>
      <c r="H196" s="21"/>
      <c r="I196" s="21">
        <f t="shared" si="15"/>
        <v>0</v>
      </c>
      <c r="J196" s="56"/>
      <c r="P196" s="35"/>
    </row>
    <row r="197" spans="4:16" ht="72" customHeight="1">
      <c r="D197" s="28">
        <v>18.239999999999998</v>
      </c>
      <c r="E197" s="37" t="s">
        <v>216</v>
      </c>
      <c r="F197" s="52">
        <v>1</v>
      </c>
      <c r="G197" s="28" t="s">
        <v>209</v>
      </c>
      <c r="H197" s="21"/>
      <c r="I197" s="21">
        <f t="shared" si="15"/>
        <v>0</v>
      </c>
      <c r="J197" s="56"/>
      <c r="P197" s="35"/>
    </row>
    <row r="198" spans="4:16" ht="76.5" customHeight="1">
      <c r="D198" s="28">
        <v>18.25</v>
      </c>
      <c r="E198" s="37" t="s">
        <v>217</v>
      </c>
      <c r="F198" s="52">
        <v>1</v>
      </c>
      <c r="G198" s="28" t="s">
        <v>209</v>
      </c>
      <c r="H198" s="21"/>
      <c r="I198" s="21">
        <f t="shared" si="15"/>
        <v>0</v>
      </c>
      <c r="J198" s="56"/>
      <c r="P198" s="35"/>
    </row>
    <row r="199" spans="4:16" ht="74.25" customHeight="1">
      <c r="D199" s="28">
        <v>18.260000000000002</v>
      </c>
      <c r="E199" s="37" t="s">
        <v>218</v>
      </c>
      <c r="F199" s="52">
        <v>1</v>
      </c>
      <c r="G199" s="28" t="s">
        <v>209</v>
      </c>
      <c r="H199" s="21"/>
      <c r="I199" s="21">
        <f t="shared" si="15"/>
        <v>0</v>
      </c>
      <c r="J199" s="56"/>
      <c r="P199" s="35"/>
    </row>
    <row r="200" spans="4:16" ht="85.5" customHeight="1">
      <c r="D200" s="28">
        <v>18.2699999999999</v>
      </c>
      <c r="E200" s="37" t="s">
        <v>283</v>
      </c>
      <c r="F200" s="52">
        <v>1</v>
      </c>
      <c r="G200" s="28" t="s">
        <v>209</v>
      </c>
      <c r="H200" s="21"/>
      <c r="I200" s="21">
        <f t="shared" si="15"/>
        <v>0</v>
      </c>
      <c r="J200" s="56"/>
      <c r="P200" s="35"/>
    </row>
    <row r="201" spans="4:16" ht="76.5" customHeight="1">
      <c r="D201" s="28">
        <v>18.279999999999902</v>
      </c>
      <c r="E201" s="37" t="s">
        <v>284</v>
      </c>
      <c r="F201" s="52">
        <v>1</v>
      </c>
      <c r="G201" s="28" t="s">
        <v>209</v>
      </c>
      <c r="H201" s="21"/>
      <c r="I201" s="21">
        <f t="shared" si="15"/>
        <v>0</v>
      </c>
      <c r="J201" s="56"/>
      <c r="P201" s="35"/>
    </row>
    <row r="202" spans="4:16" ht="68.650000000000006" customHeight="1">
      <c r="D202" s="28">
        <v>18.2899999999999</v>
      </c>
      <c r="E202" s="37" t="s">
        <v>219</v>
      </c>
      <c r="F202" s="52">
        <v>1</v>
      </c>
      <c r="G202" s="28" t="s">
        <v>209</v>
      </c>
      <c r="H202" s="21"/>
      <c r="I202" s="21">
        <f t="shared" si="15"/>
        <v>0</v>
      </c>
      <c r="J202" s="56"/>
      <c r="P202" s="35"/>
    </row>
    <row r="203" spans="4:16" ht="68.650000000000006" customHeight="1">
      <c r="D203" s="28">
        <v>18.299999999999901</v>
      </c>
      <c r="E203" s="37" t="s">
        <v>220</v>
      </c>
      <c r="F203" s="52">
        <v>3</v>
      </c>
      <c r="G203" s="28" t="s">
        <v>209</v>
      </c>
      <c r="H203" s="21"/>
      <c r="I203" s="21">
        <f t="shared" si="15"/>
        <v>0</v>
      </c>
      <c r="J203" s="56"/>
      <c r="P203" s="35"/>
    </row>
    <row r="204" spans="4:16" ht="72.75" customHeight="1">
      <c r="D204" s="28">
        <v>18.309999999999899</v>
      </c>
      <c r="E204" s="37" t="s">
        <v>221</v>
      </c>
      <c r="F204" s="52">
        <v>4</v>
      </c>
      <c r="G204" s="28" t="s">
        <v>209</v>
      </c>
      <c r="H204" s="21"/>
      <c r="I204" s="21">
        <f t="shared" si="15"/>
        <v>0</v>
      </c>
      <c r="J204" s="56"/>
      <c r="P204" s="35"/>
    </row>
    <row r="205" spans="4:16" ht="72.75" customHeight="1">
      <c r="D205" s="28">
        <v>18.319999999999901</v>
      </c>
      <c r="E205" s="37" t="s">
        <v>222</v>
      </c>
      <c r="F205" s="52">
        <v>1</v>
      </c>
      <c r="G205" s="28" t="s">
        <v>209</v>
      </c>
      <c r="H205" s="21"/>
      <c r="I205" s="21">
        <f t="shared" si="15"/>
        <v>0</v>
      </c>
      <c r="J205" s="56"/>
      <c r="P205" s="35"/>
    </row>
    <row r="206" spans="4:16" ht="68.650000000000006" customHeight="1">
      <c r="D206" s="28">
        <v>18.329999999999899</v>
      </c>
      <c r="E206" s="37" t="s">
        <v>223</v>
      </c>
      <c r="F206" s="52">
        <v>4</v>
      </c>
      <c r="G206" s="28" t="s">
        <v>209</v>
      </c>
      <c r="H206" s="21"/>
      <c r="I206" s="21">
        <f t="shared" si="15"/>
        <v>0</v>
      </c>
      <c r="J206" s="56"/>
      <c r="P206" s="35"/>
    </row>
    <row r="207" spans="4:16" ht="71.25" customHeight="1">
      <c r="D207" s="28">
        <v>18.3399999999999</v>
      </c>
      <c r="E207" s="37" t="s">
        <v>224</v>
      </c>
      <c r="F207" s="52">
        <v>2</v>
      </c>
      <c r="G207" s="28" t="s">
        <v>209</v>
      </c>
      <c r="H207" s="21"/>
      <c r="I207" s="21">
        <f t="shared" si="15"/>
        <v>0</v>
      </c>
      <c r="J207" s="56"/>
      <c r="P207" s="35"/>
    </row>
    <row r="208" spans="4:16" ht="34.5" customHeight="1">
      <c r="D208" s="28">
        <v>18.349999999999898</v>
      </c>
      <c r="E208" s="37" t="s">
        <v>225</v>
      </c>
      <c r="F208" s="52">
        <v>18</v>
      </c>
      <c r="G208" s="28" t="s">
        <v>209</v>
      </c>
      <c r="H208" s="21"/>
      <c r="I208" s="21">
        <f t="shared" si="15"/>
        <v>0</v>
      </c>
      <c r="J208" s="56"/>
      <c r="P208" s="35"/>
    </row>
    <row r="209" spans="4:16" ht="44.25" customHeight="1">
      <c r="D209" s="28">
        <v>18.3599999999999</v>
      </c>
      <c r="E209" s="37" t="s">
        <v>288</v>
      </c>
      <c r="F209" s="52">
        <v>30</v>
      </c>
      <c r="G209" s="28" t="s">
        <v>209</v>
      </c>
      <c r="H209" s="21"/>
      <c r="I209" s="21">
        <f t="shared" si="15"/>
        <v>0</v>
      </c>
      <c r="J209" s="56"/>
      <c r="P209" s="35"/>
    </row>
    <row r="210" spans="4:16" ht="51.75" customHeight="1">
      <c r="D210" s="28">
        <v>18.369999999999902</v>
      </c>
      <c r="E210" s="37" t="s">
        <v>287</v>
      </c>
      <c r="F210" s="52">
        <v>4</v>
      </c>
      <c r="G210" s="28" t="s">
        <v>209</v>
      </c>
      <c r="H210" s="21"/>
      <c r="I210" s="21">
        <f t="shared" si="15"/>
        <v>0</v>
      </c>
      <c r="J210" s="56"/>
      <c r="P210" s="35"/>
    </row>
    <row r="211" spans="4:16" ht="47.25" customHeight="1">
      <c r="D211" s="28">
        <v>18.3799999999999</v>
      </c>
      <c r="E211" s="37" t="s">
        <v>286</v>
      </c>
      <c r="F211" s="52">
        <v>16</v>
      </c>
      <c r="G211" s="28" t="s">
        <v>209</v>
      </c>
      <c r="H211" s="21"/>
      <c r="I211" s="21">
        <f t="shared" si="15"/>
        <v>0</v>
      </c>
      <c r="J211" s="56"/>
      <c r="P211" s="35"/>
    </row>
    <row r="212" spans="4:16" ht="48" customHeight="1">
      <c r="D212" s="28">
        <v>18.389999999999901</v>
      </c>
      <c r="E212" s="37" t="s">
        <v>226</v>
      </c>
      <c r="F212" s="52">
        <v>20</v>
      </c>
      <c r="G212" s="28" t="s">
        <v>209</v>
      </c>
      <c r="H212" s="21"/>
      <c r="I212" s="21">
        <f t="shared" si="15"/>
        <v>0</v>
      </c>
      <c r="J212" s="56"/>
      <c r="P212" s="35"/>
    </row>
    <row r="213" spans="4:16" ht="51" customHeight="1">
      <c r="D213" s="28">
        <v>18.399999999999899</v>
      </c>
      <c r="E213" s="37" t="s">
        <v>285</v>
      </c>
      <c r="F213" s="52">
        <v>22</v>
      </c>
      <c r="G213" s="28" t="s">
        <v>209</v>
      </c>
      <c r="H213" s="21"/>
      <c r="I213" s="21">
        <f t="shared" si="15"/>
        <v>0</v>
      </c>
      <c r="J213" s="56"/>
      <c r="P213" s="35"/>
    </row>
    <row r="214" spans="4:16" ht="58.5" customHeight="1">
      <c r="D214" s="28">
        <v>18.409999999999901</v>
      </c>
      <c r="E214" s="37" t="s">
        <v>227</v>
      </c>
      <c r="F214" s="52">
        <v>87</v>
      </c>
      <c r="G214" s="28" t="s">
        <v>209</v>
      </c>
      <c r="H214" s="21"/>
      <c r="I214" s="21">
        <f t="shared" si="15"/>
        <v>0</v>
      </c>
      <c r="J214" s="56"/>
      <c r="P214" s="35"/>
    </row>
    <row r="215" spans="4:16" ht="45" customHeight="1">
      <c r="D215" s="28">
        <v>18.419999999999899</v>
      </c>
      <c r="E215" s="37" t="s">
        <v>289</v>
      </c>
      <c r="F215" s="52">
        <v>2</v>
      </c>
      <c r="G215" s="28" t="s">
        <v>209</v>
      </c>
      <c r="H215" s="21"/>
      <c r="I215" s="21">
        <f t="shared" si="15"/>
        <v>0</v>
      </c>
      <c r="J215" s="56"/>
      <c r="P215" s="35"/>
    </row>
    <row r="216" spans="4:16" ht="46.5" customHeight="1">
      <c r="D216" s="28">
        <v>18.4299999999999</v>
      </c>
      <c r="E216" s="37" t="s">
        <v>290</v>
      </c>
      <c r="F216" s="52">
        <v>37</v>
      </c>
      <c r="G216" s="28" t="s">
        <v>209</v>
      </c>
      <c r="H216" s="21"/>
      <c r="I216" s="21">
        <f t="shared" si="15"/>
        <v>0</v>
      </c>
      <c r="J216" s="56"/>
      <c r="P216" s="35"/>
    </row>
    <row r="217" spans="4:16" ht="46.5" customHeight="1">
      <c r="D217" s="28">
        <v>18.439999999999898</v>
      </c>
      <c r="E217" s="37" t="s">
        <v>228</v>
      </c>
      <c r="F217" s="52">
        <v>30</v>
      </c>
      <c r="G217" s="28" t="s">
        <v>209</v>
      </c>
      <c r="H217" s="21"/>
      <c r="I217" s="21">
        <f t="shared" si="15"/>
        <v>0</v>
      </c>
      <c r="J217" s="56"/>
      <c r="P217" s="35"/>
    </row>
    <row r="218" spans="4:16" ht="48" customHeight="1">
      <c r="D218" s="28">
        <v>18.4499999999999</v>
      </c>
      <c r="E218" s="37" t="s">
        <v>291</v>
      </c>
      <c r="F218" s="52">
        <v>4</v>
      </c>
      <c r="G218" s="28" t="s">
        <v>209</v>
      </c>
      <c r="H218" s="21"/>
      <c r="I218" s="21">
        <f t="shared" si="15"/>
        <v>0</v>
      </c>
      <c r="J218" s="56"/>
      <c r="P218" s="35"/>
    </row>
    <row r="219" spans="4:16" ht="60.75" customHeight="1">
      <c r="D219" s="28">
        <v>18.459999999999901</v>
      </c>
      <c r="E219" s="37" t="s">
        <v>292</v>
      </c>
      <c r="F219" s="52">
        <v>16</v>
      </c>
      <c r="G219" s="28" t="s">
        <v>209</v>
      </c>
      <c r="H219" s="21"/>
      <c r="I219" s="21">
        <f t="shared" si="15"/>
        <v>0</v>
      </c>
      <c r="J219" s="56"/>
      <c r="P219" s="35"/>
    </row>
    <row r="220" spans="4:16" ht="74.25" customHeight="1">
      <c r="D220" s="28">
        <v>18.469999999999899</v>
      </c>
      <c r="E220" s="37" t="s">
        <v>293</v>
      </c>
      <c r="F220" s="52">
        <v>20</v>
      </c>
      <c r="G220" s="28" t="s">
        <v>209</v>
      </c>
      <c r="H220" s="21"/>
      <c r="I220" s="21">
        <f t="shared" si="15"/>
        <v>0</v>
      </c>
      <c r="J220" s="56"/>
      <c r="P220" s="35"/>
    </row>
    <row r="221" spans="4:16" ht="48" customHeight="1">
      <c r="D221" s="28">
        <v>18.479999999999901</v>
      </c>
      <c r="E221" s="37" t="s">
        <v>294</v>
      </c>
      <c r="F221" s="52">
        <v>22</v>
      </c>
      <c r="G221" s="28" t="s">
        <v>209</v>
      </c>
      <c r="H221" s="21"/>
      <c r="I221" s="21">
        <f t="shared" si="15"/>
        <v>0</v>
      </c>
      <c r="J221" s="56"/>
      <c r="P221" s="35"/>
    </row>
    <row r="222" spans="4:16" ht="47.25" customHeight="1">
      <c r="D222" s="28">
        <v>18.489999999999899</v>
      </c>
      <c r="E222" s="37" t="s">
        <v>295</v>
      </c>
      <c r="F222" s="52">
        <v>87</v>
      </c>
      <c r="G222" s="28" t="s">
        <v>209</v>
      </c>
      <c r="H222" s="21"/>
      <c r="I222" s="21">
        <f t="shared" si="15"/>
        <v>0</v>
      </c>
      <c r="J222" s="56"/>
      <c r="P222" s="35"/>
    </row>
    <row r="223" spans="4:16" ht="57.75" customHeight="1">
      <c r="D223" s="28">
        <v>18.499999999999901</v>
      </c>
      <c r="E223" s="37" t="s">
        <v>229</v>
      </c>
      <c r="F223" s="52">
        <v>2</v>
      </c>
      <c r="G223" s="28" t="s">
        <v>209</v>
      </c>
      <c r="H223" s="21"/>
      <c r="I223" s="21">
        <f t="shared" si="15"/>
        <v>0</v>
      </c>
      <c r="J223" s="56"/>
      <c r="P223" s="35"/>
    </row>
    <row r="224" spans="4:16" ht="50.25" customHeight="1">
      <c r="D224" s="28">
        <v>18.509999999999899</v>
      </c>
      <c r="E224" s="37" t="s">
        <v>296</v>
      </c>
      <c r="F224" s="52">
        <v>37</v>
      </c>
      <c r="G224" s="28" t="s">
        <v>209</v>
      </c>
      <c r="H224" s="21"/>
      <c r="I224" s="21">
        <f t="shared" si="15"/>
        <v>0</v>
      </c>
      <c r="J224" s="56"/>
      <c r="P224" s="35"/>
    </row>
    <row r="225" spans="4:16" ht="76.5" customHeight="1">
      <c r="D225" s="28">
        <v>18.5199999999999</v>
      </c>
      <c r="E225" s="37" t="s">
        <v>297</v>
      </c>
      <c r="F225" s="52">
        <v>51</v>
      </c>
      <c r="G225" s="28" t="s">
        <v>209</v>
      </c>
      <c r="H225" s="21"/>
      <c r="I225" s="21">
        <f t="shared" si="15"/>
        <v>0</v>
      </c>
      <c r="J225" s="56"/>
      <c r="P225" s="35"/>
    </row>
    <row r="226" spans="4:16" ht="73.5" customHeight="1">
      <c r="D226" s="28">
        <v>18.529999999999902</v>
      </c>
      <c r="E226" s="37" t="s">
        <v>230</v>
      </c>
      <c r="F226" s="52">
        <v>12</v>
      </c>
      <c r="G226" s="28" t="s">
        <v>209</v>
      </c>
      <c r="H226" s="21"/>
      <c r="I226" s="21">
        <f t="shared" si="15"/>
        <v>0</v>
      </c>
      <c r="J226" s="56"/>
      <c r="P226" s="35"/>
    </row>
    <row r="227" spans="4:16" ht="72.75" customHeight="1">
      <c r="D227" s="28">
        <v>18.5399999999999</v>
      </c>
      <c r="E227" s="37" t="s">
        <v>231</v>
      </c>
      <c r="F227" s="52">
        <v>10</v>
      </c>
      <c r="G227" s="28" t="s">
        <v>209</v>
      </c>
      <c r="H227" s="21"/>
      <c r="I227" s="21">
        <f t="shared" ref="I227:I252" si="16">ROUND(F227*H227,2)</f>
        <v>0</v>
      </c>
      <c r="J227" s="56"/>
      <c r="P227" s="35"/>
    </row>
    <row r="228" spans="4:16" ht="62.25" customHeight="1">
      <c r="D228" s="28">
        <v>18.549999999999901</v>
      </c>
      <c r="E228" s="37" t="s">
        <v>298</v>
      </c>
      <c r="F228" s="52">
        <v>2</v>
      </c>
      <c r="G228" s="28" t="s">
        <v>209</v>
      </c>
      <c r="H228" s="21"/>
      <c r="I228" s="21">
        <f t="shared" si="16"/>
        <v>0</v>
      </c>
      <c r="J228" s="56"/>
      <c r="P228" s="35"/>
    </row>
    <row r="229" spans="4:16" ht="78.75" customHeight="1">
      <c r="D229" s="28">
        <v>18.559999999999899</v>
      </c>
      <c r="E229" s="37" t="s">
        <v>232</v>
      </c>
      <c r="F229" s="52">
        <v>3</v>
      </c>
      <c r="G229" s="28" t="s">
        <v>209</v>
      </c>
      <c r="H229" s="21"/>
      <c r="I229" s="21">
        <f t="shared" si="16"/>
        <v>0</v>
      </c>
      <c r="J229" s="56"/>
      <c r="P229" s="35"/>
    </row>
    <row r="230" spans="4:16" ht="60.75" customHeight="1">
      <c r="D230" s="28">
        <v>18.569999999999901</v>
      </c>
      <c r="E230" s="37" t="s">
        <v>299</v>
      </c>
      <c r="F230" s="52">
        <v>44</v>
      </c>
      <c r="G230" s="28" t="s">
        <v>40</v>
      </c>
      <c r="H230" s="21"/>
      <c r="I230" s="21">
        <f t="shared" si="16"/>
        <v>0</v>
      </c>
      <c r="J230" s="56"/>
      <c r="P230" s="35"/>
    </row>
    <row r="231" spans="4:16" ht="63.75" customHeight="1">
      <c r="D231" s="28">
        <v>18.579999999999899</v>
      </c>
      <c r="E231" s="37" t="s">
        <v>300</v>
      </c>
      <c r="F231" s="52">
        <v>42</v>
      </c>
      <c r="G231" s="28" t="s">
        <v>40</v>
      </c>
      <c r="H231" s="21"/>
      <c r="I231" s="21">
        <f t="shared" si="16"/>
        <v>0</v>
      </c>
      <c r="J231" s="56"/>
      <c r="P231" s="35"/>
    </row>
    <row r="232" spans="4:16" ht="57.75" customHeight="1">
      <c r="D232" s="28">
        <v>18.5899999999999</v>
      </c>
      <c r="E232" s="37" t="s">
        <v>301</v>
      </c>
      <c r="F232" s="52">
        <v>60</v>
      </c>
      <c r="G232" s="28" t="s">
        <v>40</v>
      </c>
      <c r="H232" s="21"/>
      <c r="I232" s="21">
        <f t="shared" si="16"/>
        <v>0</v>
      </c>
      <c r="J232" s="56"/>
      <c r="P232" s="35"/>
    </row>
    <row r="233" spans="4:16" ht="60.75" customHeight="1">
      <c r="D233" s="28">
        <v>18.599999999999898</v>
      </c>
      <c r="E233" s="37" t="s">
        <v>302</v>
      </c>
      <c r="F233" s="52">
        <v>45</v>
      </c>
      <c r="G233" s="28" t="s">
        <v>40</v>
      </c>
      <c r="H233" s="21"/>
      <c r="I233" s="21">
        <f t="shared" si="16"/>
        <v>0</v>
      </c>
      <c r="J233" s="56"/>
      <c r="P233" s="35"/>
    </row>
    <row r="234" spans="4:16" ht="61.5" customHeight="1">
      <c r="D234" s="28">
        <v>18.6099999999999</v>
      </c>
      <c r="E234" s="37" t="s">
        <v>303</v>
      </c>
      <c r="F234" s="52">
        <v>43</v>
      </c>
      <c r="G234" s="28" t="s">
        <v>40</v>
      </c>
      <c r="H234" s="21"/>
      <c r="I234" s="21">
        <f t="shared" si="16"/>
        <v>0</v>
      </c>
      <c r="J234" s="56"/>
      <c r="P234" s="35"/>
    </row>
    <row r="235" spans="4:16" ht="79.5" customHeight="1">
      <c r="D235" s="28">
        <v>18.619999999999902</v>
      </c>
      <c r="E235" s="37" t="s">
        <v>304</v>
      </c>
      <c r="F235" s="52">
        <v>33</v>
      </c>
      <c r="G235" s="28" t="s">
        <v>40</v>
      </c>
      <c r="H235" s="21"/>
      <c r="I235" s="21">
        <f t="shared" si="16"/>
        <v>0</v>
      </c>
      <c r="J235" s="56"/>
      <c r="P235" s="35"/>
    </row>
    <row r="236" spans="4:16" ht="72.75" customHeight="1">
      <c r="D236" s="28">
        <v>18.6299999999999</v>
      </c>
      <c r="E236" s="37" t="s">
        <v>305</v>
      </c>
      <c r="F236" s="52">
        <v>35</v>
      </c>
      <c r="G236" s="28" t="s">
        <v>40</v>
      </c>
      <c r="H236" s="21"/>
      <c r="I236" s="21">
        <f t="shared" si="16"/>
        <v>0</v>
      </c>
      <c r="J236" s="56"/>
      <c r="P236" s="35"/>
    </row>
    <row r="237" spans="4:16" ht="74.25" customHeight="1">
      <c r="D237" s="28">
        <v>18.639999999999901</v>
      </c>
      <c r="E237" s="37" t="s">
        <v>306</v>
      </c>
      <c r="F237" s="52">
        <v>35</v>
      </c>
      <c r="G237" s="28" t="s">
        <v>40</v>
      </c>
      <c r="H237" s="21"/>
      <c r="I237" s="21">
        <f t="shared" si="16"/>
        <v>0</v>
      </c>
      <c r="J237" s="56"/>
      <c r="P237" s="35"/>
    </row>
    <row r="238" spans="4:16" ht="61.5" customHeight="1">
      <c r="D238" s="28">
        <v>18.649999999999899</v>
      </c>
      <c r="E238" s="37" t="s">
        <v>307</v>
      </c>
      <c r="F238" s="52">
        <v>30</v>
      </c>
      <c r="G238" s="28" t="s">
        <v>40</v>
      </c>
      <c r="H238" s="21"/>
      <c r="I238" s="21">
        <f t="shared" si="16"/>
        <v>0</v>
      </c>
      <c r="J238" s="56"/>
      <c r="P238" s="35"/>
    </row>
    <row r="239" spans="4:16" ht="61.5" customHeight="1">
      <c r="D239" s="28">
        <v>18.659999999999901</v>
      </c>
      <c r="E239" s="37" t="s">
        <v>308</v>
      </c>
      <c r="F239" s="52">
        <v>30</v>
      </c>
      <c r="G239" s="28" t="s">
        <v>40</v>
      </c>
      <c r="H239" s="21"/>
      <c r="I239" s="21">
        <f t="shared" si="16"/>
        <v>0</v>
      </c>
      <c r="J239" s="56"/>
      <c r="P239" s="35"/>
    </row>
    <row r="240" spans="4:16" ht="54" customHeight="1">
      <c r="D240" s="28">
        <v>18.669999999999899</v>
      </c>
      <c r="E240" s="37" t="s">
        <v>309</v>
      </c>
      <c r="F240" s="52">
        <v>20</v>
      </c>
      <c r="G240" s="28" t="s">
        <v>40</v>
      </c>
      <c r="H240" s="21"/>
      <c r="I240" s="21">
        <f t="shared" si="16"/>
        <v>0</v>
      </c>
      <c r="J240" s="56"/>
      <c r="P240" s="35"/>
    </row>
    <row r="241" spans="4:16" ht="62.25" customHeight="1">
      <c r="D241" s="28">
        <v>18.6799999999999</v>
      </c>
      <c r="E241" s="37" t="s">
        <v>310</v>
      </c>
      <c r="F241" s="52">
        <v>20</v>
      </c>
      <c r="G241" s="28" t="s">
        <v>40</v>
      </c>
      <c r="H241" s="21"/>
      <c r="I241" s="21">
        <f t="shared" si="16"/>
        <v>0</v>
      </c>
      <c r="J241" s="56"/>
      <c r="P241" s="35"/>
    </row>
    <row r="242" spans="4:16" ht="60.75" customHeight="1">
      <c r="D242" s="28">
        <v>18.689999999999898</v>
      </c>
      <c r="E242" s="37" t="s">
        <v>311</v>
      </c>
      <c r="F242" s="52">
        <v>20</v>
      </c>
      <c r="G242" s="28" t="s">
        <v>40</v>
      </c>
      <c r="H242" s="21"/>
      <c r="I242" s="21">
        <f t="shared" si="16"/>
        <v>0</v>
      </c>
      <c r="J242" s="56"/>
      <c r="P242" s="35"/>
    </row>
    <row r="243" spans="4:16" ht="63" customHeight="1">
      <c r="D243" s="28">
        <v>18.6999999999999</v>
      </c>
      <c r="E243" s="37" t="s">
        <v>312</v>
      </c>
      <c r="F243" s="52">
        <v>20</v>
      </c>
      <c r="G243" s="28" t="s">
        <v>40</v>
      </c>
      <c r="H243" s="21"/>
      <c r="I243" s="21">
        <f t="shared" si="16"/>
        <v>0</v>
      </c>
      <c r="J243" s="56"/>
      <c r="P243" s="35"/>
    </row>
    <row r="244" spans="4:16" ht="57.75" customHeight="1">
      <c r="D244" s="28">
        <v>18.709999999999901</v>
      </c>
      <c r="E244" s="37" t="s">
        <v>313</v>
      </c>
      <c r="F244" s="52">
        <v>20</v>
      </c>
      <c r="G244" s="28" t="s">
        <v>40</v>
      </c>
      <c r="H244" s="21"/>
      <c r="I244" s="21">
        <f t="shared" si="16"/>
        <v>0</v>
      </c>
      <c r="J244" s="56"/>
      <c r="P244" s="35"/>
    </row>
    <row r="245" spans="4:16" ht="57.75" customHeight="1">
      <c r="D245" s="28">
        <v>18.719999999999899</v>
      </c>
      <c r="E245" s="37" t="s">
        <v>314</v>
      </c>
      <c r="F245" s="52">
        <v>20</v>
      </c>
      <c r="G245" s="28" t="s">
        <v>40</v>
      </c>
      <c r="H245" s="21"/>
      <c r="I245" s="21">
        <f t="shared" si="16"/>
        <v>0</v>
      </c>
      <c r="J245" s="56"/>
      <c r="P245" s="35"/>
    </row>
    <row r="246" spans="4:16" ht="60" customHeight="1">
      <c r="D246" s="28">
        <v>18.729999999999901</v>
      </c>
      <c r="E246" s="37" t="s">
        <v>315</v>
      </c>
      <c r="F246" s="52">
        <v>18</v>
      </c>
      <c r="G246" s="28" t="s">
        <v>40</v>
      </c>
      <c r="H246" s="21"/>
      <c r="I246" s="21">
        <f t="shared" si="16"/>
        <v>0</v>
      </c>
      <c r="J246" s="56"/>
      <c r="P246" s="35"/>
    </row>
    <row r="247" spans="4:16" ht="57.75" customHeight="1">
      <c r="D247" s="28">
        <v>18.739999999999899</v>
      </c>
      <c r="E247" s="37" t="s">
        <v>316</v>
      </c>
      <c r="F247" s="52">
        <v>39</v>
      </c>
      <c r="G247" s="28" t="s">
        <v>40</v>
      </c>
      <c r="H247" s="21"/>
      <c r="I247" s="21">
        <f t="shared" si="16"/>
        <v>0</v>
      </c>
      <c r="J247" s="56"/>
      <c r="P247" s="35"/>
    </row>
    <row r="248" spans="4:16" ht="60.75" customHeight="1">
      <c r="D248" s="28">
        <v>18.749999999999901</v>
      </c>
      <c r="E248" s="37" t="s">
        <v>317</v>
      </c>
      <c r="F248" s="52">
        <v>30</v>
      </c>
      <c r="G248" s="28" t="s">
        <v>40</v>
      </c>
      <c r="H248" s="21"/>
      <c r="I248" s="21">
        <f t="shared" si="16"/>
        <v>0</v>
      </c>
      <c r="J248" s="56"/>
      <c r="P248" s="35"/>
    </row>
    <row r="249" spans="4:16" ht="58.5" customHeight="1">
      <c r="D249" s="28">
        <v>18.759999999999899</v>
      </c>
      <c r="E249" s="37" t="s">
        <v>318</v>
      </c>
      <c r="F249" s="52">
        <v>45</v>
      </c>
      <c r="G249" s="28" t="s">
        <v>40</v>
      </c>
      <c r="H249" s="21"/>
      <c r="I249" s="21">
        <f t="shared" si="16"/>
        <v>0</v>
      </c>
      <c r="J249" s="56"/>
      <c r="P249" s="35"/>
    </row>
    <row r="250" spans="4:16" ht="57.75" customHeight="1">
      <c r="D250" s="28">
        <v>18.7699999999999</v>
      </c>
      <c r="E250" s="37" t="s">
        <v>319</v>
      </c>
      <c r="F250" s="52">
        <v>36</v>
      </c>
      <c r="G250" s="28" t="s">
        <v>40</v>
      </c>
      <c r="H250" s="21"/>
      <c r="I250" s="21">
        <f t="shared" si="16"/>
        <v>0</v>
      </c>
      <c r="J250" s="56"/>
      <c r="P250" s="35"/>
    </row>
    <row r="251" spans="4:16" ht="57.75" customHeight="1">
      <c r="D251" s="28">
        <v>18.779999999999799</v>
      </c>
      <c r="E251" s="37" t="s">
        <v>320</v>
      </c>
      <c r="F251" s="52">
        <v>17</v>
      </c>
      <c r="G251" s="28" t="s">
        <v>40</v>
      </c>
      <c r="H251" s="21"/>
      <c r="I251" s="21">
        <f t="shared" si="16"/>
        <v>0</v>
      </c>
      <c r="J251" s="56"/>
      <c r="P251" s="35"/>
    </row>
    <row r="252" spans="4:16" ht="54" customHeight="1">
      <c r="D252" s="28">
        <v>18.7899999999998</v>
      </c>
      <c r="E252" s="37" t="s">
        <v>321</v>
      </c>
      <c r="F252" s="52">
        <v>28</v>
      </c>
      <c r="G252" s="28" t="s">
        <v>40</v>
      </c>
      <c r="H252" s="21"/>
      <c r="I252" s="21">
        <f t="shared" si="16"/>
        <v>0</v>
      </c>
      <c r="J252" s="56"/>
      <c r="P252" s="35"/>
    </row>
    <row r="253" spans="4:16" ht="21" customHeight="1">
      <c r="D253" s="12">
        <v>19</v>
      </c>
      <c r="E253" s="13" t="s">
        <v>233</v>
      </c>
      <c r="F253" s="14"/>
      <c r="G253" s="14"/>
      <c r="H253" s="15"/>
      <c r="I253" s="16"/>
      <c r="J253" s="16">
        <f>SUM(I254:I262)</f>
        <v>0</v>
      </c>
      <c r="P253" s="35"/>
    </row>
    <row r="254" spans="4:16" ht="35.450000000000003" customHeight="1">
      <c r="D254" s="46">
        <v>19.010000000000002</v>
      </c>
      <c r="E254" s="18" t="s">
        <v>234</v>
      </c>
      <c r="F254" s="52">
        <v>15</v>
      </c>
      <c r="G254" s="28" t="s">
        <v>12</v>
      </c>
      <c r="H254" s="21"/>
      <c r="I254" s="21">
        <f t="shared" ref="I254:I262" si="17">ROUND(F254*H254,2)</f>
        <v>0</v>
      </c>
      <c r="J254" s="56"/>
      <c r="P254" s="35"/>
    </row>
    <row r="255" spans="4:16" ht="24" customHeight="1">
      <c r="D255" s="46">
        <v>19.02</v>
      </c>
      <c r="E255" s="18" t="s">
        <v>235</v>
      </c>
      <c r="F255" s="52">
        <v>6</v>
      </c>
      <c r="G255" s="28" t="s">
        <v>12</v>
      </c>
      <c r="H255" s="21"/>
      <c r="I255" s="21">
        <f t="shared" si="17"/>
        <v>0</v>
      </c>
      <c r="J255" s="56"/>
      <c r="P255" s="35"/>
    </row>
    <row r="256" spans="4:16" ht="21" customHeight="1">
      <c r="D256" s="46">
        <v>19.03</v>
      </c>
      <c r="E256" s="18" t="s">
        <v>322</v>
      </c>
      <c r="F256" s="52">
        <v>1</v>
      </c>
      <c r="G256" s="28" t="s">
        <v>12</v>
      </c>
      <c r="H256" s="21"/>
      <c r="I256" s="21">
        <f t="shared" si="17"/>
        <v>0</v>
      </c>
      <c r="J256" s="56"/>
      <c r="P256" s="35"/>
    </row>
    <row r="257" spans="3:16" ht="33" customHeight="1">
      <c r="D257" s="46">
        <v>19.04</v>
      </c>
      <c r="E257" s="18" t="s">
        <v>323</v>
      </c>
      <c r="F257" s="52">
        <v>23</v>
      </c>
      <c r="G257" s="28" t="s">
        <v>12</v>
      </c>
      <c r="H257" s="21"/>
      <c r="I257" s="21">
        <f t="shared" si="17"/>
        <v>0</v>
      </c>
      <c r="J257" s="56"/>
      <c r="P257" s="35"/>
    </row>
    <row r="258" spans="3:16" ht="21" customHeight="1">
      <c r="D258" s="46">
        <v>19.05</v>
      </c>
      <c r="E258" s="18" t="s">
        <v>236</v>
      </c>
      <c r="F258" s="52">
        <v>6</v>
      </c>
      <c r="G258" s="28" t="s">
        <v>12</v>
      </c>
      <c r="H258" s="21"/>
      <c r="I258" s="21">
        <f t="shared" si="17"/>
        <v>0</v>
      </c>
      <c r="J258" s="56"/>
      <c r="P258" s="35"/>
    </row>
    <row r="259" spans="3:16" ht="25.5" customHeight="1">
      <c r="D259" s="46">
        <v>19.059999999999999</v>
      </c>
      <c r="E259" s="18" t="s">
        <v>324</v>
      </c>
      <c r="F259" s="52">
        <v>15</v>
      </c>
      <c r="G259" s="28" t="s">
        <v>12</v>
      </c>
      <c r="H259" s="21"/>
      <c r="I259" s="21">
        <f t="shared" si="17"/>
        <v>0</v>
      </c>
      <c r="J259" s="56"/>
      <c r="P259" s="35"/>
    </row>
    <row r="260" spans="3:16" ht="21" customHeight="1">
      <c r="D260" s="46">
        <v>19.07</v>
      </c>
      <c r="E260" s="18" t="s">
        <v>325</v>
      </c>
      <c r="F260" s="52">
        <v>2</v>
      </c>
      <c r="G260" s="28" t="s">
        <v>12</v>
      </c>
      <c r="H260" s="21"/>
      <c r="I260" s="21">
        <f t="shared" si="17"/>
        <v>0</v>
      </c>
      <c r="J260" s="56"/>
      <c r="P260" s="35"/>
    </row>
    <row r="261" spans="3:16" ht="21" customHeight="1">
      <c r="D261" s="46">
        <v>19.09</v>
      </c>
      <c r="E261" s="18" t="s">
        <v>326</v>
      </c>
      <c r="F261" s="52">
        <v>6</v>
      </c>
      <c r="G261" s="28" t="s">
        <v>12</v>
      </c>
      <c r="H261" s="21"/>
      <c r="I261" s="21">
        <f t="shared" si="17"/>
        <v>0</v>
      </c>
      <c r="J261" s="56"/>
      <c r="P261" s="35"/>
    </row>
    <row r="262" spans="3:16" ht="21" customHeight="1">
      <c r="D262" s="46">
        <v>19.100000000000001</v>
      </c>
      <c r="E262" s="18" t="s">
        <v>327</v>
      </c>
      <c r="F262" s="52">
        <v>2</v>
      </c>
      <c r="G262" s="28" t="s">
        <v>12</v>
      </c>
      <c r="H262" s="21"/>
      <c r="I262" s="21">
        <f t="shared" si="17"/>
        <v>0</v>
      </c>
      <c r="J262" s="56"/>
      <c r="P262" s="35"/>
    </row>
    <row r="263" spans="3:16" ht="21" customHeight="1">
      <c r="D263" s="12">
        <v>20</v>
      </c>
      <c r="E263" s="13" t="s">
        <v>237</v>
      </c>
      <c r="F263" s="14"/>
      <c r="G263" s="14"/>
      <c r="H263" s="15"/>
      <c r="I263" s="15"/>
      <c r="J263" s="16">
        <f>SUM(I265:I266)</f>
        <v>0</v>
      </c>
      <c r="P263" s="35"/>
    </row>
    <row r="264" spans="3:16" ht="75" customHeight="1">
      <c r="D264" s="28">
        <v>20.010000000000002</v>
      </c>
      <c r="E264" s="37" t="s">
        <v>328</v>
      </c>
      <c r="F264" s="52">
        <v>1</v>
      </c>
      <c r="G264" s="28" t="s">
        <v>9</v>
      </c>
      <c r="H264" s="21"/>
      <c r="I264" s="21">
        <f t="shared" ref="I264:I265" si="18">ROUND(F264*H264,2)</f>
        <v>0</v>
      </c>
      <c r="J264" s="56"/>
      <c r="P264" s="35"/>
    </row>
    <row r="265" spans="3:16" ht="83.25" customHeight="1">
      <c r="D265" s="28">
        <v>20.02</v>
      </c>
      <c r="E265" s="37" t="s">
        <v>329</v>
      </c>
      <c r="F265" s="52">
        <v>1</v>
      </c>
      <c r="G265" s="28" t="s">
        <v>9</v>
      </c>
      <c r="H265" s="21"/>
      <c r="I265" s="21">
        <f t="shared" si="18"/>
        <v>0</v>
      </c>
      <c r="J265" s="56"/>
      <c r="P265" s="35"/>
    </row>
    <row r="266" spans="3:16" ht="13.5" thickBot="1">
      <c r="D266" s="59"/>
      <c r="E266" s="60"/>
      <c r="F266" s="61"/>
      <c r="G266" s="62"/>
      <c r="H266" s="63"/>
      <c r="I266" s="64"/>
      <c r="J266" s="65"/>
      <c r="P266" s="35"/>
    </row>
    <row r="267" spans="3:16" ht="36" customHeight="1" thickBot="1">
      <c r="D267" s="79" t="s">
        <v>238</v>
      </c>
      <c r="E267" s="80"/>
      <c r="F267" s="69"/>
      <c r="G267" s="70"/>
      <c r="H267" s="69"/>
      <c r="I267" s="71"/>
      <c r="J267" s="72">
        <f>SUM(J6:J265)</f>
        <v>0</v>
      </c>
    </row>
    <row r="268" spans="3:16" s="67" customFormat="1">
      <c r="C268" s="1"/>
      <c r="D268" s="34"/>
      <c r="E268" s="1"/>
      <c r="F268" s="34"/>
      <c r="G268" s="34"/>
      <c r="H268" s="34"/>
      <c r="I268" s="66"/>
      <c r="J268" s="4"/>
      <c r="K268" s="1"/>
      <c r="L268" s="1"/>
      <c r="M268" s="1"/>
      <c r="N268" s="1"/>
      <c r="O268" s="1"/>
      <c r="P268" s="1"/>
    </row>
    <row r="272" spans="3:16">
      <c r="E272" s="34"/>
      <c r="H272" s="2"/>
    </row>
    <row r="273" spans="8:8">
      <c r="H273" s="2"/>
    </row>
    <row r="274" spans="8:8">
      <c r="H274" s="2"/>
    </row>
  </sheetData>
  <mergeCells count="4">
    <mergeCell ref="E4:J4"/>
    <mergeCell ref="B27:C28"/>
    <mergeCell ref="E3:J3"/>
    <mergeCell ref="D267:E267"/>
  </mergeCells>
  <printOptions horizontalCentered="1"/>
  <pageMargins left="0.4" right="0.36" top="0.5" bottom="0.43" header="0" footer="0.23622047244094491"/>
  <pageSetup scale="5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 DE OFERTA</vt:lpstr>
      <vt:lpstr>'PLAN DE OFERTA'!Área_de_impresión</vt:lpstr>
      <vt:lpstr>'PLAN DE OFERTA'!Títulos_a_imprimir</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Alfredo Cabrera</dc:creator>
  <cp:lastModifiedBy>marco</cp:lastModifiedBy>
  <cp:lastPrinted>2022-03-30T14:05:11Z</cp:lastPrinted>
  <dcterms:created xsi:type="dcterms:W3CDTF">2022-03-21T19:11:35Z</dcterms:created>
  <dcterms:modified xsi:type="dcterms:W3CDTF">2022-05-25T17:59:11Z</dcterms:modified>
</cp:coreProperties>
</file>