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cc2d5f02d0daaecb/Escritorio/Minsal/Carpetas realizadas/adecuaciones INS/Carpeta adecuaciones INS/"/>
    </mc:Choice>
  </mc:AlternateContent>
  <xr:revisionPtr revIDLastSave="1" documentId="8_{C6160D7E-9C36-43CF-A2C7-79458F9A52FC}" xr6:coauthVersionLast="47" xr6:coauthVersionMax="47" xr10:uidLastSave="{19DB558B-4542-440D-BC9B-A145AA06EC38}"/>
  <bookViews>
    <workbookView xWindow="-120" yWindow="-120" windowWidth="29040" windowHeight="15840" xr2:uid="{7B86BC89-1396-40A7-983F-11B9BF383B34}"/>
  </bookViews>
  <sheets>
    <sheet name="Presupuest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29" i="1" l="1"/>
  <c r="F291" i="1"/>
  <c r="F260" i="1"/>
  <c r="F213" i="1"/>
  <c r="G212" i="1" s="1"/>
  <c r="F10" i="1"/>
  <c r="F351" i="1"/>
  <c r="F352" i="1"/>
  <c r="F353" i="1"/>
  <c r="F296" i="1"/>
  <c r="F271" i="1"/>
  <c r="F293" i="1"/>
  <c r="F290" i="1"/>
  <c r="F289" i="1"/>
  <c r="F391" i="1"/>
  <c r="F371" i="1"/>
  <c r="F372" i="1"/>
  <c r="F373" i="1"/>
  <c r="F374" i="1"/>
  <c r="F375" i="1"/>
  <c r="F376" i="1"/>
  <c r="F377" i="1"/>
  <c r="F378" i="1"/>
  <c r="F379" i="1"/>
  <c r="F380" i="1"/>
  <c r="F381" i="1"/>
  <c r="F382" i="1"/>
  <c r="F383" i="1"/>
  <c r="F384" i="1"/>
  <c r="F385" i="1"/>
  <c r="F386" i="1"/>
  <c r="F387" i="1"/>
  <c r="F388" i="1"/>
  <c r="F389" i="1"/>
  <c r="F390" i="1"/>
  <c r="F115" i="1"/>
  <c r="F116" i="1"/>
  <c r="F124" i="1"/>
  <c r="F120" i="1"/>
  <c r="F119" i="1"/>
  <c r="F126" i="1"/>
  <c r="F365" i="1"/>
  <c r="F366" i="1"/>
  <c r="F368" i="1"/>
  <c r="F360" i="1"/>
  <c r="F362" i="1"/>
  <c r="F363" i="1"/>
  <c r="F356" i="1"/>
  <c r="F357" i="1"/>
  <c r="F344" i="1"/>
  <c r="F345" i="1"/>
  <c r="F346" i="1"/>
  <c r="F347" i="1"/>
  <c r="F348" i="1"/>
  <c r="F349" i="1"/>
  <c r="F336" i="1"/>
  <c r="F337" i="1"/>
  <c r="F338" i="1"/>
  <c r="F339" i="1"/>
  <c r="F340" i="1"/>
  <c r="F341" i="1"/>
  <c r="F342"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31" i="1"/>
  <c r="F332" i="1"/>
  <c r="F333" i="1"/>
  <c r="F262" i="1"/>
  <c r="F263" i="1"/>
  <c r="F264" i="1"/>
  <c r="F265" i="1"/>
  <c r="F266" i="1"/>
  <c r="F267" i="1"/>
  <c r="F268" i="1"/>
  <c r="F269" i="1"/>
  <c r="F270" i="1"/>
  <c r="F272" i="1"/>
  <c r="F273" i="1"/>
  <c r="F274" i="1"/>
  <c r="F275" i="1"/>
  <c r="F276" i="1"/>
  <c r="F277" i="1"/>
  <c r="F278" i="1"/>
  <c r="F279" i="1"/>
  <c r="F280" i="1"/>
  <c r="F281" i="1"/>
  <c r="F282" i="1"/>
  <c r="F283" i="1"/>
  <c r="F284" i="1"/>
  <c r="F285" i="1"/>
  <c r="F286" i="1"/>
  <c r="F287" i="1"/>
  <c r="F288" i="1"/>
  <c r="F294" i="1"/>
  <c r="F29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00" i="1"/>
  <c r="F201" i="1"/>
  <c r="F202" i="1"/>
  <c r="F203" i="1"/>
  <c r="F204" i="1"/>
  <c r="F205" i="1"/>
  <c r="F206" i="1"/>
  <c r="F207" i="1"/>
  <c r="F208" i="1"/>
  <c r="F209" i="1"/>
  <c r="F210" i="1"/>
  <c r="F211" i="1"/>
  <c r="F192" i="1"/>
  <c r="C193" i="1"/>
  <c r="F193" i="1" s="1"/>
  <c r="F194" i="1"/>
  <c r="C195" i="1"/>
  <c r="F195" i="1" s="1"/>
  <c r="F196" i="1"/>
  <c r="F197" i="1"/>
  <c r="C182" i="1"/>
  <c r="F182" i="1" s="1"/>
  <c r="C184" i="1"/>
  <c r="C185" i="1"/>
  <c r="F185" i="1" s="1"/>
  <c r="F186" i="1"/>
  <c r="F187" i="1"/>
  <c r="F188" i="1"/>
  <c r="F166" i="1"/>
  <c r="F167" i="1"/>
  <c r="F168" i="1"/>
  <c r="F169" i="1"/>
  <c r="F170" i="1"/>
  <c r="F171" i="1"/>
  <c r="F172" i="1"/>
  <c r="F173" i="1"/>
  <c r="F174" i="1"/>
  <c r="F175" i="1"/>
  <c r="F176" i="1"/>
  <c r="F177" i="1"/>
  <c r="F178" i="1"/>
  <c r="F179" i="1"/>
  <c r="F180" i="1"/>
  <c r="F163" i="1"/>
  <c r="G162" i="1" s="1"/>
  <c r="F138" i="1"/>
  <c r="F139" i="1"/>
  <c r="F140" i="1"/>
  <c r="F141" i="1"/>
  <c r="F142" i="1"/>
  <c r="F143" i="1"/>
  <c r="F144" i="1"/>
  <c r="F145" i="1"/>
  <c r="F146" i="1"/>
  <c r="F147" i="1"/>
  <c r="F148" i="1"/>
  <c r="F149" i="1"/>
  <c r="F150" i="1"/>
  <c r="F151" i="1"/>
  <c r="F152" i="1"/>
  <c r="F153" i="1"/>
  <c r="F154" i="1"/>
  <c r="F155" i="1"/>
  <c r="F156" i="1"/>
  <c r="F157" i="1"/>
  <c r="F158" i="1"/>
  <c r="F159" i="1"/>
  <c r="F160" i="1"/>
  <c r="F161" i="1"/>
  <c r="F129" i="1"/>
  <c r="F130" i="1"/>
  <c r="F131" i="1"/>
  <c r="F132" i="1"/>
  <c r="F133" i="1"/>
  <c r="F134" i="1"/>
  <c r="F135" i="1"/>
  <c r="F117" i="1"/>
  <c r="F118" i="1"/>
  <c r="F121" i="1"/>
  <c r="F122" i="1"/>
  <c r="F123" i="1"/>
  <c r="F125" i="1"/>
  <c r="F7" i="1"/>
  <c r="F8" i="1"/>
  <c r="F9" i="1"/>
  <c r="F14" i="1"/>
  <c r="F15" i="1"/>
  <c r="F16" i="1"/>
  <c r="F17" i="1"/>
  <c r="F18" i="1"/>
  <c r="F19" i="1"/>
  <c r="F20" i="1"/>
  <c r="F21" i="1"/>
  <c r="F22" i="1"/>
  <c r="F23" i="1"/>
  <c r="F24" i="1"/>
  <c r="F25" i="1"/>
  <c r="F26" i="1"/>
  <c r="F45" i="1"/>
  <c r="F46" i="1"/>
  <c r="F47" i="1"/>
  <c r="F48" i="1"/>
  <c r="F49" i="1"/>
  <c r="F50" i="1"/>
  <c r="F51" i="1"/>
  <c r="F65" i="1"/>
  <c r="F66" i="1"/>
  <c r="F67" i="1"/>
  <c r="F77" i="1"/>
  <c r="F78" i="1"/>
  <c r="F28" i="1"/>
  <c r="F29" i="1"/>
  <c r="F30" i="1"/>
  <c r="F31" i="1"/>
  <c r="F32" i="1"/>
  <c r="F33" i="1"/>
  <c r="F34" i="1"/>
  <c r="F53" i="1"/>
  <c r="F54" i="1"/>
  <c r="F55" i="1"/>
  <c r="F69" i="1"/>
  <c r="F70" i="1"/>
  <c r="F71" i="1"/>
  <c r="F80" i="1"/>
  <c r="F81" i="1"/>
  <c r="F36" i="1"/>
  <c r="F37" i="1"/>
  <c r="F38" i="1"/>
  <c r="F39" i="1"/>
  <c r="F57" i="1"/>
  <c r="F58" i="1"/>
  <c r="F59" i="1"/>
  <c r="F60" i="1"/>
  <c r="F61" i="1"/>
  <c r="F62" i="1"/>
  <c r="F73" i="1"/>
  <c r="G72" i="1" s="1"/>
  <c r="F83" i="1"/>
  <c r="G82" i="1" s="1"/>
  <c r="F86" i="1"/>
  <c r="F87" i="1"/>
  <c r="F88" i="1"/>
  <c r="F89" i="1"/>
  <c r="F90" i="1"/>
  <c r="F91" i="1"/>
  <c r="F92" i="1"/>
  <c r="F93" i="1"/>
  <c r="F94" i="1"/>
  <c r="F95" i="1"/>
  <c r="F96" i="1"/>
  <c r="F97" i="1"/>
  <c r="F98" i="1"/>
  <c r="F99" i="1"/>
  <c r="F100" i="1"/>
  <c r="F102" i="1"/>
  <c r="F103" i="1"/>
  <c r="F104" i="1"/>
  <c r="F105" i="1"/>
  <c r="F106" i="1"/>
  <c r="F107" i="1"/>
  <c r="F108" i="1"/>
  <c r="F109" i="1"/>
  <c r="F110" i="1"/>
  <c r="F111" i="1"/>
  <c r="F112" i="1"/>
  <c r="G297" i="1" l="1"/>
  <c r="G261" i="1"/>
  <c r="G215" i="1"/>
  <c r="G6" i="1"/>
  <c r="G64" i="1"/>
  <c r="G128" i="1"/>
  <c r="G199" i="1"/>
  <c r="G35" i="1"/>
  <c r="G359" i="1"/>
  <c r="G13" i="1"/>
  <c r="G76" i="1"/>
  <c r="G335" i="1"/>
  <c r="G355" i="1"/>
  <c r="G114" i="1"/>
  <c r="G370" i="1"/>
  <c r="G56" i="1"/>
  <c r="G101" i="1"/>
  <c r="G165" i="1"/>
  <c r="G68" i="1"/>
  <c r="G79" i="1"/>
  <c r="G137" i="1"/>
  <c r="G85" i="1"/>
  <c r="G52" i="1"/>
  <c r="G27" i="1"/>
  <c r="G44" i="1"/>
  <c r="G343" i="1"/>
  <c r="G364" i="1"/>
  <c r="C189" i="1"/>
  <c r="F189" i="1" s="1"/>
  <c r="C183" i="1"/>
  <c r="F183" i="1" s="1"/>
  <c r="F184" i="1"/>
  <c r="C190" i="1"/>
  <c r="F190" i="1" s="1"/>
  <c r="C198" i="1"/>
  <c r="F198" i="1" s="1"/>
  <c r="G191" i="1" s="1"/>
  <c r="G181" i="1" l="1"/>
  <c r="G39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Dra. Valencia</author>
  </authors>
  <commentList>
    <comment ref="C123" authorId="0" shapeId="0" xr:uid="{086048A0-8207-4BCC-AE70-AFFFBF8396D8}">
      <text>
        <r>
          <rPr>
            <b/>
            <sz val="9"/>
            <color indexed="81"/>
            <rFont val="Tahoma"/>
            <family val="2"/>
          </rPr>
          <t>Dra. Valencia:</t>
        </r>
        <r>
          <rPr>
            <sz val="9"/>
            <color indexed="81"/>
            <rFont val="Tahoma"/>
            <family val="2"/>
          </rPr>
          <t xml:space="preserve">
Se hablo con Arq. Pineda se reducirá numero a 10</t>
        </r>
      </text>
    </comment>
  </commentList>
</comments>
</file>

<file path=xl/sharedStrings.xml><?xml version="1.0" encoding="utf-8"?>
<sst xmlns="http://schemas.openxmlformats.org/spreadsheetml/2006/main" count="1048" uniqueCount="690">
  <si>
    <t>FORMULARIO  DE  OFERTA</t>
  </si>
  <si>
    <t>PARTIDA</t>
  </si>
  <si>
    <t>DESCRIPCIÓN</t>
  </si>
  <si>
    <t>CANTIDAD</t>
  </si>
  <si>
    <t>UNIDAD</t>
  </si>
  <si>
    <t>PRECIO UNITARIO</t>
  </si>
  <si>
    <t>SUB TOTAL</t>
  </si>
  <si>
    <t>TOTAL</t>
  </si>
  <si>
    <t>OBRAS  PRELIMINARES</t>
  </si>
  <si>
    <t>COSTO PARCIAL</t>
  </si>
  <si>
    <t>Instalaciones provisionales de agua potable para el proyecto. Incluye pago del consumo</t>
  </si>
  <si>
    <t>sg</t>
  </si>
  <si>
    <t>Instalaciones provisionales de aguas negras para el proyecto (incluye servicios sanitarios para el personal de campo y oficina)</t>
  </si>
  <si>
    <t>Instalaciones provisionales de energía eléctrica para el proyecto, incluye pago del consumo</t>
  </si>
  <si>
    <t>c/u</t>
  </si>
  <si>
    <t>m2</t>
  </si>
  <si>
    <t>Desmontaje de cortina metálica de acero inoxidable, entre auditorium y cocina existente INT-1</t>
  </si>
  <si>
    <t>Desmontaje de muebles de lavabos en sanitarios de hombre y mujeres INT-2</t>
  </si>
  <si>
    <t>Desmontaje de cielo falso existente en áreas indicadas en plano INT-4</t>
  </si>
  <si>
    <t>Desmontaje paredes de diviciones livianas existentes INT-5</t>
  </si>
  <si>
    <t>Desmontaje de puertas existentes INT-7</t>
  </si>
  <si>
    <t>Limpieza y pintura de cielo falso existente  en auditorium INT-10</t>
  </si>
  <si>
    <t>2.01.01</t>
  </si>
  <si>
    <t>2.01.02</t>
  </si>
  <si>
    <t>2.01.03</t>
  </si>
  <si>
    <t>2.01.04</t>
  </si>
  <si>
    <t>2.01.05</t>
  </si>
  <si>
    <t>2.01.06</t>
  </si>
  <si>
    <t>2.01.08</t>
  </si>
  <si>
    <t>2.01.09</t>
  </si>
  <si>
    <t>2.01.10</t>
  </si>
  <si>
    <t>2.01.11</t>
  </si>
  <si>
    <t>2.01.12</t>
  </si>
  <si>
    <t>2.01.13</t>
  </si>
  <si>
    <t>Suministro e instalacion de división tablacemento con doble forro,  espesor de 1/2",  fijada a bastidores metálicos (postes y canales) de lámina galvanizada Cal. 20 a @ 40 cm de separación máxima, con tornillos autorroscantes con separación de 16".  Juntas ocultas.  (Para sellado de hueco de ventanas)</t>
  </si>
  <si>
    <t>Desmontaje de muebles metálico de cocina y sus componentes, incluye sellado punto abasto y descarga de agua, resane pared y/o acondicionamiento para nueva conexión de artefacto proyectado. INT-8</t>
  </si>
  <si>
    <t>Desmontaje de filtro para agua y sus componentes, incluye sellado de punto abasto mas resanes en pared.</t>
  </si>
  <si>
    <t>Desmontaje de lavamanos empotrados, de dos artefactos por mueble, incluye sellado punto abasto y descarga de agua, mas demolición de mueble, resanes en pared y/o acondicionamiento para nueva conexión de artefacto proyectado.</t>
  </si>
  <si>
    <t>Desmontaje de inodoros existentes, incluye sellado punto abasto y descarga de agua, resanes en piso y/o acondicionamiento para nueva conexión de artefacto proyectado.</t>
  </si>
  <si>
    <t>Desmontaje de duchas existentes, incluye tuberías, sellado punto abasto y descarga de agua, resanes en pared y/o acondicionamiento para nueva conexión de artefacto proyectado.</t>
  </si>
  <si>
    <t>Desmontaje de lavamanos existentes, incluye sellado punto abasto y descarga de agua, resanes en pared y/o acondicionamiento para nueva conexión de artefacto proyectado.</t>
  </si>
  <si>
    <t>Desmontaje de poceta de asea existente, incluye sellado punto abasto y descarga de agua, resanes en piso, pared y/o acondicionamiento para nueva conexión de artefacto proyectado.</t>
  </si>
  <si>
    <t>Desmontaje de tina existente , incluye sellado punto abasto y descarga de agua, resanes en piso.</t>
  </si>
  <si>
    <t>Desmontaje de bebedero , incluye sellado punto abasto y resanes en pared.</t>
  </si>
  <si>
    <t>Desmontaje de mueble y su lavamanos, incluye sellado punto abasto y descarga de agua, mas demolición de mueble, resanes en pared y/o piso.</t>
  </si>
  <si>
    <t xml:space="preserve">Sellado de resumidero existente mas sellado abasto de agua en área de baño a eliminar </t>
  </si>
  <si>
    <t>Demolición y retiro de enchapados en áreas de baños a remodelar.</t>
  </si>
  <si>
    <t>Demolición de media pared existente, incluye retiro de escombros sellado punto abasto de agua, resanes en piso.</t>
  </si>
  <si>
    <t>Limpieza de azulejo y artefactos sanitarios para eliminar sarro y moho de azulejo en áreas de baño a conservar, son dos áreas.</t>
  </si>
  <si>
    <t>SG</t>
  </si>
  <si>
    <t>Desmontajes y demoliciones</t>
  </si>
  <si>
    <t>Aguas residuales</t>
  </si>
  <si>
    <t>Demolición de pisos cerámicos existentes para instalación de tuberías, incluye huecos en losa y/o pared.</t>
  </si>
  <si>
    <t>Trazo lineal para la tubería.</t>
  </si>
  <si>
    <t>Suministro e Instalación Tub. ø 2" 125 PSI JC, incluye accesorios, pasatubos en losa, excavación, compactación, desalojos y todo lo necesario para dejar completamente conectados los artefactos sanitarios.</t>
  </si>
  <si>
    <t>Suministro e Instalación Tub. ø 4" 125 PSI JC, incluye accesorios, pasatubos en losa, excavación, compactación, desalojos  y todo lo necesario para dejar completamente conectados los artefactos sanitarios.</t>
  </si>
  <si>
    <t>Suministro instalación de resumidero para pocetas de aseo Ø3"xØ3" externas, de empotrar al piso, acabado cromado, incluye filtro o rejilla para evitar posibles obstrucciones en el desagüe y sello hidráulico.</t>
  </si>
  <si>
    <t>Suministro e Inst. Resumidero de piso de ø 2" con rejilla cuadrada de acero inoxidable, removible, atornillada y ajustable.</t>
  </si>
  <si>
    <t>Reparación de pisos cerámicos similar al existente, incluye base de concreto y resanes huecos en losa y/o pared.</t>
  </si>
  <si>
    <t>Prueba de hermeticidad de las tuberías.</t>
  </si>
  <si>
    <t>ml</t>
  </si>
  <si>
    <t>Agua Potable</t>
  </si>
  <si>
    <t>Demolición de pisos cerámicos existentes para instalación de tuberías, incluye base de concreto y huecos en losa y/o pared .</t>
  </si>
  <si>
    <t>Suministro e Instalación Tub. PVC ø 1/2" 315 PSI JC SDR 13.5,  incluye accesorios, excavación, compactación, desalojos y niples metálicos para paso de tuberías en losa y/o pared hacia los artefactos sanitarios.</t>
  </si>
  <si>
    <t>Suministro e Instalación Tub. PVC ø 1" HoGo, incluye accesorios y niples metálicos para paso de tuberías en losa y/o paredes.</t>
  </si>
  <si>
    <t>Suministro e Instalación de show sorber en ramal de alimentación baños fluxómetros.</t>
  </si>
  <si>
    <t>Prueba de presión de las tuberías.</t>
  </si>
  <si>
    <t>Artefactos sanitarios y equipos</t>
  </si>
  <si>
    <t>Suministro e instalación mueble mas fregadero inoxidable (medidas según el mercado local), de una poceta con escurridor incluye grifería cuello de ganso mono comando de 1/4 de giro.</t>
  </si>
  <si>
    <t>Suministro e Inst. de lavamanos doble tipo ovalin, empotrado en losa de concreto, incluye griferías, tubos de abasto, válvulas de control, chapetones, sifón de desagüe cromado a la pared y todo lo necesario para dejarlos correctamente instalado.</t>
  </si>
  <si>
    <t>Suministro e instalación de inodoro del tipo elongado de alta resistencia, descarga mediante válvula fluxómetro, que incluya válvula de accionamiento, asiento del tipo pesado, tapadera y accesorios.</t>
  </si>
  <si>
    <t>Suministro e instalación de inodoro de una sola pieza del tipo elongado de alta resistencia, descarga mediante botones, que incluya asiento del tipo pesado, tapadera y accesorios.</t>
  </si>
  <si>
    <t>Suministro e Inst. de lavamanos cerámico con pedestal, grifo metálico monocomando de 1/4 de giro horizontal y accesorios.</t>
  </si>
  <si>
    <t>Suministro e instalación de urinal de alta resistencia, descarga mediante válvula fluxómetro, que incluya válvula de accionamiento y accesorios.</t>
  </si>
  <si>
    <t>Suministro e Inst. chorro para pocetas de aseo.</t>
  </si>
  <si>
    <t>Barras para baños en áreas especiales, dos lados</t>
  </si>
  <si>
    <t>Dispensador de jabón liquido.</t>
  </si>
  <si>
    <t>Dispensador de papel toalla para manos.</t>
  </si>
  <si>
    <t>Dispensador de papel higiénico.</t>
  </si>
  <si>
    <t>Espejos.</t>
  </si>
  <si>
    <t>Suministro E Instalación De Tablero Trifasico T-Comedor, Tipo Centro De Carga, Barras 200A, Voltaje 208/120V, 42 Espacios, Nema 1, Proteccion Principal 125A/3P, Incluye Los Siguientes Termicos:9-20A/1P,2-15A/1P, 1-30A/3P,3-40A/3P, 2-20A/2P. Supresor De Transientes 40Kva.</t>
  </si>
  <si>
    <t>Caja Nema 1 Para Para Tablero T- Comedor Con Termico 125A/3P.</t>
  </si>
  <si>
    <t>Suministro E Instalación De Alimentador Para Tablero T-Comedor Desde Caja Nema 1 Y Tablero Pricipal Normal, Compuesto Por: 2Thhn 1/0 Awg (F)+Thhn 1/0Awg (N)+Thhn 6 Awg (T) Tuberia Emt 1 1/4".</t>
  </si>
  <si>
    <t>Suministro E Instalación De Tablero St-Audt, Trifasico, Tipo Centro De Carga, Barras 125A, Voltaje 208/120V, Con Proteccion Principal 70A/3P, Con Las Siguientes Protecciones Termomagneticas: 6-15A/1P.</t>
  </si>
  <si>
    <t>Suministro E Instalación De Alimentador Para Tablero St-Audt, Compuesto Por : 3 Thhn 4 Awg (F)+Thhn 4Awg (N)+Thhn 8Awg(T) En Tuberia Emt 1 1 /4"</t>
  </si>
  <si>
    <t>Suministro E Instalación De Tablero T-Ups-Audit, Tipo Centro De Carga, Barras 125A,Bara De Tierra Y Tierra Aislada, Monofasico, Nema 1, Espacios 12, Voltaje 208/120V, Proteccion Principal Tipo Ramal 50A/2P, Incluye Las Siguientes Proteciones : 6-15A/1P.</t>
  </si>
  <si>
    <t>Suministro E Instalación De Ups 6Kva, Voltaje De Entrada 208V, Voltaje De Salida 208/120V. Incluye Conexión A Tablero T-Ups-Audt, Compuesto Por 2Thhn 8 Awg (F)+Thhn 8Awg(N)+Thhn 10Awg (T)</t>
  </si>
  <si>
    <t>Suministro E Instalación De Salida De Luz Para Luminarias En Auditorio, Compuesta Por : 2Thhn 12 Awg +Thhn 14Awg (T)En Tuberia Tecnoducto Ent 3/4", Según Distribucion Indicada En Planos, Incluye Alimentador De Circuito Y Conexiones Entre Salidas De Luminarias.</t>
  </si>
  <si>
    <t>Suministro E Instalación De Salida De Luz Para Luminarias En Comedor Y Areas De Bodegas, Compuesta Por : 2Thhn 12 Awg +Thhn 14Awg (T)En Tuberia Tecnoducto Ent 3/4", Según Distribucion Indicada En Planos, Incluye Alimentador De Circuito Y Conexiones Entre Salidas De Luminarias.</t>
  </si>
  <si>
    <t>Suministro E Instalación De Interruptor Para Control De Luces Compuesto Por Dos Interruptores De Cambio Tres Vias,125V , 15A. Color Blanco.</t>
  </si>
  <si>
    <t>Suministro E Instalación De Interruptor Para Control De Luces Compuesto Por Un Interruptores,125V , 15A. Color Blanco.</t>
  </si>
  <si>
    <t>Suministro E Instalación  De Luminaria  Panel Led 2'X2' Ultradelgado, De Sobreponer, 120V,40W, 3839Lm, 60Hz, 6000K,Ip40</t>
  </si>
  <si>
    <t>Suministro E Instalación De Luminaria Panel Led 2'X4', De Empotrar En Cielo Falso, 120V,50W, 5000Lm, 60Hz, 6000K,Ip40.</t>
  </si>
  <si>
    <t>Suministro E Instalación De Luminaria Panel Led 1'X4', De Empotrar En Cielo Falso, 120V,36W, 3600Lm, 60Hz, 6000K,Ip40.</t>
  </si>
  <si>
    <t>Sumnistro E Instalación De Luminaria Circular , De Sobreponer En Cielo Falso, 10W, 120V, 60Hz, Led 800 Lm, 6500K.</t>
  </si>
  <si>
    <t>Suministro E Instalación De Salida De Luz Para Luminarias De Emergencia Y Rotulo De Salida  En Auditorio Y Comedor , Compuesta Por : 2Thhn 12 Awg +Thhn 14Awg (T)En Tuberia Tecnoducto Ent 3/4", Según Distribucion Indicada En Planos, Incluye Alimentador De Circuito Y Conexiones Entre Salidas De Luminarias.</t>
  </si>
  <si>
    <t>Suministro E Instalación De Rotulo De Salida, Con Dos Reflectores De Emergencia,Con Respaldo De Bateria De 90 Minutos, Letras Color Verde, Fondo Blanco, 2X1.2W,120V/277V,Ul Listed.</t>
  </si>
  <si>
    <t>Suministro E Instalación De Luminaria  De Emergencia Led Con Respaldo De Bateria De 90 Minutos. 2X1.2W,120V/277V,Ul Listed.</t>
  </si>
  <si>
    <t>Suministro E Instalación De Salida De Tomacorriente 120V Dedicado , En Sala De Auditorio Y Comedor , Compuesto Por : : 2Thhn 10 Awg +Thhn 12Awg (T)En Tuberia Tecnoducto Ent 3/4", Según Distribucion Indicada En Planos, Incluye Alimentador De Circuito .</t>
  </si>
  <si>
    <t>Suministro E Instalación De Salida De Tomacorriente 120V Uso General , En Sala De Auditorio , Compuesto Por : : 2Thhn 12 Awg +Thhn 14Awg (T)En Tuberia Tecnoducto Ent 3/4", Según Distribucion Indicada En Planos, Incluye Alimentador De Circuito .</t>
  </si>
  <si>
    <t>Suministro E Instalación De Salida De Tomacorriente 120V  Ups , En Sala De Auditorio , Compuesto Por : : 2Thhn 12 Awg + 2Thhn 14Awg (T)En Tuberia Tecnoducto Ent 3/4", Según Distribucion Indicada En Planos, Incluye Alimentador De Circuito .</t>
  </si>
  <si>
    <t>Suminsitro E Instalación De Tomacorriente 208V Para Alimentar A Ups 6 Kva, 208V/120V, 2 Thnn 8Awg(F)+Thhn 8Awg(N)+Thhn 10 Awg(T), Incluye Placa Para Conexión A Equipo Ups De 5Kva.</t>
  </si>
  <si>
    <t xml:space="preserve">Suministro E Instalación De Placa Y Modulo Para Tomacorrientes 120V Polarizados , Tomacorriente Doble Polarizado Grado Comercial Para Uso General, 15A, Nema 5-15R, 120V, 2P+T3, Placa Metalica Acero Inoxidable </t>
  </si>
  <si>
    <t xml:space="preserve">Suministro E Instalación De Placa Y Modulo Para Tomacorrientes 120V Polarizados Ups Color Rojo, Tierra Aislada , Tomacorriente Doble Polarizado Grado Comercial Para Uso General, 15A, Nema 5-15R, 120V, 2P+T3, Placa Metalica Acero Inoxidable </t>
  </si>
  <si>
    <t>Suministro E Instalación De Alimentador Para Equipo De Aire Acondiconado En Auditorio Conectado A Tablero Existente St-Aa-Sum, Compuesto Por : 3 Thhn 8 Ag(F)+Thhn 10Awg(T) Emt 1"</t>
  </si>
  <si>
    <t>Suministro E Instalación De Caja Nema 3R Para Equipo Compresor De Aire Acondicionado  Con Termico 40A/3P.</t>
  </si>
  <si>
    <t>Suministro E Instalación De Prolongacion De Cables Para Equipo Evaporador De Aire Acondicionado Compuesto Por :2 Thhn 12Awg (F)+Thhn 12(T)</t>
  </si>
  <si>
    <t>Suministro E Instalación De Alimentador Para Equipo Extractor De Aire #1 Ubicado En Auditorio, Compuesto Por: 2Thhn#12 Awg(F,N)
Thhn 14Awg(T) Tuberia Emt3/4", Incluye Termico En Tablero St-Aa-Sum</t>
  </si>
  <si>
    <t>Suministro E Instalación De Alimentador Para Equipo Extractor De Aire #2 Ubicado En Auditorio, Compuesto Por: 2Thhn#12 Awg(F,N)
Thhn 14Awg(T) Tuberia Emt3/4" , Incluye Termico En Tablero St-Aa-Sum</t>
  </si>
  <si>
    <t>Suministro E Instalación De Alimentador Para Equipo Extractor De Aire #3 Ubicado En Auditorio, Compuesto Por: 2Thhn#12 Awg(F,N)
Thhn 14Awg(T) Tuberia Emt3/4" , Incluye Termico En Tablero St-Aa-Sum</t>
  </si>
  <si>
    <t>Suminsitro E Instalación De Caja Nema 3R Con Termico 15A/1P.</t>
  </si>
  <si>
    <t>Suministro E Instalación De Alimentador Para Equipo De Aire Acondiconado En Comedor Conectado A Tablero T-Comedor, Compuesto Por : 3 Thhn 8 Ag(F)+Thhn 10Awg(T) Emt 1".</t>
  </si>
  <si>
    <t>Suministro E Instalación De Alimentador Para Equipo De Aire Acondiconado En Comedor Conectado A Tablero T-Comedor, Compuesto Por : 3 Thhn 8 Ag(F)+Thhn 10Awg(T) Emt 1"</t>
  </si>
  <si>
    <t>Suministro E Instalación De Caja Nema 3R Para Equipo Compresor De Aire Acondicionado En Comedor  Con Termico 40A/3P.</t>
  </si>
  <si>
    <t>Suministro E Instalación De Prolongacion De Cables Para Equipo Evaporador De Aire Acondicionado En Comedor Compuesto Por :2 Thhn 12Awg (F)+Thhn 12(T)</t>
  </si>
  <si>
    <t>Suministro E Instalación De Alimentador Para Equipo Extractor De Aire #4 En Baño , Compuesto Por: 2Thhn#12 Awg(F,N) Thhn 14Awg(T) Tuberia Emt3/4"</t>
  </si>
  <si>
    <t>Suministro E Instalación De Alimentador Para Equipo Extractor De Aire #5 En Baño , Compuesto Por: 2Thhn#12 Awg(F,N) Thhn 14Awg(T) Tuberia Emt3/4"</t>
  </si>
  <si>
    <t>Desmontajes De Luminarias 1X4Ft, Incluye Desconexion De Luminaria, Aislar Con Cinsta 3M 1711 La Salida De Luz Existente, Desmontaje De Interruptores.</t>
  </si>
  <si>
    <t>Desmontajes De Luminarias 2X4Ft, Incluye Desconexion De Luminaria, Aislar Con Cinsta 3M 1711 La Salida De Luz Existente, Desmontaje De Interruptores.</t>
  </si>
  <si>
    <t>Desmontajes De Luminarias Vetilador De Techo, Incluye Desconexion De Luminaria, Aislar Con Cinsta 3M 1711 La Salida Existente, Desmontaje De Control De Ventilador.</t>
  </si>
  <si>
    <t>Desmontajd E Bocinas De Techo, Incluye Desconexion De Bocina, Aislar Con Cinsta 3M 1711 La Salida Existente.</t>
  </si>
  <si>
    <t>Desmontajde De Tomacorrientes Ups En Cielo Falso , Incluye Desconexion De Tomacorriente, Aislar Con Cinsta 3M 1711 La Salida Existente</t>
  </si>
  <si>
    <t>Desmontaje De Tablero 4 Tableros Existente  En Area De Comedor, Incluye Desmonta De Tablero , Desmontaje De Alimentadores Desde Cuerto Eléctrico Principal.</t>
  </si>
  <si>
    <t>Auditorium, comedor, baños y bodegas edifico A</t>
  </si>
  <si>
    <t>Suministro E Instalación De Interruptor Para Control De Luces Compuesto Por Dos Interruptores,125V , 15A. Color Blanco.</t>
  </si>
  <si>
    <t>Suministro E Instalación De Interruptor Para Control De Luces Compuesto Por Tres Interruptores,125V , 15A. Color Blanco.</t>
  </si>
  <si>
    <t>Suministro E Instalación  De Luminaria De Suspender Lineal 48" Difusor Nevado, Led De 32W, 120V, 60Hz, Led 3530 Lm, 5000K.</t>
  </si>
  <si>
    <t>Suministro E Instalación De Luminaria Circular , De Empotrar En Cielo Falso, 10W, 120V, 60Hz, Led 800 Lm, 6500K.</t>
  </si>
  <si>
    <t>Suministro E Instalación De Salida De Tomacorriente 120V Uso General , En Biblioteca , Compuesto Por : : 2Thhn 12 Awg +Thhn 14Awg (T)En Tuberia Tecnoducto Ent 3/4", Según Distribucion Indicada En Planos, Incluye Alimentador De Circuito .</t>
  </si>
  <si>
    <t>Suministro E Instalación De Salida De Tomacorriente 120V  Ups , En Biblioteca , Compuesto Por : : 2Thhn 12 Awg + 2Thhn 14Awg (T)En Tuberia Tecnoducto Ent 3/4", Según Distribucion Indicada En Planos, Incluye Alimentador De Circuito .</t>
  </si>
  <si>
    <t xml:space="preserve">Suministro E Instalaicon De Alimentador De Compresor De Aire Acondicionado En Biblioteca, Compuesto Por: 3Thhn#8 Awg
+Thhn 10Awg Tuberia Emt 1"
</t>
  </si>
  <si>
    <t>Suministro E Instalación De Caja Nema 3R Para Equipo Compresor De Aire Acondicionado  Con Termico 30A/3P.</t>
  </si>
  <si>
    <t>Suministro E Instalación De Caja Nema 3R Para Equipo Compresor De Aire Acondicionado  Con Termico 20A/3P.</t>
  </si>
  <si>
    <t>Suministro E Instalación De Tomacorriente 120V , Interruptor Para Equipo Inyector De Aire Iny-01, Incluye Alimentador Compuestor Por : 2Thhn 12Awg(F,N)+Thhn 14Awg (T) En Tuberia 3/4" Ent.</t>
  </si>
  <si>
    <t>Suministro E Instalación De Tomacorriente 120V , Interruptor Para Equipo Inyector De Aire Ext-01, Incluye Alimentador Compuestor Por : 2Thhn 12Awg(F,N)+Thhn 14Awg (T) En Tuberia 3/4" Ent.</t>
  </si>
  <si>
    <t>Desmontajes De Luminarias De Montaje En Pared, Incluye Desconexion De Luminaria, Aislar Con Cinsta 3M 1711 La Salida De Luz Existente, Desmontaje De Interruptores.</t>
  </si>
  <si>
    <t>Desmontajde De Tomacorrientes Uso General Existentes , Incluye Desconexion De Tomacorriente, Aislar Con Cinsta 3M 1711 La Salida Existente</t>
  </si>
  <si>
    <t>1er Nivel edificio B</t>
  </si>
  <si>
    <t>Suministro De Instalación De Alimentador De Equipo Compresor De Aire Acondicionado Compuesto Por: 2Thhn 8Awg (F)+Thhn 10 Awg (T) En Tuberia Emt 1"</t>
  </si>
  <si>
    <t>Suministro E Instalación De Salida De Luz Para Luminarias De Emergencia Y Rotulo De Salida  En Sala De Video Conferencia , Compuesta Por : 2Thhn 12 Awg +Thhn 14Awg (T)En Tuberia Tecnoducto Ent 3/4", Según Distribucion Indicada En Planos, Incluye Alimentador De Circuito Y Conexiones Entre Salidas De Luminarias.</t>
  </si>
  <si>
    <t xml:space="preserve">Suministro E Instalación De Luminaria  De Emergencia Led Con Respaldo De Bateria De 90 Minutos. 2X1.2W,120V/277V,Ul Listed.
</t>
  </si>
  <si>
    <t>Suministro E Instalación De Salida De Tomacorriente 120V  Ups , , Compuesto Por : : 2Thhn 12 Awg + 2Thhn 14Awg (T)En Tuberia Tecnoducto Ent 3/4", Según Distribucion Indicada En Planos, Incluye Alimentador De Circuito .</t>
  </si>
  <si>
    <t xml:space="preserve">Desmontaje De Cable Alimentador Existente De Equipo De Aire Acondicionado Compuesto Por : 2Thhn 10Awg+12Awg(T) </t>
  </si>
  <si>
    <t>Desmontajes De Instalaciones Existentes En Nivel 1 Futura Biblioteca, ( Ver en planos)</t>
  </si>
  <si>
    <t>4er Nivel edificio B</t>
  </si>
  <si>
    <t>Suministro E Instalación De Tablero St-T4B, Tipo Centro De Carga De Empotrar En Pared, Monofasico, Barras 125A, Voltaje De Suministro 208/120V, Espacios 24, Proteccion Principal Tipo Ramal 60A/2P, Incluye Las Siguientes Protecciones Para Circuitos: 10-15A/1P.</t>
  </si>
  <si>
    <t>Suministro E Instalación De Alimentador De Tablero St-T4B, Compuesto Por : 2 Thhn 6 Awg (F)+Thhn 6Awg (N)+Thhn 8Awg(T) En Tuberia Emt De 1 1/4", Inlcuye Proteccion 60A/2P En Tablero St-T4 Existente.</t>
  </si>
  <si>
    <t xml:space="preserve">Suministro E Instalación  De Luminaria De Suspender Lineal 48" Difusor Nevado, Led De 29W, 120V, 60Hz, Led 2920 Lm, 5000K.
</t>
  </si>
  <si>
    <t>Suministro E Instalación De Salida De Luz Para Luminarias En Sala De Video Conferencia , Compuesta Por : 2Thhn 12 Awg +Thhn 14Awg (T)En Tuberia Tecnoducto Ent 3/4", Según Distribucion Indicada En Planos, Incluye Alimentador De Circuito Y Conexiones Entre Salidas De Luminarias.</t>
  </si>
  <si>
    <t xml:space="preserve">Suministro E Instalación De Salida De Luz Para Luminaria Panel Led En Oficina De Nivel 4, La Salida De Luz Se Conectara En Paralelo A Luminaria Exitente Ubicada En El Mismo Espacio De Oficina Con Cable 
3Thhn12Awg Thhn(F,N) +14Awg(T) Canalizado Con Canaleta Plastica 16X16Mm </t>
  </si>
  <si>
    <t>Suministro E Instalación De Salida De Tomacorriente 120V, En Sala De Video Conferencia, Compuesto Por : : 2Thhn 12 Awg +Thhn 14Awg (T)En Tuberia Tecnoducto Ent 3/4", Según Distribucion Indicada En Planos, Incluye Alimentador De Circuito Y Conexiones Entre Salidas</t>
  </si>
  <si>
    <t>Suministro E Instalación De Salida De Tomacorriente 120V Dedicado Cafetera, En Sala De Video Conferencia, Compuesto Por : : 2Thhn 10 Awg +Thhn 12Awg (T)En Tuberia Tecnoducto Ent 3/4", Según Distribucion Indicada En Planos, Incluye Alimentador De Circuito .</t>
  </si>
  <si>
    <t>Suministro E Instalación De Salida De Tomacorriente 120V Dedicado Oasis, En Sala De Video Conferencia, Compuesto Por : : 2Thhn 12 Awg +Thhn 14Awg (T)En Tuberia Tecnoducto Ent 3/4", Según Distribucion Indicada En Planos, Incluye Alimentador De Circuito .</t>
  </si>
  <si>
    <t xml:space="preserve">Suministro E Instalación De Placa  Y Modulo Para Tomacorrientes 120V Polarizados, Con Proteccion Gfci , Tomacorriente Doble Polarizado Grado Comercial Para Uso General, 15A, Nema 5-15R, 120V, 2P+T3, Placa Metalica Acero Inoxidable </t>
  </si>
  <si>
    <t xml:space="preserve">Suministro E Instalación De Y Modulo Para Tomacorrientes 120V Polarizados Ubicado En Mesa De Video Conferencia , Tomacorriente Doble Polarizado Grado Comercial Para Uso General, 15A, Nema 5-15R, 120V, 2P+T3, Placa Metalica Acero Inoxidable </t>
  </si>
  <si>
    <t xml:space="preserve">Suministro E Instalación De Rotulo De Salida, Con Dos Reflectores De Emergencia,Con Respaldo De Bateria De 90 Minutos, Letras Color Verde, Fondo Blanco, 2X1.2W,120V/277V,Ul Listed.
</t>
  </si>
  <si>
    <t>Suministro E Instalación De Alimentador Para Equipo Aire Acondicionado Aaeo1-N4, Compuesto Por: 2 Thhn 12 Awg (F)+Thhn 14Awg(T) Emt 3/4".</t>
  </si>
  <si>
    <t>Suministro E Instalación De Caja Nema 3R Con Termico 15A/2P, Para Equipo Aire Acondicionado  De  Sala Video Conferencia Nivel 4.</t>
  </si>
  <si>
    <t>Suministro E Instalación Termico En  Caja Nema 3R, Actualmente Tiene Un Termico De 30A/2P, El Cual Se Sustituye Por Uno De 40A/2P Para Equipo De Aire Acondicionado.</t>
  </si>
  <si>
    <t>Suministro E Instalación De Caja Nema 3R Con Termico 15A/1P, Para Equipo Extractor De Aire De  Sala Video Conferencia Nivel 4.</t>
  </si>
  <si>
    <t>Suministro De Instalación De Alimentador De Equipo Extractor  De Aire #1 Para Sala Video Conferencia Nivel 4 Compuesto Por: 2Thhn 12Awg (F)+Thhn 14 Awg (T) En Tuberia Emt 3/4"</t>
  </si>
  <si>
    <t>Suministro De Instalación De Alimentador De Equipo Extractor  De Aire #2 Para Sala Video Conferencia Nivel 4 Compuesto Por: 2Thhn 12Awg (F)+Thhn 14 Awg (T) En Tuberia Emt 3/4"</t>
  </si>
  <si>
    <t>Suministro E Instacion De Interruptor Sencillo Ubicado En Cabina De Control De Sala De Video Conferencia Para Controlar Equipo Extractor, Incluye Canalizacion 1" Emt Desde Cabina Hasta Azotea Donde Esta Ubicado El Equipos.</t>
  </si>
  <si>
    <t>Suministro E Instacion De Interruptor Sencillo 15A,120V, Ubicado En Cabina De Control De Sala De Video Conferencia Para Controlar Equipo Extractor, Incluye Canalizacion 1" Emt Desde Cabina Hasta Azotea Donde Esta Ubicado El Equipos.</t>
  </si>
  <si>
    <t>Suministro E Instalación De Ups T4Ups 1500Va,Tecnologia De Linea Interactiva, Tipo De Ondas Aproximada A Senoidal, Tiempo De Transferencia 6 Ms Típica : 10 Ms Max, Voltaje De Entrada 120V, Voltaje De Salida 120V, Rango De Regulacion De Voltaje 89 - 145V, Supresor De Transientes 156 Julios, Tiempi De Respaldo 10 Min Al 50% De Carga Nominal, Incluye Conexión Con Cable Tsj 4X10 Awg Para La Salida De Ups Con Caja Nema1  St-T4Ups, Incluye Tomacorrientes Para Alimentar La Entrada De Ups.</t>
  </si>
  <si>
    <t>Suministro E Instalación De Tablero , Monofasico, Barras 100A,Espacios 12, Con Dos Termicos 15A/1P,Barra Neutro  Y Tierra.</t>
  </si>
  <si>
    <t>Desmontajes De Luminarias Panel Led 2X2Ft, Incluye Desconexion De Luminaria, Aislar Con Cinsta 3M 1711 La Salida De Luz Existente, Desmontaje De Interruptores.</t>
  </si>
  <si>
    <t>Desmontajes De Instalaciones Existentes En Sala De Video Conferencia Edificio B Nivel 4, ( Ver planos).</t>
  </si>
  <si>
    <t>Equipos y demas condiciones de Auditorium</t>
  </si>
  <si>
    <t>AAE02/UC02: Desmontaje y reubicación, volver a montar, instalar y puesta en marcha de condensador y evaporador de equipo de aire acondicionado de 5 ton, deberá adicionar la tuberia de refrigeracion, aislantes, drenaje y cableados eléctricos necesario para la nueva ubicación del equipo,  Incluye base de concreto para montaje del condensador, deberá llevar estructura de acero a 0.10*0.10m de espaciado varilla de ø3/8". Deberá hacer vacío y recargar refrigerante y dejarlo funcionando con las corrientes y presiones adecuadas para R-410a. Ver otros detalles en planos</t>
  </si>
  <si>
    <t xml:space="preserve">AAE03/UC03 y AAE04/UC04: Suministro, montaje, instalación y puesta en marcha de equipo de aire acondicionado tipo mini-split de 4 Ton (48,000 Btuh), Eficiencia ≥ SEER 18, 208-230vac/3ph/60hz, R-410A. Incluye bomba de condesados (220vac, caudal mínimo: 10L/h, nivel sonoro máximo 40 dB(a)), estructura/"escuadras" o colgantes de acero píntado a dos manos anticorrosivo rustop. Incluye base de concreto para montaje del condensador, deberá llevar estructura de acero a 0.10*0.10m de espaciado varilla de ø3/8"Protección de lado de alto y bajo con presostatos. Control electrónico. El equipo deberá cumplir certificación AHRI.  </t>
  </si>
  <si>
    <t>EXT-01, EXT-02, EXT-03: Suministro, montaje e instalación de sistemas de extracción, extractor para exterior ("tipo hongo") de 1060cfm, presión estática (SP) 0.68” de agua. 208-220vac/1ph/60Hz incluye 3 rejillas por extractor, plenum, ductos, dampers. Nivel de ruido para el equipo 62 dB(A) en área de rejillas 40 dB(A). Los extractores deberan cumplir certificación AMCA.</t>
  </si>
  <si>
    <t xml:space="preserve">Suministro, montaje e instalación de juego de rejillas de entrada de aire exterior/interior (ubicadas atrás del escenario). Cada juego contendrá o estará formado por: rejilla para aplicación exterior lamas a 45° montadas sobre el plenum, después de la rejilla irá una malla de acero galvanizado para soporte del filtro+filtro duralax de 1/2"+ rejilla para interior lamas a 30° montadas sobre la parte exterior de la caja plenum. Las rejillas deberan cumplir la certificación AMCA. </t>
  </si>
  <si>
    <t>EXT-04, EXT-05: Suministro, montaje e instalación de sistemas de extracción tipo "in line" de 200cfm, presión estática (SP) 0.45” de agua, Nivel de ruido para el equipo 40 dB(A). 120vac/1ph/60Hz. incluye 2 rejillas en cielo falso por extractor, los plenums, mas rejilla de puerta, plenum y rejilla para descarga exterior, ductos, damper. Deberá arrancar y apagar con el interruptor de lueces. Los extractores deberán cumplir certificación AMCA</t>
  </si>
  <si>
    <t>Desmontaje de mueble metálico  tipo secador de platos y sus componentes, incluye sellado de punto abasto y descarga de aguas mas resanes en piso y pared. INT-8</t>
  </si>
  <si>
    <t>s/g</t>
  </si>
  <si>
    <t xml:space="preserve">AAE01/UC01: Suministro, montaje, instalación y puesta en marcha de equipo de aire acondicionado tipo mini-split de 1.5 Ton (18K Btuh), condensador descarga horizontal y evaporador pared alta (tipo parche) Eficiencia ≥ SEER 18, 208-230vac/1ph/60hz, R-410A. Incluye bomba de condesados (220vac, caudal mínimo: 10L/h, nivel sonoro máximo 40 dB(A)), estructura/"escuadras" o colgantes de acero píntado a dos manos anticorrosivo rustop. Protección de lado de alto y bajo con presostatos. Control electrónico. El equipo deberá cumplir certificación AHRI.  </t>
  </si>
  <si>
    <t xml:space="preserve">AAE01/UC01: Suministro, montaje, instalación y puesta en marcha de equipo de aire acondicionado tipo mini-split de 2 Ton (24K Btuh), condensador descarga horizontal y evaporador pared alta (tipo parche) Eficiencia ≥ SEER 18, 208-230vac/1ph/60hz, R-410A. Incluye bomba de condesados (220vac, caudal mínimo: 10L/h, nivel sonoro máximo 40 dB(A)), estructura/"escuadras" o colgantes de acero píntado a dos manos anticorrosivo rustop. Protección de lado de alto y bajo con presostatos. Control electrónico. El equipo deberá cumplir certificación AHRI.  </t>
  </si>
  <si>
    <t xml:space="preserve">AAE02/UC02: Suministro, montaje, instalación y puesta en marcha de equipo de aire acondicionado tipo mini-split de 3 Ton (36K Btuh), condensador descarga horizontal y evaporador pared alta (tipo parche) Eficiencia ≥ SEER 18, 208-230vac/1ph/60hz, R-410A. Incluye bomba de condesados (220vac, caudal mínimo: 10L/h, nivel sonoro máximo 40 dB(A)), estructura/"escuadras" o colgantes de acero píntado a dos manos anticorrosivo rustop. Protección de lado de alto y bajo con presostatos. Control electrónico. El equipo deberá cumplir certificación AHRI.  </t>
  </si>
  <si>
    <t>INY-01: Suministro, montaje e instalación de sistemas de inyección de aire ("tipo in line") de 500cfm, presión estática (SP) 0.68” de agua. 120vac/1ph/60Hz incluye rejillas de inyección, plenum, ductos, dampers. Nivel de ruido permitido para el equipo 45dB(A). Ver planos para mas detalles. El control ON/OFF deberá quedar en una sola caja tanto para INY-01 como para EXT-01 en un lugar conveniente para su manipulación. incluir para los extractores el kit de aislamiento de vibraciones colgantes. Los extractores deberan cumplir certificación AMCA.</t>
  </si>
  <si>
    <t>EXT-01: Suministro, montaje e instalación de sistemas de extracción de aire ("tipo in line") de 500cfm , presión estática (SP) 0.55” de agua. 120vac/1ph/60Hz. Incluye rejillas de extracción, plenum, ductos, dampers. Incluir para los extractores el kit de aislamiento de vibraciones colgantes. Nivel de ruido para el equipo 45 dB(A. Los extractores deberan cumplir certificación AMCA.</t>
  </si>
  <si>
    <t xml:space="preserve">DESH: Suministro, montaje e instalación de deshumidificador de aire de 60 pintas, 120vac/60Hz/EEV ≥ 2.0/R-410a, control electronico, rango de humedad de 35-85%HR; Incluye bomba de condensados de 120vac/60Hz, mas base para montaje lijada y pintada a dos manos pintura anticorrosiva rustop, debera adaptarle soportes de hule de 1/4" a cada pata de la base, el area de la base será determinada por la sección tranversal del equipo, dejando los espacios para el debido mantenimiento.  El deshumidficador y la bomba deberan cumplir certificación UL (EE.UU). Ver detalles de ubicación y base en planos. </t>
  </si>
  <si>
    <t>4to Nivel edificio B</t>
  </si>
  <si>
    <t>EXT-01, EXT-02: Suministro, montaje e instalación de sistemas de extracción, extractor para exterior ("tipo hongo") de 325cfm, presión estática (SP) 0.55” de agua. 120vac/1ph/60Hz incluye 2 rejillas de extracción unidos a los ductos, plenum, ductos, dampers. Además de 6 rejillas de entrada de aire exterior configuradas de dos en dos, conformando un mismo juego con el plenum así: rejilla de entrada+malla para soporte de filtro+filtro+rejilla de salida que dá al interior del recinto; Filtro de espuma o duralex. Ver detalles en planos. Nivel de ruido equipo 55 dB(A), en área de rejillas 40 dB(A). Los equipos quedan en losa sobre nivel 4. Los extractores y rejillas deberan cumplir certificación AMCA. ver planos para detalles.</t>
  </si>
  <si>
    <t>EN CABINA, AAE01/UC01: Suministro, montaje, instalación y puesta en marcha de equipo de aire acondicionado tipo mini-split de 3/4 Ton (9 KBtuh), condensador descarga horizontal y evaporador pared alta (tipo parche)  Eficiencia ≥ SEER 18, 208-230vac/1ph/60hz, R-410A, Nivel de ruido equipo 40 dB(A). Incluye bomba de condesados (220vac, caudal mínimo: 8 L/h, nivel sonoro máximo 40 dB(A)), estructura/"escuadras" o colgantes para soporte de tuberías de acero píntado a dos manos anticorrosivo rustop o usar perfiles unitrut. Para condensador escudras pintadas con esmalte al horno. Control electrónico. El equipo deberá cumplir certificación AHRI.  Incluye dos rejillas: una quedará montado en pared falsa a 1.60m snpt con respecto a su lado inferior, otra ubicada en la puerta 12*10" doble marco con sello perimetral lamas en forma de "V" para evitar ruidos, color a escoger. Los rejillas deberan cumplir certificación AMCA. Ver planos para detalles.</t>
  </si>
  <si>
    <t>Voz y Datos</t>
  </si>
  <si>
    <t>Suministro e instalación de Organizador horizontal 19" de 2 unidades de rack con 21 ranuras como mínimo en parte superior y 21 ranuras como mínimo en parte inferior, con agujeros en la parte trasera plástico con su respectiva tapadera. (Ver especificaciones técnicas)</t>
  </si>
  <si>
    <t>Suministro e instalación de Patch panel 24 puertos, cat 6A.  (Ver especificaciones técnicas)</t>
  </si>
  <si>
    <t>Suministro e instalación de Switch de 24  puertos</t>
  </si>
  <si>
    <t>UPS de 1500 VA Raqueable</t>
  </si>
  <si>
    <t>Desmontaje de campana de extracción de cocina existente (acero inox de 3.90mx1.90mx0.60m alto), incluyendo extractor,  estructuras de soporte ambos y cableado eléctrico y demás accesorios para el funcionamiento de la campana y del extarctor. INT-3</t>
  </si>
  <si>
    <t>Revisión, reparación y puesta en marcha de extractor existente, en bodega, limpieza de rejillas y sustitución de piezas dañadas de estructura exterior e interior, cambio de baleros del motor, desmotaje de piezas oxidadas y cambio de las mismas, resane y sellado, reparación de zonas de infiltración con eslastomericos de 10 años de vida util. Sustitución de arrancador y colocación de interuumpor on/off en área de bodega, Incluye circuito electricos y protecciones, deberá tener caja NEMA para exterior junto al extractor. ver ubicación en planos</t>
  </si>
  <si>
    <t>Desmontaje de sistemas de refrigeración de cuartos frios existentes. Incluye cableado eléctrico y todos los accesorios eléctricos y mecánicos inherentes a los cuartos, y resane de huecos y corte de estructuras de anclaje, etc. las superficies deberan quedar limpias y libres de obstáculos. Incluir el impermeabilizado de huecos en paredes y losas. INT-9</t>
  </si>
  <si>
    <t>Desmontaje, ajuste de marcos e instalacion de ventanas en areas indicadas, incluye todos los trabajos necesarios para el adecuado funcionamiento de ventanas</t>
  </si>
  <si>
    <t>2.01.07</t>
  </si>
  <si>
    <t>Demolición y desalojo de piso de concreto pulido de diferentes espesores INT-21</t>
  </si>
  <si>
    <t>Suministro e instalacion de simulacion de cargadero de tablayeso para exteriores espesor de 1/2",  fijada a bastidores metálicos (postes y canales) de lámina galvanizada Cal. 20 a @ 40 cm de separación máxima, con tornillos autorroscantes con separación de 16".  Juntas ocultas. Acabado martelinado o similar al existente.</t>
  </si>
  <si>
    <t xml:space="preserve">Suministro en instalacion de enchapado con azulejo 10x10cm color blanco </t>
  </si>
  <si>
    <t>Limpieza, reparacion y abrillantado de enchapado de azulejo existente</t>
  </si>
  <si>
    <t>Suministro y construccion de firme de concreto f'c 210 kg/cm2 espesor 0.10m con malla electrosoldada 6/6 para colocacion de piso ceramico</t>
  </si>
  <si>
    <t>m3</t>
  </si>
  <si>
    <t>Sellado de hueco de losa de acuerdo a detalle en plano</t>
  </si>
  <si>
    <t>Suministro y colocación a una cara cielo falso de tablayeso, espesor de 1/2",  fijada a bastidores metálicos de lámina galvanizada tipo pesada @ 40 cm de separación máxima, con tornillos autorroscantes con separación de 16". Ver en plano de acabados las áreas en las que se instalara cielo falso.</t>
  </si>
  <si>
    <t>2.02.01</t>
  </si>
  <si>
    <t>2.02.02</t>
  </si>
  <si>
    <t>2.02.03</t>
  </si>
  <si>
    <t>3.03.02</t>
  </si>
  <si>
    <t>2.02.04</t>
  </si>
  <si>
    <t>2.03.01</t>
  </si>
  <si>
    <t>2.02.05</t>
  </si>
  <si>
    <t>Suministro e instalación de pared de división liviana con perfiles de aluminio tipo pesado de 2"x2" @0.40mts  máximo, forro de melamina 3/4"  melamina plastificada para ambientes húmedos colo a definir, con pilastras para detener las puertas y fijarla al piso y paredes livianas a  0.20mts del piso, ver detalle en plano</t>
  </si>
  <si>
    <t>Desmontaje de muebles INT-2</t>
  </si>
  <si>
    <t>Desmontaje de sauna complato</t>
  </si>
  <si>
    <t>Desmontaje de ventanas existentes INT-18</t>
  </si>
  <si>
    <t>Demolición de piso existente incluye zocalo y desalojo INT-20</t>
  </si>
  <si>
    <t>2.02.06</t>
  </si>
  <si>
    <t>Suministro y aplicación de pintura de latex semi brillante, con dos manos (mínimo) de primera calidad, colores a definir en área de auditorium. Incluye curado y base, según especificaciones del fabricante. INT-11 Auditorium</t>
  </si>
  <si>
    <t>2.02.07</t>
  </si>
  <si>
    <t>Suministro y aplicación de pintura de latex semi brillante, con dos manos (mínimo) de primera calidad, colores a definir en área de auditorium. Incluye curado y base, según especificaciones del fabricante.</t>
  </si>
  <si>
    <t>2.03.02</t>
  </si>
  <si>
    <t>Demolición y desalojo de piso de sanitarios existente</t>
  </si>
  <si>
    <t>3.01.01</t>
  </si>
  <si>
    <t>3.01.02</t>
  </si>
  <si>
    <t>3.01.03</t>
  </si>
  <si>
    <t>3.01.04</t>
  </si>
  <si>
    <t>3.01.05</t>
  </si>
  <si>
    <t>3.01.07</t>
  </si>
  <si>
    <t>3.01.06</t>
  </si>
  <si>
    <t>2.03.03</t>
  </si>
  <si>
    <t>Suministro e instalación de piso cerámico alto trafico de 60x60 cm como mínimo de primera calidad, color a definir en corredor exterior y acceso a lobby, inlcuye Zocalo</t>
  </si>
  <si>
    <t>Suministro e instalación de piso cerámico alto trafico de 30x30 cm como mínimo de primera calidad, color a definir para áreas intervenidas, Incluye Zocalo</t>
  </si>
  <si>
    <t>Suministro e instalación de piso cerámico alto trafico de 30x30 cm como mínimo de primera calidad, color a definir en pasillo entre área a intervenir, Incluye Zocalo</t>
  </si>
  <si>
    <t>Suministro e instalación de piso cerámico alto trafico de 30x30 cm como mínimo de primera calidad, color a definir para sanitarios, Incluye Zocalo</t>
  </si>
  <si>
    <t>3.02.01</t>
  </si>
  <si>
    <t>3.02.02</t>
  </si>
  <si>
    <t>3.02.03</t>
  </si>
  <si>
    <t>3.03.01</t>
  </si>
  <si>
    <t>3.03.03</t>
  </si>
  <si>
    <t>4.01.01</t>
  </si>
  <si>
    <t>4.01.02</t>
  </si>
  <si>
    <t>4.01.03</t>
  </si>
  <si>
    <t>Suministro e instalacion de simulacion de cargadero de tablayeso espesor de 1/2" en area de sala de video conferencia y salon de usos multiples,  fijada a bastidores metálicos  anclado a losa (postes y canales) de polin C 6" Chapa 14, con tornillos autorroscantes con separación de 16".  Juntas ocultas. Acabado lijado y pasteado. Incluye todos los trabajos necesarios para su correcta instalacion y funcionamiento.</t>
  </si>
  <si>
    <t>4.02.01</t>
  </si>
  <si>
    <t>4.02.02</t>
  </si>
  <si>
    <t>Suministro e instalación de piso cerámico alto trafico de 60x60 cm como mínimo de primera calidad, color a definir, inlcuye Zocalo</t>
  </si>
  <si>
    <t>4.03.01</t>
  </si>
  <si>
    <t>Suministro e instalación de cielo falso de fibrocemento 2' x 2' x 6 mm., perfileria de aluminio tipo pesado, suspendido con alambre galvanizado entorchado, Aplicación de dos manos de pintura (como mínimo) tipo látex, color blanco, incluye arriostramiento sismo resistente. Ver detalle en planos</t>
  </si>
  <si>
    <t>5.01.01</t>
  </si>
  <si>
    <t>5.01.02</t>
  </si>
  <si>
    <t>Desmontaje de muebles existentes INT-2</t>
  </si>
  <si>
    <t>Suministro e instalacion de simulacion de vigas de tablayeso para exteriores espesor de 1/2",  fijada a bastidores metálicos (postes y canales) de lámina galvanizada Cal. 20 a @ 40 cm de separación máxima, con tornillos autorroscantes con separación de 16".  Juntas ocultas. Acabado martelinado o similar al existente.</t>
  </si>
  <si>
    <t>Suministro e instalacion de división tablacemento con doble forro,  espesor de 1/2",  fijada a bastidores metálicos (postes y canales) de lámina galvanizada Cal. 20 a @ 40 cm de separación máxima, con tornillos autorroscantes con separación de 16".  Juntas ocultas.  (cabina), incluye aislante acustico</t>
  </si>
  <si>
    <t xml:space="preserve">Suministro e instalacion de división tablacemento con doble forro,  espesor de 1/2",  fijada a bastidores metálicos (postes y canales) de lámina galvanizada Cal. 20 a @ 40 cm de separación máxima, con tornillos autorroscantes con separación de 16".  Juntas ocultas.  </t>
  </si>
  <si>
    <t>5.02.01</t>
  </si>
  <si>
    <t>5.02.02</t>
  </si>
  <si>
    <t>Puertas</t>
  </si>
  <si>
    <t>4.02.03</t>
  </si>
  <si>
    <t>6.01.01</t>
  </si>
  <si>
    <t>6.01.02</t>
  </si>
  <si>
    <t>6.01.03</t>
  </si>
  <si>
    <t>6.01.04</t>
  </si>
  <si>
    <t>6.01.05</t>
  </si>
  <si>
    <t>6.01.06</t>
  </si>
  <si>
    <t>P-8 suministro e instlación de puerta de hierro, doble abatimiento, de una hoja, marco y  estructura de tubo estructural de 1"x1" chapa 14,  forro en ambas caras de lamina de hierro e= 1/16",   incluye preparacion y acabado automotriz color a escoger por supervisión. mochetas de angulo de 1-1/4" x3/16", tres isagras de capsula hecha en torno ∅5/8" cerradura para puerta de entrada  tendra manijas en ambos lados y brazo hidraúlico</t>
  </si>
  <si>
    <t>6.01.07</t>
  </si>
  <si>
    <t>6.01.08</t>
  </si>
  <si>
    <t>6.01.09</t>
  </si>
  <si>
    <t>6.01.10</t>
  </si>
  <si>
    <t>P-9 Suministro e instalación de puerta de madera, abatible 180° doble hoja con marco y estructura de riostra de madera de cedro y doble forro de plywood banack clase "a" de 4mm, mocheta, chapa de palanca, tres bisagras de pin de 5/8" en cada hoja y acabado plastico laminado de alta presion</t>
  </si>
  <si>
    <t>P-10 Suministro e instalación de puerta de madera, abatible una hoja con marco y estructura de riostra de madera de cedro y doble forro de plywood banack clase "a" de 4mm, incluye mirilla con vidrio de  6mm y mocheta, chapa de palanca, tres bisagras de pin de 5/8" en cada hoja y acabado plastico laminado de alta presion</t>
  </si>
  <si>
    <t>P-11 Suministro e instalación de puerta de madera, abatible una hoja con marco y estructura de riostra de madera de cedro y doble forro de plywood banack clase "a" de 4mm, mocheta, chapa de palanca, tres bisagras de pin de 5/8" en cada hoja y acabado plastico laminado de alta presion</t>
  </si>
  <si>
    <t>P-12 Suministro e instalación de puerta de madera, abatible una hoja con marco y estructura de riostra de madera de cedro y doble forro de plywood banack clase "a" de 4mm, mocheta, chapa de palanca, tres bisagras de pin de 5/8" en cada hoja y acabado plastico laminado de alta presion</t>
  </si>
  <si>
    <t>P-2 Desmontar, limpiar, pintar y reparar para su óptimo funcionamiento</t>
  </si>
  <si>
    <t>P-4 Desmontar, limpiar, pintar y reparar para su óptimo funcionamiento y reubicar según plano</t>
  </si>
  <si>
    <t>P-6 Desmontar, limpiar, pintar y reparar para su óptimo funcionamiento y reubicar según plano</t>
  </si>
  <si>
    <t>6.01.11</t>
  </si>
  <si>
    <t>P-13 Suministro e instalación de puerta de madera, abatible una hoja con marco y estructura de riostra de madera de cedro y doble forro de plywood banack clase "a" de 4mm, mocheta, chapa de palanca, tres bisagras de pin de 5/8" en cada hoja y acabado plastico laminado de alta presion</t>
  </si>
  <si>
    <t>P-14 Suministro e instalación de puerta de sanitarios de melamina plastificada para ambientes húmedos, en estructura de aluminio. ver detalle</t>
  </si>
  <si>
    <t>P-15 Suministro e instalación de puerta de sanitarios de melamina plastificada para ambientes húmedos, en estructura de aluminio. ver detalle</t>
  </si>
  <si>
    <t>P-16 Suministro e instalación de puerta de madera, abatible 180° doble hoja con marco y estructura de riostra de madera de cedro y doble forro de plywood banack clase "a" de 4mm, mocheta, chapa de palanca, tres bisagras de pin de 5/8" en cada hoja y acabado plastico laminado de alta presion</t>
  </si>
  <si>
    <t>P-17 Desmontar, limpiar, pintar y reparar para su óptimo funcionamiento y reubicar según plano</t>
  </si>
  <si>
    <t>P-18 Desmontar, limpiar, pintar y reparar para su óptimo funcionamiento</t>
  </si>
  <si>
    <t>Ventanas</t>
  </si>
  <si>
    <t>V-1 Limpieza y reparación de ventanas existentes, incluyendo todos los elementos necesarios para su óptimo funcionamiento</t>
  </si>
  <si>
    <t>V-2 Limpieza y reparación de ventanas existentes, incluyendo todos los elementos necesarios para su óptimo funcionamiento</t>
  </si>
  <si>
    <t>V-3 Limpieza y reparación de ventanas existentes, incluyendo todos los elementos necesarios para su óptimo funcionamiento</t>
  </si>
  <si>
    <t>V-4 Limpieza y reparación de ventanas existentes, incluyendo todos los elementos necesarios para su óptimo funcionamiento</t>
  </si>
  <si>
    <t>V-5 Limpieza y reparación de ventanas existentes, incluyendo todos los elementos necesarios para su óptimo funcionamiento</t>
  </si>
  <si>
    <t>V-8 Ventana Con Marco De madera con acabado similar a ventanas de lobby (1.00x0.60) con  Vidrio Fijo Claro De 6mm Minimo De Espesor, Con Sellado Perimetral De Silicón Suministradas E Instaladas.</t>
  </si>
  <si>
    <t>V-6 Ventana Con Marco De Aluminio Tipo Pesado (1.50x1.0x2) en L  Anodizado Al Natural Con  Vidrio Fijo De 6mm Minimo De Espesor polarizado, Con Sellado Perimetral De Silicón Suministradas E Instaladas.</t>
  </si>
  <si>
    <t>V-10 Ventana de 4 cuerpos de 4.57x1.47 con perfil de aluminio color a escoger máximo aislamiento acústico Rw = 55 dB
Máximo aislamiento térmico Uw = 0,70 W/m²K, con certificación energética de la ventana, incluye cortinas PVC verticales de color a escoger</t>
  </si>
  <si>
    <t>V-9 Ventana Con Marco De Aluminio Tipo Pesado (1.20x1.00x2) en L  Anodizado Al Natural Con  Vidrio Fijo De 6mm Minimo De Espesor polarizado, Con Sellado Perimetral De Silicón Suministradas E Instaladas. máximo aislamiento acústico Rw = 55 dB</t>
  </si>
  <si>
    <t>V-11 Ventana Con Marco De Aluminio Tipo Pesado (1.50x1.0x2) en L  Anodizado Al Natural Con  Vidrio claro Fijo De 6mm Minimo De Espesor, Con Sellado Perimetral De Silicón Suministradas E Instaladas.</t>
  </si>
  <si>
    <t>M-1 Suministro e instalación de estación para calentar alimentos, superficie elaborada en aglomerado de madera con acabado plástico laminado y bastidores de cedro según detalles en plano</t>
  </si>
  <si>
    <t>M-2 Suministro e instalación de mesa de trabajo en cabina, superficie elaborada en aglomerado de madera con acabado plástico laminado y bastidores de cedro según detalles en plano</t>
  </si>
  <si>
    <t>M-3 Suministro e instalación de módulo de resguardo de equipo de audio y video, superficie elaborada en aglomerado de madera con acabado plástico laminado y bastidores de cedro según detalles en plano</t>
  </si>
  <si>
    <t>M-4 Suministro e instalación de muebles para lavabos en sanitarios, superficie elaborada en aglomerado de madera con acabado plástico laminado y bastidores de cedro según detalles en plano</t>
  </si>
  <si>
    <t>M-5 suministro de estanteria tipo dixion 0.46x0.90x2.10con angulos ranurados estandar, esquineros metalicos para soporte de union entre paneles y angulo ranurado, pernos galvanizados con tuerca y arandela plana 1/4"x3/4", pintura epoxi-poliesterelectrostatica en polvo horneable previamente y tratadas con un baño quimico, desengrase, fosfatizado, lavado, enjuegue, sello no cromico y que da un acabado plastificado</t>
  </si>
  <si>
    <t>7.01.01</t>
  </si>
  <si>
    <t>7.01.02</t>
  </si>
  <si>
    <t>7.01.03</t>
  </si>
  <si>
    <t>7.01.04</t>
  </si>
  <si>
    <t>7.01.05</t>
  </si>
  <si>
    <t>M-6 Suministro e instalación de estación de trabajo individual, para 4 persona  (1.43x0.75) estación de trabajo individual con división lateral, superficie elaborada en aglomerado de madera de 1" con acabado plástico laminado, paredes laterales  y frontal de 1" de espesor, forradas con tela de alta densidad, portateclado y pasacables</t>
  </si>
  <si>
    <t>7.01.06</t>
  </si>
  <si>
    <t>7.01.07</t>
  </si>
  <si>
    <t>M-7 Suministro e instalación de mueble tipo recepción, superficie elaborada en aglomerado de madera con acabado plástico laminado y bastidores de cedro según detalles en plano</t>
  </si>
  <si>
    <t>M-8 Suministro e instalación de muebles para resguardo de consulas control de audio y video, superficie elaborada en aglomerado de madera con acabado plástico laminado y bastidores de cedro según detalles en plano</t>
  </si>
  <si>
    <t>Señaletica</t>
  </si>
  <si>
    <t>Suministro e Instalacion de Rotulos Acrilicos Para Identificacion De Todas Las Areas (10x35cms)</t>
  </si>
  <si>
    <t>Suministro e Instalacion de Rotulo De Advertencia De Riesgo Electrico (25x25cms)</t>
  </si>
  <si>
    <t>Suministro e Instalacion de Señal De Extintor O Señal De Proteccion Contra Incendios (25x25cms)</t>
  </si>
  <si>
    <t>Suministro e Instalacion de Señal De Ruta De Evacuacion (20x40cms</t>
  </si>
  <si>
    <t>Suministro y colocación de placa conmemorativa del proyecto elaborada en bronce, cuyas medidas serán de 0.70 x 0.60 mts.  diseño, colores y leyendas a definir</t>
  </si>
  <si>
    <t>8.01.01</t>
  </si>
  <si>
    <t>8.01.02</t>
  </si>
  <si>
    <t>8.01.03</t>
  </si>
  <si>
    <t>8.01.04</t>
  </si>
  <si>
    <t>8.01.05</t>
  </si>
  <si>
    <t>8.01.06</t>
  </si>
  <si>
    <t>8.01.07</t>
  </si>
  <si>
    <t>9.01.01</t>
  </si>
  <si>
    <t>9.01.02</t>
  </si>
  <si>
    <t>9.01.03</t>
  </si>
  <si>
    <t>9.01.04</t>
  </si>
  <si>
    <t>9.01.05</t>
  </si>
  <si>
    <t>9.01.06</t>
  </si>
  <si>
    <t>9.01.07</t>
  </si>
  <si>
    <t>9.01.08</t>
  </si>
  <si>
    <t>9.01.09</t>
  </si>
  <si>
    <t>9.01.10</t>
  </si>
  <si>
    <t>9.01.11</t>
  </si>
  <si>
    <t>9.01.12</t>
  </si>
  <si>
    <t>9.01.13</t>
  </si>
  <si>
    <t>9.01.14</t>
  </si>
  <si>
    <t>9.01.15</t>
  </si>
  <si>
    <t>9.02.01</t>
  </si>
  <si>
    <t>10.01.01</t>
  </si>
  <si>
    <t>10.01.02</t>
  </si>
  <si>
    <t>10.01.03</t>
  </si>
  <si>
    <t>10.01.04</t>
  </si>
  <si>
    <t>10.01.05</t>
  </si>
  <si>
    <t>10.01.06</t>
  </si>
  <si>
    <t>10.01.07</t>
  </si>
  <si>
    <t>10.01.08</t>
  </si>
  <si>
    <t>10.01.09</t>
  </si>
  <si>
    <t>10.01.10</t>
  </si>
  <si>
    <t>10.01.11</t>
  </si>
  <si>
    <t>10.01.12</t>
  </si>
  <si>
    <t>10.01.13</t>
  </si>
  <si>
    <t>10.01.14</t>
  </si>
  <si>
    <t>10.01.15</t>
  </si>
  <si>
    <t>10.02.01</t>
  </si>
  <si>
    <t>10.02.02</t>
  </si>
  <si>
    <t>10.02.03</t>
  </si>
  <si>
    <t>10.02.04</t>
  </si>
  <si>
    <t>10.02.05</t>
  </si>
  <si>
    <t>10.02.06</t>
  </si>
  <si>
    <t>10.02.07</t>
  </si>
  <si>
    <t>10.02.08</t>
  </si>
  <si>
    <t>10.02.09</t>
  </si>
  <si>
    <t>10.03.01</t>
  </si>
  <si>
    <t>10.03.02</t>
  </si>
  <si>
    <t>10.03.03</t>
  </si>
  <si>
    <t>10.03.04</t>
  </si>
  <si>
    <t>10.03.05</t>
  </si>
  <si>
    <t>10.03.06</t>
  </si>
  <si>
    <t>10.03.07</t>
  </si>
  <si>
    <t>11.01.01</t>
  </si>
  <si>
    <t>11.01.02</t>
  </si>
  <si>
    <t>11.01.03</t>
  </si>
  <si>
    <t>11.01.04</t>
  </si>
  <si>
    <t>11.01.05</t>
  </si>
  <si>
    <t>11.01.06</t>
  </si>
  <si>
    <t>11.01.07</t>
  </si>
  <si>
    <t>11.02.01</t>
  </si>
  <si>
    <t>11.02.02</t>
  </si>
  <si>
    <t>11.02.03</t>
  </si>
  <si>
    <t>11.02.04</t>
  </si>
  <si>
    <t>11.02.05</t>
  </si>
  <si>
    <t>11.02.06</t>
  </si>
  <si>
    <t>11.03.01</t>
  </si>
  <si>
    <t>11.03.02</t>
  </si>
  <si>
    <t>12.01.01</t>
  </si>
  <si>
    <t>12.01.02</t>
  </si>
  <si>
    <t>12.01.03</t>
  </si>
  <si>
    <t>12.02.01</t>
  </si>
  <si>
    <t>12.02.02</t>
  </si>
  <si>
    <t>12.02.03</t>
  </si>
  <si>
    <t>ESCALERA DE EMERGENCIA Y OBRAS EXTERIORES</t>
  </si>
  <si>
    <t>Excavacion para fundaciones de escaleras de emergencias</t>
  </si>
  <si>
    <t>Desalojo de material sobrante de las excavaciones</t>
  </si>
  <si>
    <t>Suministro y conformacion de relleno estructural  con material selecto para fundaciones de escaleras de emergencias, al 95% del PVSmax de T-180</t>
  </si>
  <si>
    <t>Suministro y conformacion de relleno con suelocemento resistencia 28kg/cm2 a 28 dias</t>
  </si>
  <si>
    <t>Construccion de Zapata Z-1 de concreto f'c280kg/cm2 y acero de refuerzo N°5@ ambos sentidos según detalle de planos</t>
  </si>
  <si>
    <t>Construccion de Pedestal P-1 de concreto f'c 280 kg/cm2 y acero de refuerzo 4N°6 mas 4N°5 y estribo N°3@0.15m,incluye placa 0.40x0.40x1" mas 4 pernos 3/4"x0.80m, según detalle de planos</t>
  </si>
  <si>
    <t>Construccion de Pedestal PDE-1 de concreto f'c 280kg/cm2 y acero de refuerzo 4N°4 mas estribo N°2 y un lecho en ambos sentidos de N°4 @0.15m en ambos sentidos, incluye placa 0.20x0.30x3/8" y dos pernos 1/2"x 0.20m. Según detalle de planos</t>
  </si>
  <si>
    <t>Construccion de tensores T-1 de concreto f'c  280kg/cm2 y acero de refuerzo 4N°5, estribo N°3 @0.15m, según detalle de planos</t>
  </si>
  <si>
    <t xml:space="preserve">Construccion de acera de concreto f´c 210 kg/cm2 acabado estriado </t>
  </si>
  <si>
    <t xml:space="preserve">Suministro e instalacion de columna metalica CM-1 HSS 8"x8"x1/4", incluye preparacion de superficie con dos manos de pintura anticorrosiva, ademas de dos manos de pintura acabado automotriz.
</t>
  </si>
  <si>
    <t>Suministro e instalacion de Viga VE1: Hss 8x4x1/8" Incluye Preparación De Superficie Y Pintura De Esmalte 2 Manos Acabado Automotriz</t>
  </si>
  <si>
    <t>Suministro e instalacion de Viga VE2: Hss 8x4x3/16" Incluye Preparación De Superficie Y Pintura De Esmalte 2 Manos Acabado Automotriz</t>
  </si>
  <si>
    <t>Suministro e instalacion de Viga EM1: Tubo 4x2x1/4" Incluye Preparación De Superficie Y Pintura De Esmalte 2 Manos Acabado Automotriz</t>
  </si>
  <si>
    <t>Suministro e instalacion de  Pasamano De Caño Negro Tipo Liviano H=1.20m Con Acabado Automotriz Color Café Tabaco. Incluye: Caño Negro Tipo Liviano D=1" Horizontal O Diagonal Cada 0.15m (5 Caños) Mas Un Caño Negro Tipo Liviano D=2" Horizontal O Diagonal En Parte Superior De Pasamano; Apoyo (Poste) De Caño Negro Tipo Liviano D=2" Puesto A Cada 1.50m</t>
  </si>
  <si>
    <t>Suministro e instalacion de Peldaño De Marco De Angulo 2" X 3/16", Con Lamina Lagrimada E=1/8", De Dimensiones: 0.30 X 1.40 Mts</t>
  </si>
  <si>
    <t>Suministro e instalacion de Losa Densa Lde: Ref. #4@0.15m A.S. Dos Lechos E=0.15m F´C=280kg/Cm2</t>
  </si>
  <si>
    <t>Suministro e instalacion de Polin P1,  2" X 6", Chapa 14 Dos Manos De Pintura Anticorrosiva Y Dos Manos De Pintura Esmalte Color Blanco</t>
  </si>
  <si>
    <t>Botaguas De Lamina Galvanizada Calibre 24, Entre Parapeto Existente Y Cubierta De Escalera</t>
  </si>
  <si>
    <t>Botaguas De Lamina Galvanizada Calibre 22, Entre salida de extractores y cumbreras</t>
  </si>
  <si>
    <t>Suminstro e instalacion de cielo raso de pvc según especificaciones tecnicas</t>
  </si>
  <si>
    <t>Demolicion y desalojo de piso de concreto tipo acera en area exterior de auditorio</t>
  </si>
  <si>
    <t>Construccion de acera de concreto f´c 210 kg/cm2 acabado igual al existente</t>
  </si>
  <si>
    <t>Suministro e instalacion de  fascias y cornizas en tabla cemento para exteriores acabado martelinado</t>
  </si>
  <si>
    <t xml:space="preserve">TOTAL (COSTO DIRECTO + COSTO INDIRECTO + IVA) </t>
  </si>
  <si>
    <t>“ACONDICIONAMIENTO DE ESPACIOS FÍSICOS DEL INS PARA LA FORMACIÓN DEL PERSONAL DE SALUD”</t>
  </si>
  <si>
    <t>Suministro y aplicación de pintura de latex semi brillante, con dos manos (mínimo) de primera calidad, colores a definir en área de auditorium. Incluye curado y base, según especificaciones del fabricante. En bodegas</t>
  </si>
  <si>
    <t>Suminsitro e instalación de divisiones de paredes con materiales similares al existente en las demás áreas</t>
  </si>
  <si>
    <t>Obras exteriores</t>
  </si>
  <si>
    <t>Suministro e Instalacion de Señal zona de seguridad en pared</t>
  </si>
  <si>
    <t>M-10 Mesa de reuniones para 10 personas según plano de primera calidad, con capacidad para incorporar cableado de energia, datos, audio y video</t>
  </si>
  <si>
    <t>M-9 Silla semi ejecutiva, con rodos y ajustes de altura en color negro y capacidad 113Kg</t>
  </si>
  <si>
    <t>M-11 Silla ejecutiva multifunciones con rodos, ajuste de asientos, respaldo y altura. Capacidad 113Kg color negro y detalles cromo</t>
  </si>
  <si>
    <r>
      <rPr>
        <b/>
        <sz val="11"/>
        <rFont val="Bembo Std"/>
        <family val="1"/>
      </rPr>
      <t>Nota</t>
    </r>
    <r>
      <rPr>
        <sz val="11"/>
        <rFont val="Bembo Std"/>
        <family val="1"/>
      </rPr>
      <t>: La construcción de oficinas y bodegas provisionales a utilizar en la obra, se incluirán en los Costos Indirectos del Contratista, asi como también toda barrera de protección mientras dure la ejecución del proyecto. Ver Especificaciones Técnicas y Términos de referencia.</t>
    </r>
  </si>
  <si>
    <r>
      <rPr>
        <b/>
        <sz val="11"/>
        <rFont val="Bembo Std"/>
        <family val="1"/>
      </rPr>
      <t>Nota</t>
    </r>
    <r>
      <rPr>
        <sz val="11"/>
        <rFont val="Bembo Std"/>
        <family val="1"/>
      </rPr>
      <t>: Dentro del precio unitario de cada partida de Desmontajes se incluye el acarreo interno y el desalojo del material desechable hacia botaderos autorizados por el MINSAL.</t>
    </r>
  </si>
  <si>
    <r>
      <rPr>
        <b/>
        <sz val="11"/>
        <rFont val="Bembo Std"/>
        <family val="1"/>
      </rPr>
      <t>Nota</t>
    </r>
    <r>
      <rPr>
        <sz val="11"/>
        <rFont val="Bembo Std"/>
        <family val="1"/>
      </rPr>
      <t>: Todos los elementos desmontados que se encuentren en buen estado, serán clasificados, inventariados y entregados mediante acta al MINSAL. Ver Especificaciones Técnicas.</t>
    </r>
  </si>
  <si>
    <r>
      <rPr>
        <b/>
        <sz val="11"/>
        <rFont val="Bembo Std"/>
        <family val="1"/>
      </rPr>
      <t>Nota:</t>
    </r>
    <r>
      <rPr>
        <sz val="11"/>
        <rFont val="Bembo Std"/>
        <family val="1"/>
      </rPr>
      <t xml:space="preserve"> La ubicación de las partidas de desmontaje estan indicadas en planos.</t>
    </r>
  </si>
  <si>
    <r>
      <t xml:space="preserve">Suministro instalación de resumidero redondo para piso </t>
    </r>
    <r>
      <rPr>
        <sz val="10"/>
        <rFont val="Bembo Std"/>
        <family val="1"/>
      </rPr>
      <t>Ø4" externas, de empotrar al piso, acabado cromado, incluye filtro o rejilla para evitar posibles obstrucciones en el desagüe y sello hidráulico.</t>
    </r>
  </si>
  <si>
    <r>
      <t xml:space="preserve">Suministro e Instalación de Válvula de control </t>
    </r>
    <r>
      <rPr>
        <sz val="10"/>
        <rFont val="Bembo Std"/>
        <family val="1"/>
      </rPr>
      <t>ø1" Bronce.</t>
    </r>
  </si>
  <si>
    <r>
      <t xml:space="preserve">AAE01/UC01: Suministro, montaje, instalación y puesta en marcha de equipo de aire acondicionado tipo mini-split de 5 Ton (60,000 Btuh), Eficiencia ≥ SEER 18, 208-230vac/3ph/60hz, R-410A. Incluye bomba de condesados (220vac, caudal mínimo: 10L/h, nivel sonoro máximo 40 dB(A)), estructura/"escuadras" o colgantes de acero píntado a dos manos anticorrosivo rustop. Incluye base de concreto  y base de acero formada por angulos 2-1/2"*3/16" ; </t>
    </r>
    <r>
      <rPr>
        <b/>
        <sz val="11"/>
        <rFont val="Bembo Std"/>
        <family val="1"/>
      </rPr>
      <t>además debera incluir en este presupuesto una base de acero para equipo existen de 5 ton (0.80m de altura  formada por angulos de 2-1/2"*3/16", por área segun base del condensador) sobre el concreto para elevar el condensador, considerar la tuberia de refrigeración y cables electricos del equipo existente por el cambio de altura del condensador y carga de refrigerante, y demás materiales necesarios para el cambio solicitado. El nuevo condensador debera quedar sobre base de concreto mas base de acero como la descrita y ambos condensadores deberan quedar a la misma altura con respecto al piso del pasillo adyacente.</t>
    </r>
    <r>
      <rPr>
        <sz val="11"/>
        <rFont val="Bembo Std"/>
        <family val="1"/>
      </rPr>
      <t xml:space="preserve"> El condensador nuevo deberá quedar 1.50m aguas abajo del existente (entre ambos equipos). El equipo deberá cumplir certificación AHRI.  </t>
    </r>
  </si>
  <si>
    <r>
      <rPr>
        <b/>
        <sz val="11"/>
        <rFont val="Bembo Std"/>
        <family val="1"/>
      </rPr>
      <t>NOTAS:</t>
    </r>
    <r>
      <rPr>
        <sz val="11"/>
        <rFont val="Bembo Std"/>
        <family val="1"/>
      </rPr>
      <t xml:space="preserve"> Los INY01 y EXT01, deberan ser acoplados a los ductos mediante material flexible como manta sintetica para evitar transferencia de ruidos de los equipos a los ductos. Las bombas de condesados de los A/A minisplit deberan acoplarse al drenaje mas cercanos haciendo el arreglo con sifones para evitar el retorno de malos olores, si se conecta en tuberías horizontales tiene que hacerse por el lado superior del tubo y garantizar su sellado. Las bombas de condensado del deshumifidor lo enviarán a los drenajes mas cercanos y siempre deran conectar en la parte superior de las tuberías.</t>
    </r>
  </si>
  <si>
    <t>Suministro e instalacion de cubierta vista tipo SSR acanalada y engargolada Calibre 24, pendiente 15%, prepintada color blanco</t>
  </si>
  <si>
    <t>MUEBLES DE ÁREA EN EDIFICIO A, 1RO Y 4TO NIVEL DE EDIFICIO B</t>
  </si>
  <si>
    <t>PUERTAS Y VENTANAS DE ÁREA EN EDIFICIO A, 1RO Y 4TO NIVEL DE EDIFICIO B</t>
  </si>
  <si>
    <t>INSTALACIONES ELECTRICAS DE  ÁREA EN EDIFICIO A, 1RO Y 4TO NIVEL DE EDIFICIO B</t>
  </si>
  <si>
    <t>INSTALACIÓN DEL SISTEMA DE CLIMATIZACIÓN, EXTRACIÓN Y REJILLAS DE ÁREA EN EDIFICIO A, 1RO Y 4TO NIVEL DE EDIFICIO B</t>
  </si>
  <si>
    <t>INSTALACIÓN DE VOZ, DATOS, EQUIPOS DE INFORMÁTICO Y TELECOMUNICACIONES DE ÁREA EN EDIFICIO A, 1RO Y 4TO NIVEL DE EDIFICIO B</t>
  </si>
  <si>
    <t xml:space="preserve">Suministro e Instalacion de Señal Luminosa De Salida De Forma Rectangular </t>
  </si>
  <si>
    <r>
      <t xml:space="preserve">PUNTOS DE ACCESO INALÁMBRICO (ACCESS POINT) </t>
    </r>
    <r>
      <rPr>
        <sz val="12"/>
        <color rgb="FF000000"/>
        <rFont val="Calibri"/>
        <family val="2"/>
        <charset val="1"/>
      </rPr>
      <t>Compatible con toda la serie de Firewalls SOPHOS
• Administración a través de la nube o de un equipo físico.
• Soporte para 802.11a/b/g/n/ac wave 2
• Doble banda 2.4GHz y 5GHz, Doble radio.
• Mínimo dos antenas internas para radio 1 y radio 2.
• Soporte DFS (Selección de frecuencia dinámica)
• Soporte 2x2:2 MU-MIMO
• Estándares de seguridad soportados WEP/WPA/WPA2 y 802.1X(RADIUS)
• Capacidad para la creación de redes MESH
• Throughput mínimo de 867 Mbps (5 Ghz) + 867 Mbps (5Ghz)
• Interfaz Ethernet 10/100/1000 MBPS. para consola e interfaz Ethernet  10/100/1000 MBPS con soporte POE.
• Debe cumplir como mínimo las siguientes certificaciones: CB, UL, CE, FCC, ISED (IC)
• El equipo debe poseer indicadores LED de Encendido, Radio de 2.4 G y Radio 5G como mínimo.
• Kit de montaje en pared. Ver especificaciones</t>
    </r>
  </si>
  <si>
    <t>Suministro e instalación de puntos de red, incluye Cable UTP cat 6A color azul, Keystone RJ45 hembra cat 6A color azul, Placas 1 o 2 puertos, Patch cord de 3 pies cat  6A color azul (66), Patch cord de 7 pies cat 6A color azul(66), canalización con tubería Tecnoducto de 1 pulgadas, con todos sus conectores uniones y abrazaderas, para las bajadas hacia los puestos de trabajo se utilizara tecnoducto de 3/4 el cual debe llegar a cajas de registro 4X2 plásticas o metálicas empotradas o superficiales en la pared, Caja de registro  de  18X12X8 y 12X8X4 con sus respectivas tapaderas, dentro del Gabinete todo el cableado ira con Velcro, Etiquetado y Certificado.                                                                                                                        Los 66 puntos de red se van a distribuir de la siguiente forma:                                               1 - Edificio ¨B¨ Nivel 4 Salon de Usos Multiples 21 puntos de red con su canalizacion y todos sus accesorios antes mensionados y llegaran Gabinete del nivel 4 donde se pondra su patch panel cat 6a y se certificaran y etiquetaran segun correlativo,                                                                                                                                                                          2 -Edificio ¨B¨ Nivel 1 Biblioteca Virtual 16 puntos de red  con sus respectiva canalizacion estos puntos de red se llevaran hacia el Gabinete q se encuentra en el Datacenter principal donde se pondra su patch panel y se les dara terminacion para certificarce y etiquetarse.                                                                                                                3 - Edificio ¨A¨  Nivel 1 Salon de Usos Multiples 24 puntos de red con sus respectivas canalizaciones estos puntos se llevaran al Gabinete q se encuentra en el mismo salon de usos multiples  donde se pondra su patch panel y se les dara terminacion para certificarse y etiquetarse.                                                                                                                                                                                                                                                                                                                                                                                                                                                                                                                        Ver especificaciones técnicas. Instalación de equipos y dejar funcionando la red de datos.</t>
  </si>
  <si>
    <t>EQUIPOS DE AUDIO Y VIDEO</t>
  </si>
  <si>
    <t>Desmontaje de cortina metálica de acero inoxidable, entre auditorium y cocina existente (ventana) INT-19</t>
  </si>
  <si>
    <t>Desmontaje y reubicación de banners en área de auditorium según propietario y supervisión</t>
  </si>
  <si>
    <t>Audio y Video</t>
  </si>
  <si>
    <t>Suministro e instalación y puesta en marcha Computadora Portátil de prestaciones altas con sistema operativo y office (ver especificaciones técnicas)</t>
  </si>
  <si>
    <t>Suministro e instalación y puesta en marcha Computadora de escritorio de prestaciones medias con sistema operativo y office (ver especificaciones técnicas)</t>
  </si>
  <si>
    <t>Suministro e instalación de camara de video conferencia con microfonos extendidos y speakers de mesa  (ver especificaciones técnicas)</t>
  </si>
  <si>
    <t>Suministro e instalación de Consola de Audio 22 canales (ver especificaciones técnicas) Incluir Audifonos y micrófono de sobremesa cuello de ganzo, con mute</t>
  </si>
  <si>
    <t>Suministro e instalación de Consola de Audio para estudio 8 canales  (ver especificaciones técnicas) Incluir Audifonos y micrófono de sobremesa cuello de ganzo, con mute</t>
  </si>
  <si>
    <t>Suministro e instalación de Placa Bluetooth, cableado y sincronizado al sistema de audio  (ver especificaciones técnicas) Para cada uno de los ambientes, instalados en pared o empotrados en la mesa.</t>
  </si>
  <si>
    <t>Suministro e instalación de Micrófonos inalámbricos; banda de frecuencia (548 a 572 MHz), modulación Banda Ancha FM, frecuencias 80 presets de fábrica (8 bancos de 10 canales cada uno) aprox.; sincronización del transmisor 2.4 GHz, OQPSK de baja potencia  (ver especificaciones técnicas) Considerar 2 pedestales de mesa con base de hule o tela</t>
  </si>
  <si>
    <t>Suministro e instalacion de micrófonos profesionales para estudio  (ver especificaciones técnicas) Considerar base y antipop por cada micrófono</t>
  </si>
  <si>
    <t>Suministro e instalación de Bocina de pared; deberá considerarse bocinas de alta fidelidad, distribuidas en cada uno de los ambientes de manera que no exista retroalimentación al utilizar micrófonos inalámbricos. (ver especificaciones técnicas) Considerar salidas independientes  por pares de bocina, alimentación eléctrica desde cuarto de control y control de nivel de audio desde consola.</t>
  </si>
  <si>
    <t>Suministro e instalación de Pantalla Led  tipo tv smart; tamaño de pantalla: 85-86"  (ver especificaciones técnicas) Interconectada con pantallas locales en cada nivel, con 3 fuentes de entrada de video HDMI; considerar 2 puntos de interconexión para exponente.</t>
  </si>
  <si>
    <t>Suministro e instalación de Pantalla Led tipo tv smart; tamaño de pantalla de 55" (ver especificaciones técnicas) Interconectada con pantallas locales en cada nivel, con 3 fuentes de entrada de video HDMI; considerar 2 puntos de interconexión para exponente.</t>
  </si>
  <si>
    <t>Suministro e instalación de Pantalla administrable de 43" con sistema centralizado de control de audio y video  (ver especificaciones técnicas) Colocadas a lo largo de todo el INS (nivel 1, 2, 3 y 4) para actuar como carteleras informativas o Interconectadas con pantallas locales de salones en cada nivel ( 2 fuentes de entrada y envío de contenido mediante LAN). Transmision principal a todas las pantallas desde cualquier punto vía WEB.</t>
  </si>
  <si>
    <t>Suministro e instalación de camaras web tipo profesionales (ver especificaciones técnicas) Las cámaras deberan ser instaladas en diferentes puntos de los salones y controladas desde la respectiva cabina de audio y video.</t>
  </si>
  <si>
    <t>Suministro e instalación de equipo de transmisión inalambrica de Audio y Video  (ver especificaciones técnicas) Considerar 2 terminales de transmisión por equipo</t>
  </si>
  <si>
    <t>Reubicación de cámara de videovigilancia  (ver especificaciones técnicas) Evaluar la mejor ubicación para la vigilancia de estos ambientes.</t>
  </si>
  <si>
    <t>Suministro e instalacion de UPS de 6 KVA  (ver especificaciones técnicas) Considerar la carga y evaluar la ubicación de tableros para equipos multimedia.</t>
  </si>
  <si>
    <t>Suministro e instalación de tomacorrientes dobles polarizados UPS  (ver especificaciones técnicas)</t>
  </si>
  <si>
    <t>Suministro e instalación de Snake 16 envios 4 retornos Interconexion desde control central al podium</t>
  </si>
  <si>
    <t>Suministro e instalación de placas de conectividad multimedia (HDMI, USB, Audio 3.5 y RJ 45) y considerar tras posibles formas de interconexión (ver especificaciones técnicas) Considerar dispositivos complementarios, para la funcionabilidad de las soluciones que demandan las actividades en los salones.</t>
  </si>
  <si>
    <t>Suministro e instalacion de simulacion de columna de tabla cemento 1/2" montada sobre bastidor estructural de 2"x2" chapa 14 y acabado martelinado igual al existente; para proteccion de ductos de AA en fachada principal. Incluye anclajes, andamios, tapon superior de lamina galvanizada Cal. 22, ademas de todos los trabajos necesarios para su correcta fabricacion e instalacion</t>
  </si>
  <si>
    <t>Suministro e instalación de mampara de vidrio templado y nevado de 6mm con el logo del INS de piso hasta cargadero y a cada lado de la puerta como se muestra en planos</t>
  </si>
  <si>
    <t>P-20 Suministro e instalación de puerta de vidrio corrediza de dos hojas con , vidrio templano y nevado 6mm de espesor como mínimo con el logo del instituto nacional de  salud, con cerradura y como se indica en especificaciones técnicas.</t>
  </si>
  <si>
    <t>6.01.12</t>
  </si>
  <si>
    <t>Suministro e instalación de estación de trabajo individual, para 4 persona, estación de trabajo similar en tamaño y materiales a los existentes en 4to. Nivel</t>
  </si>
  <si>
    <t>FONDOS BID</t>
  </si>
  <si>
    <t>V-7 Ventana Con Marco De madera con acabado similar a ventanas de lobby (2.00x1.20) Vidrio Fijo Claro De 6mm Minimo De Espesor, Con Sellado Perimetral De Silicón Suministradas E Instaladas. Incluye el desmontaje de las existentes</t>
  </si>
  <si>
    <r>
      <t>SEÑALETICA DE ÁREA EN EDIFICIO A, 1RO</t>
    </r>
    <r>
      <rPr>
        <b/>
        <sz val="11"/>
        <color rgb="FFFF0000"/>
        <rFont val="Bembo Std"/>
        <family val="1"/>
      </rPr>
      <t xml:space="preserve"> </t>
    </r>
    <r>
      <rPr>
        <b/>
        <sz val="11"/>
        <rFont val="Bembo Std"/>
        <family val="1"/>
      </rPr>
      <t>Y 4TO NIVEL DE EDIFICIO B</t>
    </r>
  </si>
  <si>
    <r>
      <t>INSTALACIONES HIDRAULICAS DE  ÁREA EN EDIFICIO A, 1RO</t>
    </r>
    <r>
      <rPr>
        <b/>
        <sz val="11"/>
        <color rgb="FFFF0000"/>
        <rFont val="Bembo Std"/>
        <family val="1"/>
      </rPr>
      <t xml:space="preserve"> </t>
    </r>
    <r>
      <rPr>
        <b/>
        <sz val="11"/>
        <rFont val="Bembo Std"/>
        <family val="1"/>
      </rPr>
      <t>Y 4TO NIVEL DE EDIFICIO B</t>
    </r>
  </si>
  <si>
    <t>Reubicación y puesta en marcha de pantallas led desmontadas del auditorium en los tres ambientes a intervenir con sus respectivos puntos de red según la partida 12.01.01 y los toma corrientes para su almentación</t>
  </si>
  <si>
    <t>Desmontajes edificio A nivel 1</t>
  </si>
  <si>
    <t>Paredes edificia A nivel 1</t>
  </si>
  <si>
    <t>Pisos edificio A nivel 1</t>
  </si>
  <si>
    <t>Losa y cielo falso edificio A nivel 1</t>
  </si>
  <si>
    <t>Desmontajes edificio B nivel 1</t>
  </si>
  <si>
    <t>Paredes edificio B nivel 1</t>
  </si>
  <si>
    <t>Pisos edificio B nivel 1</t>
  </si>
  <si>
    <t>Cielo falso edificio B nivel 1</t>
  </si>
  <si>
    <t>Desmontajes edificio B nivel 4</t>
  </si>
  <si>
    <t>Paredes edificio B nivel 4</t>
  </si>
  <si>
    <t>Pisos edificio B nivel 4</t>
  </si>
  <si>
    <t>Cielo falso edificio B nivel 4</t>
  </si>
  <si>
    <t>DESMONTAJES Y DEMOLICIONES</t>
  </si>
  <si>
    <t>2.03.04</t>
  </si>
  <si>
    <t>PAREDES</t>
  </si>
  <si>
    <t>3.03.04</t>
  </si>
  <si>
    <t>3.03.05</t>
  </si>
  <si>
    <t>3.03.06</t>
  </si>
  <si>
    <t>PISOS</t>
  </si>
  <si>
    <t>LOSA Y CIELO FALSO</t>
  </si>
  <si>
    <t>5.03.01</t>
  </si>
  <si>
    <t>6.01.13</t>
  </si>
  <si>
    <t>6.01.14</t>
  </si>
  <si>
    <t>6.01.15</t>
  </si>
  <si>
    <t>6.02.01</t>
  </si>
  <si>
    <t>6.02.02</t>
  </si>
  <si>
    <t>6.02.03</t>
  </si>
  <si>
    <t>6.02.04</t>
  </si>
  <si>
    <t>6.02.05</t>
  </si>
  <si>
    <t>6.02.06</t>
  </si>
  <si>
    <t>6.02.07</t>
  </si>
  <si>
    <t>6.02.08</t>
  </si>
  <si>
    <t>6.02.09</t>
  </si>
  <si>
    <t>6.02.10</t>
  </si>
  <si>
    <t>6.02.11</t>
  </si>
  <si>
    <t>7.01.08</t>
  </si>
  <si>
    <t>7.01.09</t>
  </si>
  <si>
    <t>7.01.10</t>
  </si>
  <si>
    <t>7.01.11</t>
  </si>
  <si>
    <t>7.01.12</t>
  </si>
  <si>
    <t>Muebles</t>
  </si>
  <si>
    <t>9.01.</t>
  </si>
  <si>
    <t>9.01.16</t>
  </si>
  <si>
    <t>9.01.17</t>
  </si>
  <si>
    <t>9.01.18</t>
  </si>
  <si>
    <t>9.01.19</t>
  </si>
  <si>
    <t>9.01.20</t>
  </si>
  <si>
    <t>9.01.21</t>
  </si>
  <si>
    <t>9.01.22</t>
  </si>
  <si>
    <t>9.01.23</t>
  </si>
  <si>
    <t>9.01.24</t>
  </si>
  <si>
    <t>Escalera</t>
  </si>
  <si>
    <t>10.04.01</t>
  </si>
  <si>
    <t>10.04.02</t>
  </si>
  <si>
    <t>10.04.03</t>
  </si>
  <si>
    <t>10.04.04</t>
  </si>
  <si>
    <t>10.04.05</t>
  </si>
  <si>
    <t>10.04.06</t>
  </si>
  <si>
    <t>10.04.07</t>
  </si>
  <si>
    <t>10.04.08</t>
  </si>
  <si>
    <t>10.04.09</t>
  </si>
  <si>
    <t>10.04.10</t>
  </si>
  <si>
    <t>10.04.11</t>
  </si>
  <si>
    <t>10.04.12</t>
  </si>
  <si>
    <t>11.01.08</t>
  </si>
  <si>
    <t>11.01.09</t>
  </si>
  <si>
    <t>11.01.10</t>
  </si>
  <si>
    <t>11.01.11</t>
  </si>
  <si>
    <t>11.01.12</t>
  </si>
  <si>
    <t>11.01.13</t>
  </si>
  <si>
    <t>11.01.14</t>
  </si>
  <si>
    <t>11.01.15</t>
  </si>
  <si>
    <t>11.01.16</t>
  </si>
  <si>
    <t>11.01.17</t>
  </si>
  <si>
    <t>11.01.18</t>
  </si>
  <si>
    <t>11.01.19</t>
  </si>
  <si>
    <t>11.01.20</t>
  </si>
  <si>
    <t>11.01.21</t>
  </si>
  <si>
    <t>11.01.22</t>
  </si>
  <si>
    <t>11.01.23</t>
  </si>
  <si>
    <t>11.01.24</t>
  </si>
  <si>
    <t>11.01.25</t>
  </si>
  <si>
    <t>11.01.26</t>
  </si>
  <si>
    <t>11.01.27</t>
  </si>
  <si>
    <t>11.01.28</t>
  </si>
  <si>
    <t>11.01.29</t>
  </si>
  <si>
    <t>11.01.30</t>
  </si>
  <si>
    <t>11.01.31</t>
  </si>
  <si>
    <t>11.01.32</t>
  </si>
  <si>
    <t>11.01.33</t>
  </si>
  <si>
    <t>11.01.34</t>
  </si>
  <si>
    <t>11.01.35</t>
  </si>
  <si>
    <t>11.01.36</t>
  </si>
  <si>
    <t>11.01.37</t>
  </si>
  <si>
    <t>11.01.38</t>
  </si>
  <si>
    <t>11.01.39</t>
  </si>
  <si>
    <t>11.01.40</t>
  </si>
  <si>
    <t>11.01.41</t>
  </si>
  <si>
    <t>11.01.42</t>
  </si>
  <si>
    <t>11.01.43</t>
  </si>
  <si>
    <t>11.01.44</t>
  </si>
  <si>
    <t>11.02.07</t>
  </si>
  <si>
    <t>11.02.08</t>
  </si>
  <si>
    <t>11.02.09</t>
  </si>
  <si>
    <t>11.02.10</t>
  </si>
  <si>
    <t>11.02.11</t>
  </si>
  <si>
    <t>11.02.12</t>
  </si>
  <si>
    <t>11.02.13</t>
  </si>
  <si>
    <t>11.02.14</t>
  </si>
  <si>
    <t>11.02.15</t>
  </si>
  <si>
    <t>11.02.16</t>
  </si>
  <si>
    <t>11.02.17</t>
  </si>
  <si>
    <t>11.02.18</t>
  </si>
  <si>
    <t>11.02.19</t>
  </si>
  <si>
    <t>11.02.20</t>
  </si>
  <si>
    <t>11.02.21</t>
  </si>
  <si>
    <t>11.02.22</t>
  </si>
  <si>
    <t>11.02.23</t>
  </si>
  <si>
    <t>11.02.24</t>
  </si>
  <si>
    <t>11.02.25</t>
  </si>
  <si>
    <t>11.02.26</t>
  </si>
  <si>
    <t>11.02.27</t>
  </si>
  <si>
    <t>11.02.28</t>
  </si>
  <si>
    <t>11.02.29</t>
  </si>
  <si>
    <t>11.02.30</t>
  </si>
  <si>
    <t>11.03.03</t>
  </si>
  <si>
    <t>11.03.04</t>
  </si>
  <si>
    <t>11.03.05</t>
  </si>
  <si>
    <t>11.03.06</t>
  </si>
  <si>
    <t>11.03.07</t>
  </si>
  <si>
    <t>11.03.08</t>
  </si>
  <si>
    <t>11.03.09</t>
  </si>
  <si>
    <t>11.03.10</t>
  </si>
  <si>
    <t>11.03.11</t>
  </si>
  <si>
    <t>11.03.12</t>
  </si>
  <si>
    <t>11.03.13</t>
  </si>
  <si>
    <t>11.03.14</t>
  </si>
  <si>
    <t>11.03.15</t>
  </si>
  <si>
    <t>11.03.16</t>
  </si>
  <si>
    <t>11.03.17</t>
  </si>
  <si>
    <t>11.03.18</t>
  </si>
  <si>
    <t>11.03.19</t>
  </si>
  <si>
    <t>11.03.20</t>
  </si>
  <si>
    <t>11.03.21</t>
  </si>
  <si>
    <t>11.03.22</t>
  </si>
  <si>
    <t>11.03.23</t>
  </si>
  <si>
    <t>11.03.24</t>
  </si>
  <si>
    <t>11.03.25</t>
  </si>
  <si>
    <t>11.03.26</t>
  </si>
  <si>
    <t>11.03.27</t>
  </si>
  <si>
    <t>11.03.28</t>
  </si>
  <si>
    <t>11.03.29</t>
  </si>
  <si>
    <t>11.03.30</t>
  </si>
  <si>
    <t>11.03.31</t>
  </si>
  <si>
    <t>11.03.32</t>
  </si>
  <si>
    <t>11.03.33</t>
  </si>
  <si>
    <t>11.03.34</t>
  </si>
  <si>
    <t>12.01.04</t>
  </si>
  <si>
    <t>12.01.05</t>
  </si>
  <si>
    <t>12.01.06</t>
  </si>
  <si>
    <t>12.01.07</t>
  </si>
  <si>
    <t>12.02.04</t>
  </si>
  <si>
    <t>12.02.05</t>
  </si>
  <si>
    <t>12.02.06</t>
  </si>
  <si>
    <t>12.03.01</t>
  </si>
  <si>
    <t>12.03.02</t>
  </si>
  <si>
    <t>13.01.01</t>
  </si>
  <si>
    <t>13.01.02</t>
  </si>
  <si>
    <t>13.01.03</t>
  </si>
  <si>
    <t>13.02.01</t>
  </si>
  <si>
    <t>13.02.02</t>
  </si>
  <si>
    <t>13.02.03</t>
  </si>
  <si>
    <t>14.01.01</t>
  </si>
  <si>
    <t>14.01.02</t>
  </si>
  <si>
    <t>14.01.03</t>
  </si>
  <si>
    <t>14.01.04</t>
  </si>
  <si>
    <t>14.01.05</t>
  </si>
  <si>
    <t>14.01.06</t>
  </si>
  <si>
    <t>14.01.07</t>
  </si>
  <si>
    <t>14.01.08</t>
  </si>
  <si>
    <t>14.01.09</t>
  </si>
  <si>
    <t>14.01.10</t>
  </si>
  <si>
    <t>14.01.11</t>
  </si>
  <si>
    <t>14.01.12</t>
  </si>
  <si>
    <t>14.01.13</t>
  </si>
  <si>
    <t>14.01.14</t>
  </si>
  <si>
    <t>14.01.15</t>
  </si>
  <si>
    <t>14.01.16</t>
  </si>
  <si>
    <t>14.01.17</t>
  </si>
  <si>
    <t>14.01.18</t>
  </si>
  <si>
    <t>14.01.19</t>
  </si>
  <si>
    <t>14.01.20</t>
  </si>
  <si>
    <t>14.01.21</t>
  </si>
  <si>
    <t>s.g.</t>
  </si>
  <si>
    <t>Instalación y puesta en marcha de pantalla de 65" y mesa con rack que sera proporcionado por INS para sala de reuniones en la unidad de inteligencia epidemiológica</t>
  </si>
  <si>
    <t>Suministro E Instalación De Tablero T-Bit, Trifasico , Tipo Centro De Carga, De Sobreponer En Pared, Nema 1, Barras 200A, Espacios 42, Voltaje 208/120V, Proteccion Principal Tipo 100A/3P, Incluye Las Siguientes Protecciones Ramales: 13-15A/1P,1-20A/3P+2-30A/3P+1-20A/3P, Un Supresor De Transientes 40Ka</t>
  </si>
  <si>
    <t>Suministro E Instalación De Alimentador Para Tablero T-Bit, Compuesto Por : 3 Thhn 2 Awg(F)+Thhn 2 Awg (N)+Thhn 8 Awg (T) Tuberia Emt 1 1/2", Incluye Conexión A Tablero Principal Hasta Caja Nema 1 Y De Caja Nema 1 Hasta Tablero T-Bit</t>
  </si>
  <si>
    <t>Suministro E Instalación De Caja Nema 1 Barra 100A, Proteccion  De 100A/3P.</t>
  </si>
  <si>
    <t>Suministro E Instalación De Salida De Luz Para Luminarias En Biblioteca y unidad de inteligencia, Compuesta Por : 2Thhn 12 Awg +Thhn 14Awg (T)En Tuberia Tecnoducto Ent 3/4", Según Distribucion Indicada En Planos, Incluye Alimentador De Circuito Y Conexiones Entre Salidas De Luminarias.</t>
  </si>
  <si>
    <t xml:space="preserve">Suministro E Instalaicon De Alimentador De Compresor De Aire Acondicionado UC-04 En Biblioteca, Compuesto Por: 3Thhn#8 Awg
+Thhn 10Awg Tuberia Emt 1"
</t>
  </si>
  <si>
    <t xml:space="preserve">Suministro E Instalaicon De Alimentador De Compresor De Aire Acondicionado UC-05 En Biblioteca, Compuesto Por: 3Thhn#8 Awg
+Thhn 10Awg Tuberia Emt 1"
</t>
  </si>
  <si>
    <t>11.02.31</t>
  </si>
  <si>
    <t>11.02.32</t>
  </si>
  <si>
    <t>Suministro e instalacion de alimentador para equipo extractor en area de inteligencia,  Incluye Alimentador Compuestor Por : 2Thhn 12Awg(F,N)+Thhn 14Awg (T) En Tuberia 3/4" ENT parte interior y EMT parte exterior incluye caja NEMA 3R 15A/1P.</t>
  </si>
  <si>
    <t>11.02.33</t>
  </si>
  <si>
    <t xml:space="preserve">UE01/UC01: Montaje, instalación y puesta en marcha de equipo de aire acondicionado tipo mini-split de 12 KBTU, condensador descarga horizontal y evaporador pared alta (tipo parche), 208-230vac/1ph/60hz, R-410A. Deberá suministrar la bomba de condensados (220vac, caudal mínimo: 10L/h, nivel sonoro máximo 40 dB(A)). Sumistrar las escuadras para montaje, tipo pintadas al horno (no se aceptran escuadras artesanales) El aire acondicionado se proveerá por parte del MINSAL. Ubicación segun planos. </t>
  </si>
  <si>
    <t xml:space="preserve">UE02/UC02: Desmontaje y reubicación, dar mantenimiento, volver a montar, instalar y puesta en marcha de condensador y evaporador de equipo de aire acondicionado tipo minisplit de 18 KBTU, deberá adicionar la tuberia de refrigeracion, aislantes, drenaje y cableados eléctricos necesario para la nueva ubicación del equipo,  Deberá suministrar la bomba de condensados (220vac, caudal mínimo: 10L/h, nivel sonoro máximo 40 dB(A)). El condensador deberá quedar sobre base metálica a 0.10m sobre nivel de losa (base pintada a dos manos, anticorrivo negro). Mantenimiento: limpieza de ambos serpentines con limpia serpentines, cambio de terminales y cables de control recalentados y lubricación de ambos motores ventiladores, limpieza general de evaporador y condensador. </t>
  </si>
  <si>
    <t>EXTRACTOR AXIAL 150-200 CFM Y DOS REJILLAS: Suministro, montaje e instalación  de extractor axial "tipo caja cuadrada", 120vac/1ph/60Hz, debe ser con persiana posterior para cierre por paro de equipo, rejilla frontal para protección por aspas, nivel de ruido máximo 45 dB(A) según catálogo.   Incluye 2 rejillas: una para puerta 12"*12" (colocar a 0.30 msnpt) otra para pared 18"*6" (colocar a 1.80 msnpt), serán de aluminio color blanco, tipo pesado doble marco con sello perimetral. La rejilla de pared deberá ser montada en un plenum de lámina galv., cal #24 mínimo, para comunicar ambos lados de la pared, quedando al exterior la rejilla y al interior el contramarco. Se anexa catálogo de extractor como sugerencia, puede ser otra marca pero que cumpla las especificaciones técnicas.</t>
  </si>
  <si>
    <r>
      <rPr>
        <b/>
        <sz val="10"/>
        <rFont val="Calibri"/>
        <family val="2"/>
      </rPr>
      <t>NOTAS:</t>
    </r>
    <r>
      <rPr>
        <sz val="10"/>
        <rFont val="Calibri"/>
        <family val="2"/>
        <charset val="1"/>
      </rPr>
      <t xml:space="preserve"> Las soldaduras de refrigeración deberá soldarlas con paso de nitrogeno a 4 PSI mínimo y la varilla deberá ser al 5%. Deberá recubrir con rubatex las tuberías de condensado, al menos de  3/4" espesor y diámetro igua al de la tubería. Tuberia de refrigeración adecuada  a la distancia entre evaporador y condensador quedando la presiones de succión adecuadas al R-410a (no se aceptaran bajas presiones de succión). El rubatex en exterior deberá protegerse con  loxon de Sherwin Williams u otro similar. </t>
    </r>
  </si>
  <si>
    <t>Plan de gestión ambiental y social PEGAS</t>
  </si>
  <si>
    <t>Sistema contra incendios por extintores</t>
  </si>
  <si>
    <t>Extintor polvo químico seco UL (ABC) (20A - 120 BC)
peso útil: 20lbs, para uso general.</t>
  </si>
  <si>
    <t>10.05.01</t>
  </si>
  <si>
    <t>Suministro e instalacion de sensor de humo por ionizacion, para detectar  particulas en incendios de llamas rápidas, de montaje en cielo falso, batería 9v, 85 db, señal de batería baja y botón de prueba de sensor.</t>
  </si>
  <si>
    <t>11.01.45</t>
  </si>
  <si>
    <t>11.02.34</t>
  </si>
  <si>
    <t>11.03.35</t>
  </si>
  <si>
    <t>Nota: para los pisos que requieran de nivelación sobre la base o losa se deberá utilizar mortero autonivelante, no se permitira utilizar el pegamento de ceramica para nivelar, el costo debe ser incluido en el precio por m2 de de instalación de ceramica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</si>
</sst>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
    <numFmt numFmtId="169" formatCode="&quot; $&quot;#,##0.00\ ;&quot; $(&quot;#,##0.00\);&quot; $-&quot;#\ ;@\ "/>
    <numFmt numFmtId="170" formatCode="[$$-440A]#,##0.00_);\([$$-440A]#,##0.00\)"/>
    <numFmt numFmtId="171" formatCode="\$#,##0.00"/>
    <numFmt numFmtId="172" formatCode="_(* #,##0.00_);_(* \(#,##0.00\);_(* \-??_);_(@_)"/>
    <numFmt numFmtId="173" formatCode="_-* #,##0.00\ _€_-;\-* #,##0.00\ _€_-;_-* \-??\ _€_-;_-@_-"/>
    <numFmt numFmtId="174" formatCode="_(\$* #,##0.00_);_(\$* \(#,##0.00\);_(\$* \-??_);_(@_)"/>
    <numFmt numFmtId="175" formatCode="_-* #,##0.00&quot; €&quot;_-;\-* #,##0.00&quot; €&quot;_-;_-* \-??&quot; €&quot;_-;_-@_-"/>
    <numFmt numFmtId="176" formatCode="#,##0.00&quot; &quot;;&quot;(&quot;#,##0.00&quot;)&quot;;&quot;-&quot;#&quot; &quot;;&quot; &quot;@&quot; &quot;"/>
    <numFmt numFmtId="177" formatCode="_([$€]* #,##0.00_);_([$€]* \(#,##0.00\);_([$€]* &quot;-&quot;??_);_(@_)"/>
    <numFmt numFmtId="178" formatCode="0.00_)"/>
    <numFmt numFmtId="179" formatCode="&quot;¢&quot;#,##0.00;[Red]\-&quot;¢&quot;#,##0.00"/>
    <numFmt numFmtId="182" formatCode="_-&quot;$&quot;* #,##0.00_-;\-&quot;$&quot;* #,##0.00_-;_-&quot;$&quot;* &quot;-&quot;??_-;_-@_-"/>
    <numFmt numFmtId="183" formatCode="_-* #,##0.00_-;\-* #,##0.00_-;_-* &quot;-&quot;??_-;_-@_-"/>
  </numFmts>
  <fonts count="45">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sz val="10"/>
      <name val="Arial"/>
      <family val="2"/>
    </font>
    <font>
      <sz val="8"/>
      <name val="Calibri"/>
      <family val="2"/>
      <scheme val="minor"/>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8"/>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sz val="11"/>
      <color rgb="FF000000"/>
      <name val="Liberation Sans1"/>
    </font>
    <font>
      <sz val="10"/>
      <color rgb="FF000000"/>
      <name val="Arial"/>
      <family val="2"/>
      <charset val="1"/>
    </font>
    <font>
      <sz val="12"/>
      <name val="Helv"/>
    </font>
    <font>
      <sz val="10"/>
      <name val="MS Sans Serif"/>
      <family val="2"/>
    </font>
    <font>
      <sz val="11"/>
      <color theme="1"/>
      <name val="Bembo Std"/>
      <family val="1"/>
    </font>
    <font>
      <b/>
      <sz val="14"/>
      <name val="Bembo Std"/>
      <family val="1"/>
    </font>
    <font>
      <b/>
      <sz val="13"/>
      <name val="Bembo Std"/>
      <family val="1"/>
    </font>
    <font>
      <b/>
      <sz val="12"/>
      <name val="Bembo Std"/>
      <family val="1"/>
    </font>
    <font>
      <b/>
      <sz val="11"/>
      <name val="Bembo Std"/>
      <family val="1"/>
    </font>
    <font>
      <sz val="11"/>
      <name val="Bembo Std"/>
      <family val="1"/>
    </font>
    <font>
      <b/>
      <sz val="11"/>
      <color indexed="8"/>
      <name val="Bembo Std"/>
      <family val="1"/>
    </font>
    <font>
      <sz val="10"/>
      <color theme="1"/>
      <name val="Bembo Std"/>
      <family val="1"/>
    </font>
    <font>
      <sz val="10"/>
      <name val="Bembo Std"/>
      <family val="1"/>
    </font>
    <font>
      <sz val="12"/>
      <color rgb="FF000000"/>
      <name val="Bembo Std"/>
      <family val="1"/>
    </font>
    <font>
      <sz val="11"/>
      <color rgb="FF000000"/>
      <name val="Bembo Std"/>
      <family val="1"/>
    </font>
    <font>
      <b/>
      <sz val="14"/>
      <color theme="1"/>
      <name val="Bembo Std"/>
      <family val="1"/>
    </font>
    <font>
      <sz val="12"/>
      <color rgb="FF000000"/>
      <name val="Calibri"/>
      <family val="2"/>
      <charset val="1"/>
    </font>
    <font>
      <sz val="9"/>
      <color indexed="81"/>
      <name val="Tahoma"/>
      <family val="2"/>
    </font>
    <font>
      <b/>
      <sz val="9"/>
      <color indexed="81"/>
      <name val="Tahoma"/>
      <family val="2"/>
    </font>
    <font>
      <b/>
      <sz val="11"/>
      <color rgb="FFFF0000"/>
      <name val="Bembo Std"/>
      <family val="1"/>
    </font>
    <font>
      <b/>
      <sz val="10"/>
      <name val="Calibri"/>
      <family val="2"/>
    </font>
    <font>
      <sz val="10"/>
      <name val="Calibri"/>
      <family val="2"/>
      <charset val="1"/>
    </font>
    <font>
      <b/>
      <sz val="11"/>
      <name val="Bembo Std"/>
    </font>
  </fonts>
  <fills count="29">
    <fill>
      <patternFill patternType="none"/>
    </fill>
    <fill>
      <patternFill patternType="gray125"/>
    </fill>
    <fill>
      <patternFill patternType="solid">
        <fgColor indexed="9"/>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rgb="FFFFFFFF"/>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59"/>
      </left>
      <right style="thin">
        <color indexed="59"/>
      </right>
      <top style="thin">
        <color indexed="59"/>
      </top>
      <bottom style="thin">
        <color indexed="59"/>
      </bottom>
      <diagonal/>
    </border>
    <border>
      <left style="thin">
        <color indexed="64"/>
      </left>
      <right style="thin">
        <color indexed="64"/>
      </right>
      <top/>
      <bottom/>
      <diagonal/>
    </border>
    <border>
      <left style="thin">
        <color auto="1"/>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30">
    <xf numFmtId="0" fontId="0" fillId="0" borderId="0"/>
    <xf numFmtId="166" fontId="1" fillId="0" borderId="0" applyFont="0" applyFill="0" applyBorder="0" applyAlignment="0" applyProtection="0"/>
    <xf numFmtId="165"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4" fillId="0" borderId="0"/>
    <xf numFmtId="0" fontId="1" fillId="0" borderId="0"/>
    <xf numFmtId="169" fontId="4" fillId="0" borderId="0"/>
    <xf numFmtId="166"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70" fontId="4" fillId="0" borderId="0"/>
    <xf numFmtId="0" fontId="2" fillId="0" borderId="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7" borderId="0" applyNumberFormat="0" applyBorder="0" applyAlignment="0" applyProtection="0"/>
    <xf numFmtId="0" fontId="10" fillId="19" borderId="4" applyNumberFormat="0" applyAlignment="0" applyProtection="0"/>
    <xf numFmtId="0" fontId="8" fillId="20" borderId="5" applyNumberFormat="0" applyAlignment="0" applyProtection="0"/>
    <xf numFmtId="0" fontId="9" fillId="0" borderId="6" applyNumberFormat="0" applyFill="0" applyAlignment="0" applyProtection="0"/>
    <xf numFmtId="172" fontId="2" fillId="0" borderId="0" applyFill="0" applyBorder="0" applyAlignment="0" applyProtection="0"/>
    <xf numFmtId="171" fontId="2" fillId="0" borderId="0" applyFill="0" applyBorder="0" applyAlignment="0" applyProtection="0"/>
    <xf numFmtId="0" fontId="11" fillId="0" borderId="0" applyNumberFormat="0" applyFill="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4" borderId="0" applyNumberFormat="0" applyBorder="0" applyAlignment="0" applyProtection="0"/>
    <xf numFmtId="0" fontId="12" fillId="10" borderId="4" applyNumberFormat="0" applyAlignment="0" applyProtection="0"/>
    <xf numFmtId="0" fontId="13" fillId="6" borderId="0" applyNumberFormat="0" applyBorder="0" applyAlignment="0" applyProtection="0"/>
    <xf numFmtId="172" fontId="2" fillId="0" borderId="0" applyFill="0" applyBorder="0" applyAlignment="0" applyProtection="0"/>
    <xf numFmtId="171"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1" fontId="2" fillId="0" borderId="0" applyFill="0" applyBorder="0" applyAlignment="0" applyProtection="0"/>
    <xf numFmtId="0" fontId="2" fillId="0" borderId="0" applyFill="0" applyBorder="0" applyAlignment="0" applyProtection="0"/>
    <xf numFmtId="0"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5" fontId="2" fillId="0" borderId="0" applyFill="0" applyBorder="0" applyAlignment="0" applyProtection="0"/>
    <xf numFmtId="0" fontId="14" fillId="25" borderId="0" applyNumberFormat="0" applyBorder="0" applyAlignment="0" applyProtection="0"/>
    <xf numFmtId="0" fontId="4" fillId="0" borderId="0"/>
    <xf numFmtId="0" fontId="2" fillId="0" borderId="0"/>
    <xf numFmtId="0" fontId="2" fillId="0" borderId="0"/>
    <xf numFmtId="0" fontId="4" fillId="0" borderId="0"/>
    <xf numFmtId="0" fontId="15" fillId="0" borderId="0"/>
    <xf numFmtId="0" fontId="2" fillId="0" borderId="0"/>
    <xf numFmtId="0" fontId="2" fillId="26" borderId="8" applyNumberFormat="0" applyAlignment="0" applyProtection="0"/>
    <xf numFmtId="0" fontId="2" fillId="26" borderId="8" applyNumberFormat="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167" fontId="4" fillId="0" borderId="0">
      <alignment horizontal="left" vertical="center" wrapText="1" indent="2"/>
    </xf>
    <xf numFmtId="0" fontId="16" fillId="19" borderId="9"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10" applyNumberFormat="0" applyFill="0" applyAlignment="0" applyProtection="0"/>
    <xf numFmtId="0" fontId="11" fillId="0" borderId="11" applyNumberFormat="0" applyFill="0" applyAlignment="0" applyProtection="0"/>
    <xf numFmtId="0" fontId="21" fillId="0" borderId="0" applyNumberFormat="0" applyFill="0" applyBorder="0" applyAlignment="0" applyProtection="0"/>
    <xf numFmtId="0" fontId="3" fillId="0" borderId="12" applyNumberFormat="0" applyFill="0" applyAlignment="0" applyProtection="0"/>
    <xf numFmtId="0" fontId="4" fillId="0" borderId="0"/>
    <xf numFmtId="0" fontId="23" fillId="0" borderId="0"/>
    <xf numFmtId="0" fontId="4" fillId="0" borderId="0"/>
    <xf numFmtId="176" fontId="22" fillId="0" borderId="0"/>
    <xf numFmtId="177"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0" fontId="25" fillId="0" borderId="0" applyFont="0" applyFill="0" applyBorder="0" applyAlignment="0" applyProtection="0"/>
    <xf numFmtId="165" fontId="4" fillId="0" borderId="0" applyFont="0" applyFill="0" applyBorder="0" applyAlignment="0" applyProtection="0"/>
    <xf numFmtId="179" fontId="25" fillId="0" borderId="0" applyFont="0" applyFill="0" applyBorder="0" applyAlignment="0" applyProtection="0"/>
    <xf numFmtId="178" fontId="24" fillId="0" borderId="0"/>
    <xf numFmtId="9" fontId="25" fillId="0" borderId="0" applyFont="0" applyFill="0" applyBorder="0" applyAlignment="0" applyProtection="0"/>
    <xf numFmtId="9" fontId="4"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0" fontId="10" fillId="19" borderId="25" applyNumberFormat="0" applyAlignment="0" applyProtection="0"/>
    <xf numFmtId="0" fontId="12" fillId="10" borderId="25" applyNumberFormat="0" applyAlignment="0" applyProtection="0"/>
    <xf numFmtId="0" fontId="2" fillId="26" borderId="26" applyNumberFormat="0" applyAlignment="0" applyProtection="0"/>
    <xf numFmtId="0" fontId="2" fillId="26" borderId="26" applyNumberFormat="0" applyAlignment="0" applyProtection="0"/>
    <xf numFmtId="0" fontId="16" fillId="19" borderId="27" applyNumberFormat="0" applyAlignment="0" applyProtection="0"/>
    <xf numFmtId="0" fontId="3" fillId="0" borderId="28" applyNumberFormat="0" applyFill="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2" fontId="4"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2" fontId="4"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3" fontId="2" fillId="0" borderId="0" applyFont="0" applyFill="0" applyBorder="0" applyAlignment="0" applyProtection="0"/>
    <xf numFmtId="182" fontId="2"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cellStyleXfs>
  <cellXfs count="160">
    <xf numFmtId="0" fontId="0" fillId="0" borderId="0" xfId="0"/>
    <xf numFmtId="0" fontId="0" fillId="0" borderId="0" xfId="0"/>
    <xf numFmtId="0" fontId="0" fillId="0" borderId="0" xfId="0"/>
    <xf numFmtId="0" fontId="0" fillId="0" borderId="0" xfId="0"/>
    <xf numFmtId="0" fontId="0" fillId="0" borderId="0" xfId="0"/>
    <xf numFmtId="0" fontId="26" fillId="0" borderId="0" xfId="0" applyFont="1"/>
    <xf numFmtId="2" fontId="30"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4" fontId="30" fillId="0" borderId="1" xfId="0" applyNumberFormat="1" applyFont="1" applyBorder="1" applyAlignment="1">
      <alignment horizontal="center" vertical="center" wrapText="1"/>
    </xf>
    <xf numFmtId="165" fontId="30" fillId="0" borderId="1" xfId="2" applyFont="1" applyFill="1" applyBorder="1" applyAlignment="1">
      <alignment horizontal="center" vertical="center" wrapText="1"/>
    </xf>
    <xf numFmtId="167" fontId="30" fillId="3" borderId="1" xfId="0" applyNumberFormat="1" applyFont="1" applyFill="1" applyBorder="1" applyAlignment="1">
      <alignment horizontal="center" vertical="center"/>
    </xf>
    <xf numFmtId="167" fontId="30" fillId="3" borderId="1" xfId="0" applyNumberFormat="1" applyFont="1" applyFill="1" applyBorder="1" applyAlignment="1">
      <alignment horizontal="justify" vertical="center"/>
    </xf>
    <xf numFmtId="4" fontId="30" fillId="3" borderId="1" xfId="1"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165" fontId="30" fillId="3" borderId="1" xfId="2" applyFont="1" applyFill="1" applyBorder="1" applyAlignment="1">
      <alignment horizontal="center" vertical="center"/>
    </xf>
    <xf numFmtId="167" fontId="31" fillId="0" borderId="1" xfId="0" applyNumberFormat="1" applyFont="1" applyBorder="1" applyAlignment="1">
      <alignment horizontal="center" vertical="center" wrapText="1"/>
    </xf>
    <xf numFmtId="0" fontId="31" fillId="0" borderId="1" xfId="0" applyFont="1" applyBorder="1" applyAlignment="1">
      <alignment horizontal="left" vertical="center" wrapText="1" indent="1"/>
    </xf>
    <xf numFmtId="4" fontId="31"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165" fontId="31" fillId="0" borderId="1" xfId="2" applyFont="1" applyFill="1" applyBorder="1" applyAlignment="1">
      <alignment horizontal="center" vertical="center" wrapText="1"/>
    </xf>
    <xf numFmtId="167" fontId="30" fillId="3" borderId="1" xfId="0" applyNumberFormat="1" applyFont="1" applyFill="1" applyBorder="1" applyAlignment="1">
      <alignment horizontal="justify" vertical="center" wrapText="1"/>
    </xf>
    <xf numFmtId="165" fontId="30" fillId="3" borderId="2" xfId="2" applyFont="1" applyFill="1" applyBorder="1" applyAlignment="1">
      <alignment vertical="center" wrapText="1"/>
    </xf>
    <xf numFmtId="165" fontId="30" fillId="3" borderId="1" xfId="2" applyFont="1" applyFill="1" applyBorder="1" applyAlignment="1">
      <alignment vertical="center" wrapText="1"/>
    </xf>
    <xf numFmtId="165" fontId="32" fillId="3" borderId="1" xfId="0" applyNumberFormat="1" applyFont="1" applyFill="1" applyBorder="1" applyAlignment="1">
      <alignment vertical="center"/>
    </xf>
    <xf numFmtId="2" fontId="30" fillId="4" borderId="1" xfId="0" applyNumberFormat="1" applyFont="1" applyFill="1" applyBorder="1" applyAlignment="1">
      <alignment horizontal="center" vertical="center" wrapText="1"/>
    </xf>
    <xf numFmtId="0" fontId="30" fillId="4" borderId="1" xfId="0" applyFont="1" applyFill="1" applyBorder="1" applyAlignment="1">
      <alignment horizontal="justify" vertical="center" wrapText="1"/>
    </xf>
    <xf numFmtId="4" fontId="30" fillId="4" borderId="1" xfId="1" applyNumberFormat="1" applyFont="1" applyFill="1" applyBorder="1" applyAlignment="1">
      <alignment horizontal="center" vertical="center"/>
    </xf>
    <xf numFmtId="0" fontId="30" fillId="4" borderId="1" xfId="0" applyFont="1" applyFill="1" applyBorder="1" applyAlignment="1">
      <alignment horizontal="center" vertical="center"/>
    </xf>
    <xf numFmtId="165" fontId="30" fillId="4" borderId="1" xfId="2" applyFont="1" applyFill="1" applyBorder="1" applyAlignment="1">
      <alignment horizontal="right" vertical="center"/>
    </xf>
    <xf numFmtId="165" fontId="30" fillId="4" borderId="1" xfId="2" applyFont="1" applyFill="1" applyBorder="1" applyAlignment="1">
      <alignment horizontal="center" vertical="center"/>
    </xf>
    <xf numFmtId="2" fontId="31" fillId="0" borderId="1" xfId="0" applyNumberFormat="1" applyFont="1" applyBorder="1" applyAlignment="1">
      <alignment horizontal="center" vertical="center" wrapText="1"/>
    </xf>
    <xf numFmtId="167" fontId="31" fillId="0" borderId="1" xfId="0" applyNumberFormat="1" applyFont="1" applyBorder="1" applyAlignment="1">
      <alignment horizontal="left" vertical="center" wrapText="1"/>
    </xf>
    <xf numFmtId="0" fontId="31" fillId="0" borderId="1" xfId="0" applyFont="1" applyBorder="1" applyAlignment="1">
      <alignment horizontal="justify" vertical="center" wrapText="1"/>
    </xf>
    <xf numFmtId="2" fontId="31" fillId="0" borderId="1" xfId="0" applyNumberFormat="1" applyFont="1" applyBorder="1" applyAlignment="1">
      <alignment horizontal="center" vertical="center"/>
    </xf>
    <xf numFmtId="171" fontId="31" fillId="0" borderId="1" xfId="2" applyNumberFormat="1" applyFont="1" applyBorder="1" applyAlignment="1" applyProtection="1">
      <alignment horizontal="center" vertical="center"/>
    </xf>
    <xf numFmtId="167" fontId="31" fillId="0" borderId="1" xfId="0" applyNumberFormat="1" applyFont="1" applyBorder="1" applyAlignment="1">
      <alignment vertical="center" wrapText="1"/>
    </xf>
    <xf numFmtId="167" fontId="31" fillId="0" borderId="14" xfId="0" applyNumberFormat="1" applyFont="1" applyFill="1" applyBorder="1" applyAlignment="1">
      <alignment vertical="center" wrapText="1"/>
    </xf>
    <xf numFmtId="4" fontId="31" fillId="0" borderId="14" xfId="0" applyNumberFormat="1" applyFont="1" applyFill="1" applyBorder="1" applyAlignment="1">
      <alignment horizontal="center" vertical="center" wrapText="1"/>
    </xf>
    <xf numFmtId="167" fontId="31" fillId="0" borderId="14" xfId="0" applyNumberFormat="1" applyFont="1" applyFill="1" applyBorder="1" applyAlignment="1">
      <alignment horizontal="center" vertical="center" wrapText="1"/>
    </xf>
    <xf numFmtId="165" fontId="31" fillId="0" borderId="14" xfId="2" applyFont="1" applyFill="1" applyBorder="1" applyAlignment="1">
      <alignment horizontal="center" vertical="center" wrapText="1"/>
    </xf>
    <xf numFmtId="167" fontId="31" fillId="0" borderId="1" xfId="0" applyNumberFormat="1" applyFont="1" applyBorder="1" applyAlignment="1">
      <alignment horizontal="left" vertical="center" wrapText="1" indent="1"/>
    </xf>
    <xf numFmtId="0" fontId="26" fillId="0" borderId="1" xfId="0" applyFont="1" applyBorder="1" applyAlignment="1">
      <alignment horizontal="center" vertical="center"/>
    </xf>
    <xf numFmtId="0" fontId="26" fillId="0" borderId="1" xfId="0" applyFont="1" applyBorder="1"/>
    <xf numFmtId="167" fontId="31" fillId="0" borderId="1" xfId="0" applyNumberFormat="1" applyFont="1" applyFill="1" applyBorder="1" applyAlignment="1">
      <alignment vertical="center" wrapText="1"/>
    </xf>
    <xf numFmtId="4" fontId="31" fillId="0" borderId="1" xfId="0" applyNumberFormat="1" applyFont="1" applyFill="1" applyBorder="1" applyAlignment="1">
      <alignment horizontal="center" vertical="center" wrapText="1"/>
    </xf>
    <xf numFmtId="167" fontId="31" fillId="0" borderId="1" xfId="0" applyNumberFormat="1" applyFont="1" applyFill="1" applyBorder="1" applyAlignment="1">
      <alignment horizontal="center" vertical="center" wrapText="1"/>
    </xf>
    <xf numFmtId="0" fontId="31" fillId="0" borderId="13" xfId="25" applyFont="1" applyFill="1" applyBorder="1" applyAlignment="1">
      <alignment horizontal="left" vertical="center" wrapText="1"/>
    </xf>
    <xf numFmtId="167" fontId="26" fillId="0" borderId="1" xfId="0" applyNumberFormat="1" applyFont="1" applyBorder="1" applyAlignment="1">
      <alignment horizontal="justify" vertical="center" wrapText="1"/>
    </xf>
    <xf numFmtId="165" fontId="30" fillId="0" borderId="1" xfId="2" applyFont="1" applyFill="1" applyBorder="1" applyAlignment="1">
      <alignment horizontal="right" vertical="center"/>
    </xf>
    <xf numFmtId="2" fontId="31" fillId="0" borderId="1" xfId="0" applyNumberFormat="1" applyFont="1" applyFill="1" applyBorder="1" applyAlignment="1">
      <alignment horizontal="center" vertical="center" wrapText="1"/>
    </xf>
    <xf numFmtId="0" fontId="31" fillId="0" borderId="1" xfId="0" applyFont="1" applyFill="1" applyBorder="1" applyAlignment="1">
      <alignment horizontal="justify" vertical="center" wrapText="1"/>
    </xf>
    <xf numFmtId="165" fontId="31" fillId="0" borderId="1" xfId="2" applyFont="1" applyFill="1" applyBorder="1" applyAlignment="1">
      <alignment horizontal="right" vertical="center"/>
    </xf>
    <xf numFmtId="0" fontId="31" fillId="0" borderId="1" xfId="0" applyFont="1" applyFill="1" applyBorder="1" applyAlignment="1">
      <alignment horizontal="left" vertical="center" wrapText="1"/>
    </xf>
    <xf numFmtId="167" fontId="26" fillId="0" borderId="1" xfId="0" applyNumberFormat="1" applyFont="1" applyFill="1" applyBorder="1" applyAlignment="1">
      <alignment horizontal="justify" vertical="center" wrapText="1"/>
    </xf>
    <xf numFmtId="168" fontId="33" fillId="0" borderId="1" xfId="0" applyNumberFormat="1" applyFont="1" applyBorder="1" applyAlignment="1">
      <alignment horizontal="center" vertical="center"/>
    </xf>
    <xf numFmtId="168" fontId="34" fillId="2" borderId="1" xfId="0" applyNumberFormat="1" applyFont="1" applyFill="1" applyBorder="1" applyAlignment="1">
      <alignment horizontal="center" vertical="center"/>
    </xf>
    <xf numFmtId="168" fontId="34" fillId="0" borderId="1" xfId="0" applyNumberFormat="1" applyFont="1" applyBorder="1" applyAlignment="1">
      <alignment horizontal="center" vertical="center"/>
    </xf>
    <xf numFmtId="167" fontId="31" fillId="0" borderId="2" xfId="0" applyNumberFormat="1" applyFont="1" applyBorder="1" applyAlignment="1">
      <alignment horizontal="center" vertical="center" wrapText="1"/>
    </xf>
    <xf numFmtId="168" fontId="34" fillId="0" borderId="1" xfId="1" applyNumberFormat="1" applyFont="1" applyFill="1" applyBorder="1" applyAlignment="1">
      <alignment horizontal="center" vertical="center" wrapText="1"/>
    </xf>
    <xf numFmtId="171" fontId="31" fillId="0" borderId="1" xfId="0" applyNumberFormat="1" applyFont="1" applyBorder="1" applyAlignment="1">
      <alignment horizontal="center" vertical="center"/>
    </xf>
    <xf numFmtId="171" fontId="31" fillId="0" borderId="1" xfId="2" applyNumberFormat="1" applyFont="1" applyFill="1" applyBorder="1" applyAlignment="1" applyProtection="1">
      <alignment horizontal="center" vertical="center"/>
    </xf>
    <xf numFmtId="0" fontId="31" fillId="0" borderId="1" xfId="0" applyFont="1" applyBorder="1" applyAlignment="1">
      <alignment horizontal="center" vertical="center"/>
    </xf>
    <xf numFmtId="164" fontId="31" fillId="0" borderId="1" xfId="0" applyNumberFormat="1" applyFont="1" applyBorder="1" applyAlignment="1">
      <alignment vertical="center"/>
    </xf>
    <xf numFmtId="4" fontId="35" fillId="0" borderId="1" xfId="0" applyNumberFormat="1" applyFont="1" applyBorder="1" applyAlignment="1">
      <alignment horizontal="center" vertical="center" wrapText="1"/>
    </xf>
    <xf numFmtId="167" fontId="35" fillId="0" borderId="1" xfId="0" applyNumberFormat="1" applyFont="1" applyBorder="1" applyAlignment="1">
      <alignment horizontal="center" vertical="center" wrapText="1"/>
    </xf>
    <xf numFmtId="165" fontId="35" fillId="0" borderId="1" xfId="2" applyFont="1" applyBorder="1" applyAlignment="1">
      <alignment horizontal="center" vertical="center" wrapText="1"/>
    </xf>
    <xf numFmtId="2" fontId="36" fillId="0" borderId="1" xfId="3" applyNumberFormat="1" applyFont="1" applyBorder="1" applyAlignment="1">
      <alignment horizontal="center" vertical="center"/>
    </xf>
    <xf numFmtId="167" fontId="36" fillId="0" borderId="1" xfId="0" applyNumberFormat="1" applyFont="1" applyBorder="1" applyAlignment="1">
      <alignment horizontal="center" vertical="center" wrapText="1"/>
    </xf>
    <xf numFmtId="165" fontId="36" fillId="0" borderId="1" xfId="2" applyFont="1" applyBorder="1" applyAlignment="1">
      <alignment horizontal="center" vertical="center" wrapText="1"/>
    </xf>
    <xf numFmtId="4" fontId="36" fillId="0" borderId="1" xfId="0" applyNumberFormat="1" applyFont="1" applyBorder="1" applyAlignment="1">
      <alignment horizontal="center" vertical="center" wrapText="1"/>
    </xf>
    <xf numFmtId="167" fontId="30" fillId="0" borderId="1" xfId="0" applyNumberFormat="1" applyFont="1" applyBorder="1" applyAlignment="1">
      <alignment horizontal="left" vertical="center" wrapText="1" indent="1"/>
    </xf>
    <xf numFmtId="4" fontId="38" fillId="0" borderId="17" xfId="0" applyNumberFormat="1" applyFont="1" applyBorder="1" applyAlignment="1">
      <alignment horizontal="justify" vertical="center" wrapText="1"/>
    </xf>
    <xf numFmtId="2" fontId="31" fillId="0" borderId="15" xfId="0" applyNumberFormat="1" applyFont="1" applyBorder="1" applyAlignment="1">
      <alignment vertical="center" wrapText="1"/>
    </xf>
    <xf numFmtId="2" fontId="31" fillId="0" borderId="3" xfId="0" applyNumberFormat="1" applyFont="1" applyBorder="1" applyAlignment="1">
      <alignment vertical="center" wrapText="1"/>
    </xf>
    <xf numFmtId="0" fontId="26" fillId="0" borderId="16" xfId="0" applyFont="1" applyBorder="1" applyAlignment="1"/>
    <xf numFmtId="0" fontId="26" fillId="0" borderId="3" xfId="0" applyFont="1" applyBorder="1" applyAlignment="1"/>
    <xf numFmtId="4" fontId="36" fillId="0" borderId="17" xfId="0" applyNumberFormat="1" applyFont="1" applyBorder="1" applyAlignment="1">
      <alignment horizontal="justify" vertical="center" wrapText="1"/>
    </xf>
    <xf numFmtId="2" fontId="31" fillId="0" borderId="17" xfId="0" applyNumberFormat="1" applyFont="1" applyBorder="1" applyAlignment="1">
      <alignment horizontal="center" vertical="center" wrapText="1"/>
    </xf>
    <xf numFmtId="167" fontId="31" fillId="0" borderId="17" xfId="0" applyNumberFormat="1" applyFont="1" applyBorder="1" applyAlignment="1">
      <alignment vertical="center" wrapText="1"/>
    </xf>
    <xf numFmtId="4" fontId="31" fillId="0" borderId="17" xfId="0" applyNumberFormat="1" applyFont="1" applyBorder="1" applyAlignment="1">
      <alignment horizontal="center" vertical="center" wrapText="1"/>
    </xf>
    <xf numFmtId="167" fontId="31" fillId="0" borderId="17" xfId="0" applyNumberFormat="1" applyFont="1" applyBorder="1" applyAlignment="1">
      <alignment horizontal="center" vertical="center" wrapText="1"/>
    </xf>
    <xf numFmtId="165" fontId="31" fillId="0" borderId="17" xfId="2" applyFont="1" applyFill="1" applyBorder="1" applyAlignment="1">
      <alignment horizontal="center" vertical="center" wrapText="1"/>
    </xf>
    <xf numFmtId="165" fontId="30" fillId="0" borderId="17" xfId="2" applyFont="1" applyFill="1" applyBorder="1" applyAlignment="1">
      <alignment horizontal="center" vertical="center" wrapText="1"/>
    </xf>
    <xf numFmtId="0" fontId="26" fillId="0" borderId="1" xfId="0" applyFont="1" applyFill="1" applyBorder="1"/>
    <xf numFmtId="0" fontId="26" fillId="0" borderId="18" xfId="0" applyFont="1" applyBorder="1" applyAlignment="1">
      <alignment horizontal="left" vertical="center" wrapText="1"/>
    </xf>
    <xf numFmtId="0" fontId="26" fillId="0" borderId="18" xfId="0" applyFont="1" applyBorder="1" applyAlignment="1">
      <alignment vertical="center" wrapText="1"/>
    </xf>
    <xf numFmtId="2" fontId="36" fillId="0" borderId="18" xfId="0" applyNumberFormat="1" applyFont="1" applyBorder="1" applyAlignment="1">
      <alignment horizontal="left" vertical="center" wrapText="1"/>
    </xf>
    <xf numFmtId="2" fontId="36" fillId="27" borderId="18" xfId="0" applyNumberFormat="1" applyFont="1" applyFill="1" applyBorder="1" applyAlignment="1">
      <alignment horizontal="left" vertical="center" wrapText="1"/>
    </xf>
    <xf numFmtId="0" fontId="31" fillId="0" borderId="17" xfId="0" applyFont="1" applyFill="1" applyBorder="1" applyAlignment="1">
      <alignment horizontal="justify" vertical="center" wrapText="1"/>
    </xf>
    <xf numFmtId="2" fontId="31" fillId="0" borderId="17" xfId="0" applyNumberFormat="1" applyFont="1" applyFill="1" applyBorder="1" applyAlignment="1">
      <alignment horizontal="center" vertical="center" wrapText="1"/>
    </xf>
    <xf numFmtId="0" fontId="26" fillId="0" borderId="19" xfId="0" applyFont="1" applyBorder="1" applyAlignment="1">
      <alignment horizontal="left" vertical="center" wrapText="1"/>
    </xf>
    <xf numFmtId="0" fontId="26" fillId="0" borderId="19" xfId="0" applyFont="1" applyBorder="1" applyAlignment="1">
      <alignment wrapText="1"/>
    </xf>
    <xf numFmtId="0" fontId="26" fillId="0" borderId="18" xfId="0" applyFont="1" applyFill="1" applyBorder="1" applyAlignment="1">
      <alignment horizontal="left" vertical="center" wrapText="1"/>
    </xf>
    <xf numFmtId="4" fontId="36" fillId="0" borderId="1" xfId="0" applyNumberFormat="1" applyFont="1" applyFill="1" applyBorder="1" applyAlignment="1">
      <alignment horizontal="center" vertical="center" wrapText="1"/>
    </xf>
    <xf numFmtId="167" fontId="36" fillId="0" borderId="1" xfId="0" applyNumberFormat="1" applyFont="1" applyFill="1" applyBorder="1" applyAlignment="1">
      <alignment horizontal="center" vertical="center" wrapText="1"/>
    </xf>
    <xf numFmtId="165" fontId="36" fillId="0" borderId="1" xfId="2"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167" fontId="36" fillId="0" borderId="16" xfId="0" applyNumberFormat="1" applyFont="1" applyBorder="1" applyAlignment="1">
      <alignment horizontal="center" vertical="center" wrapText="1"/>
    </xf>
    <xf numFmtId="165" fontId="36" fillId="0" borderId="16" xfId="2" applyFont="1" applyBorder="1" applyAlignment="1">
      <alignment horizontal="center" vertical="center" wrapText="1"/>
    </xf>
    <xf numFmtId="165" fontId="31" fillId="0" borderId="16" xfId="2" applyFont="1" applyFill="1" applyBorder="1" applyAlignment="1">
      <alignment horizontal="center" vertical="center" wrapText="1"/>
    </xf>
    <xf numFmtId="4" fontId="36" fillId="0" borderId="16" xfId="0" applyNumberFormat="1" applyFont="1" applyBorder="1" applyAlignment="1">
      <alignment horizontal="center" vertical="center" wrapText="1"/>
    </xf>
    <xf numFmtId="4" fontId="31" fillId="0" borderId="17" xfId="0" applyNumberFormat="1" applyFont="1" applyFill="1" applyBorder="1" applyAlignment="1">
      <alignment horizontal="center" vertical="center" wrapText="1"/>
    </xf>
    <xf numFmtId="167" fontId="31" fillId="0" borderId="17" xfId="0" applyNumberFormat="1" applyFont="1" applyFill="1" applyBorder="1" applyAlignment="1">
      <alignment horizontal="center" vertical="center" wrapText="1"/>
    </xf>
    <xf numFmtId="165" fontId="31" fillId="0" borderId="2" xfId="2" applyFont="1" applyFill="1" applyBorder="1" applyAlignment="1">
      <alignment horizontal="center" vertical="center" wrapText="1"/>
    </xf>
    <xf numFmtId="0" fontId="26" fillId="0" borderId="17" xfId="0" applyFont="1" applyFill="1" applyBorder="1"/>
    <xf numFmtId="167" fontId="31" fillId="0" borderId="1" xfId="0" applyNumberFormat="1" applyFont="1" applyFill="1" applyBorder="1" applyAlignment="1">
      <alignment horizontal="left" vertical="center" wrapText="1" indent="1"/>
    </xf>
    <xf numFmtId="2" fontId="36" fillId="0" borderId="18" xfId="0" applyNumberFormat="1" applyFont="1" applyFill="1" applyBorder="1" applyAlignment="1">
      <alignment horizontal="left" vertical="center" wrapText="1"/>
    </xf>
    <xf numFmtId="165" fontId="37" fillId="3" borderId="20" xfId="0" applyNumberFormat="1" applyFont="1" applyFill="1" applyBorder="1"/>
    <xf numFmtId="165" fontId="30" fillId="0" borderId="17" xfId="2" applyFont="1" applyFill="1" applyBorder="1" applyAlignment="1">
      <alignment horizontal="right" vertical="center"/>
    </xf>
    <xf numFmtId="165" fontId="30" fillId="0" borderId="16" xfId="2" applyFont="1" applyFill="1" applyBorder="1" applyAlignment="1">
      <alignment horizontal="right" vertical="center"/>
    </xf>
    <xf numFmtId="0" fontId="26" fillId="0" borderId="17" xfId="0" applyFont="1" applyBorder="1" applyAlignment="1">
      <alignment wrapText="1"/>
    </xf>
    <xf numFmtId="4" fontId="36" fillId="0" borderId="17" xfId="0" applyNumberFormat="1" applyFont="1" applyBorder="1" applyAlignment="1">
      <alignment horizontal="center" vertical="center" wrapText="1"/>
    </xf>
    <xf numFmtId="167" fontId="36" fillId="0" borderId="17" xfId="0" applyNumberFormat="1" applyFont="1" applyBorder="1" applyAlignment="1">
      <alignment horizontal="center" vertical="center" wrapText="1"/>
    </xf>
    <xf numFmtId="165" fontId="36" fillId="0" borderId="17" xfId="2" applyFont="1" applyBorder="1" applyAlignment="1">
      <alignment horizontal="center" vertical="center" wrapText="1"/>
    </xf>
    <xf numFmtId="0" fontId="26" fillId="0" borderId="21" xfId="0" applyFont="1" applyBorder="1" applyAlignment="1">
      <alignment vertical="center" wrapText="1"/>
    </xf>
    <xf numFmtId="167" fontId="31" fillId="0" borderId="17" xfId="0" applyNumberFormat="1" applyFont="1" applyFill="1" applyBorder="1" applyAlignment="1">
      <alignment horizontal="left" vertical="center" wrapText="1" indent="1"/>
    </xf>
    <xf numFmtId="168" fontId="34" fillId="0" borderId="17" xfId="1" applyNumberFormat="1" applyFont="1" applyFill="1" applyBorder="1" applyAlignment="1">
      <alignment horizontal="center" vertical="center" wrapText="1"/>
    </xf>
    <xf numFmtId="0" fontId="26" fillId="0" borderId="17" xfId="0" applyFont="1" applyBorder="1"/>
    <xf numFmtId="165" fontId="31" fillId="28" borderId="17" xfId="2" applyFont="1" applyFill="1" applyBorder="1" applyAlignment="1">
      <alignment horizontal="center" vertical="center" wrapText="1"/>
    </xf>
    <xf numFmtId="167" fontId="31" fillId="0" borderId="17" xfId="0" applyNumberFormat="1" applyFont="1" applyBorder="1" applyAlignment="1">
      <alignment horizontal="left" vertical="center" wrapText="1" indent="1"/>
    </xf>
    <xf numFmtId="0" fontId="31" fillId="0" borderId="17" xfId="0" applyFont="1" applyBorder="1" applyAlignment="1">
      <alignment horizontal="left" vertical="center" wrapText="1" indent="1"/>
    </xf>
    <xf numFmtId="0" fontId="31" fillId="0" borderId="17" xfId="0" applyFont="1" applyBorder="1" applyAlignment="1">
      <alignment horizontal="center" vertical="center" wrapText="1"/>
    </xf>
    <xf numFmtId="0" fontId="27"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9" fillId="3" borderId="1" xfId="0" applyFont="1" applyFill="1" applyBorder="1" applyAlignment="1">
      <alignment horizontal="center" vertical="center" wrapText="1"/>
    </xf>
    <xf numFmtId="165" fontId="30" fillId="3" borderId="1" xfId="2" applyFont="1" applyFill="1" applyBorder="1" applyAlignment="1">
      <alignment horizontal="center" vertical="center" wrapText="1"/>
    </xf>
    <xf numFmtId="0" fontId="31" fillId="0" borderId="16" xfId="0" applyFont="1" applyBorder="1" applyAlignment="1">
      <alignment horizontal="left" vertical="center" wrapText="1"/>
    </xf>
    <xf numFmtId="0" fontId="31" fillId="0" borderId="3" xfId="0" applyFont="1" applyBorder="1" applyAlignment="1">
      <alignment horizontal="left" vertical="center" wrapText="1"/>
    </xf>
    <xf numFmtId="2" fontId="35" fillId="0" borderId="16" xfId="3" applyNumberFormat="1" applyFont="1" applyBorder="1" applyAlignment="1">
      <alignment horizontal="center" vertical="center"/>
    </xf>
    <xf numFmtId="2" fontId="35" fillId="0" borderId="3" xfId="3" applyNumberFormat="1" applyFont="1" applyBorder="1" applyAlignment="1">
      <alignment horizontal="center" vertical="center"/>
    </xf>
    <xf numFmtId="0" fontId="35" fillId="0" borderId="16" xfId="0" applyFont="1" applyBorder="1" applyAlignment="1">
      <alignment horizontal="center" vertical="center"/>
    </xf>
    <xf numFmtId="0" fontId="35" fillId="0" borderId="3" xfId="0" applyFont="1" applyBorder="1" applyAlignment="1">
      <alignment horizontal="center" vertical="center"/>
    </xf>
    <xf numFmtId="165" fontId="35" fillId="0" borderId="16" xfId="2" applyFont="1" applyBorder="1" applyAlignment="1">
      <alignment horizontal="center" vertical="center" wrapText="1"/>
    </xf>
    <xf numFmtId="165" fontId="35" fillId="0" borderId="3" xfId="2" applyFont="1" applyBorder="1" applyAlignment="1">
      <alignment horizontal="center" vertical="center" wrapText="1"/>
    </xf>
    <xf numFmtId="165" fontId="31" fillId="0" borderId="16" xfId="2" applyFont="1" applyFill="1" applyBorder="1" applyAlignment="1">
      <alignment horizontal="center" vertical="center" wrapText="1"/>
    </xf>
    <xf numFmtId="165" fontId="31" fillId="0" borderId="3" xfId="2" applyFont="1" applyFill="1" applyBorder="1" applyAlignment="1">
      <alignment horizontal="center" vertical="center" wrapText="1"/>
    </xf>
    <xf numFmtId="167" fontId="30" fillId="3" borderId="2" xfId="0" applyNumberFormat="1" applyFont="1" applyFill="1" applyBorder="1" applyAlignment="1">
      <alignment horizontal="left" vertical="center" wrapText="1"/>
    </xf>
    <xf numFmtId="167" fontId="30" fillId="3" borderId="24" xfId="0" applyNumberFormat="1" applyFont="1" applyFill="1" applyBorder="1" applyAlignment="1">
      <alignment horizontal="left" vertical="center" wrapText="1"/>
    </xf>
    <xf numFmtId="167" fontId="36" fillId="0" borderId="16" xfId="0" applyNumberFormat="1" applyFont="1" applyBorder="1" applyAlignment="1">
      <alignment horizontal="center" vertical="center" wrapText="1"/>
    </xf>
    <xf numFmtId="167" fontId="36" fillId="0" borderId="3" xfId="0" applyNumberFormat="1" applyFont="1" applyBorder="1" applyAlignment="1">
      <alignment horizontal="center" vertical="center" wrapText="1"/>
    </xf>
    <xf numFmtId="165" fontId="36" fillId="0" borderId="16" xfId="2" applyFont="1" applyBorder="1" applyAlignment="1">
      <alignment horizontal="center" vertical="center" wrapText="1"/>
    </xf>
    <xf numFmtId="165" fontId="36" fillId="0" borderId="3" xfId="2" applyFont="1" applyBorder="1" applyAlignment="1">
      <alignment horizontal="center" vertical="center" wrapText="1"/>
    </xf>
    <xf numFmtId="0" fontId="26" fillId="0" borderId="16" xfId="0" applyFont="1" applyBorder="1" applyAlignment="1">
      <alignment horizontal="center"/>
    </xf>
    <xf numFmtId="0" fontId="26" fillId="0" borderId="3" xfId="0" applyFont="1" applyBorder="1" applyAlignment="1">
      <alignment horizontal="center"/>
    </xf>
    <xf numFmtId="0" fontId="27" fillId="3" borderId="22" xfId="118" applyFont="1" applyFill="1" applyBorder="1" applyAlignment="1" applyProtection="1">
      <alignment horizontal="right" vertical="center"/>
    </xf>
    <xf numFmtId="0" fontId="27" fillId="3" borderId="23" xfId="118" applyFont="1" applyFill="1" applyBorder="1" applyAlignment="1" applyProtection="1">
      <alignment horizontal="right" vertical="center"/>
    </xf>
    <xf numFmtId="0" fontId="27" fillId="3" borderId="20" xfId="118" applyFont="1" applyFill="1" applyBorder="1" applyAlignment="1" applyProtection="1">
      <alignment horizontal="right" vertical="center"/>
    </xf>
    <xf numFmtId="2" fontId="31" fillId="0" borderId="16" xfId="0" applyNumberFormat="1" applyFont="1" applyBorder="1" applyAlignment="1">
      <alignment horizontal="center" vertical="center" wrapText="1"/>
    </xf>
    <xf numFmtId="2" fontId="31" fillId="0" borderId="3" xfId="0" applyNumberFormat="1" applyFont="1" applyBorder="1" applyAlignment="1">
      <alignment horizontal="center" vertical="center" wrapText="1"/>
    </xf>
    <xf numFmtId="4" fontId="36" fillId="0" borderId="16" xfId="0" applyNumberFormat="1" applyFont="1" applyBorder="1" applyAlignment="1">
      <alignment horizontal="center" vertical="center" wrapText="1"/>
    </xf>
    <xf numFmtId="4" fontId="36" fillId="0" borderId="3" xfId="0" applyNumberFormat="1" applyFont="1" applyBorder="1" applyAlignment="1">
      <alignment horizontal="center" vertical="center" wrapText="1"/>
    </xf>
    <xf numFmtId="168" fontId="34" fillId="0" borderId="2" xfId="1" applyNumberFormat="1" applyFont="1" applyFill="1" applyBorder="1" applyAlignment="1">
      <alignment horizontal="center" vertical="center" wrapText="1"/>
    </xf>
    <xf numFmtId="167" fontId="44" fillId="0" borderId="17" xfId="0" applyNumberFormat="1" applyFont="1" applyFill="1" applyBorder="1" applyAlignment="1">
      <alignment vertical="center" wrapText="1"/>
    </xf>
    <xf numFmtId="0" fontId="31" fillId="0" borderId="17" xfId="0" applyFont="1" applyFill="1" applyBorder="1" applyAlignment="1">
      <alignment horizontal="left" vertical="center" wrapText="1" indent="1"/>
    </xf>
    <xf numFmtId="0" fontId="0" fillId="0" borderId="0" xfId="0"/>
    <xf numFmtId="0" fontId="31" fillId="0" borderId="17" xfId="0" applyFont="1" applyBorder="1" applyAlignment="1">
      <alignment horizontal="justify" vertical="center" wrapText="1"/>
    </xf>
    <xf numFmtId="4" fontId="31" fillId="0" borderId="17" xfId="0" applyNumberFormat="1" applyFont="1" applyBorder="1" applyAlignment="1">
      <alignment horizontal="center" vertical="center" wrapText="1"/>
    </xf>
    <xf numFmtId="0" fontId="26" fillId="0" borderId="17" xfId="0" applyFont="1" applyBorder="1" applyAlignment="1">
      <alignment horizontal="center" vertical="center"/>
    </xf>
  </cellXfs>
  <cellStyles count="330">
    <cellStyle name="20% - Énfasis1 2" xfId="52" xr:uid="{5FC4A6BC-3726-4710-8D5E-D288799337FC}"/>
    <cellStyle name="20% - Énfasis1 2 2" xfId="53" xr:uid="{F22D239D-F1B0-42ED-BD8A-08D3491F3DB9}"/>
    <cellStyle name="20% - Énfasis2 2" xfId="54" xr:uid="{C9C6EAAA-1160-4EB3-A9E4-A5B841C05838}"/>
    <cellStyle name="20% - Énfasis2 2 2" xfId="55" xr:uid="{EC72D86D-207F-44CE-B61A-4C4E5D00A230}"/>
    <cellStyle name="20% - Énfasis3 2" xfId="56" xr:uid="{3C469E8B-AAAE-4635-B0D6-6A5E2122FF46}"/>
    <cellStyle name="20% - Énfasis3 2 2" xfId="57" xr:uid="{B8889B30-53FA-43F6-83A9-228ED8003705}"/>
    <cellStyle name="20% - Énfasis4 2" xfId="58" xr:uid="{D9B8EA05-4BC7-48CE-B649-2398D9B44AA4}"/>
    <cellStyle name="20% - Énfasis4 2 2" xfId="59" xr:uid="{B8970021-0451-476E-A840-9ADD281F44A6}"/>
    <cellStyle name="20% - Énfasis5 2" xfId="60" xr:uid="{DEF88EC1-03B2-4FF8-81E6-7C87413B4E7D}"/>
    <cellStyle name="20% - Énfasis5 2 2" xfId="61" xr:uid="{EB321262-64A0-47AA-A73D-8F7F20AEED05}"/>
    <cellStyle name="20% - Énfasis6 2" xfId="62" xr:uid="{EE18E937-DD67-4372-B8BA-FBED03137876}"/>
    <cellStyle name="20% - Énfasis6 2 2" xfId="63" xr:uid="{B256A226-50F9-4997-A444-A7C7CD206F66}"/>
    <cellStyle name="40% - Énfasis1 2" xfId="64" xr:uid="{6D5C23DE-860E-430B-BC3E-CEC39E3BBD23}"/>
    <cellStyle name="40% - Énfasis1 2 2" xfId="65" xr:uid="{CB499AC7-B975-49E4-B842-3DA1B3D57933}"/>
    <cellStyle name="40% - Énfasis2 2" xfId="66" xr:uid="{7EA4737F-83BA-4DA9-A528-FC5791140F8C}"/>
    <cellStyle name="40% - Énfasis2 2 2" xfId="67" xr:uid="{64B30305-AED7-456A-864E-9EF424BC9961}"/>
    <cellStyle name="40% - Énfasis3 2" xfId="68" xr:uid="{B52BBD49-5CF3-4485-969B-0B768A4E8C85}"/>
    <cellStyle name="40% - Énfasis3 2 2" xfId="69" xr:uid="{F37928D6-9178-46C9-A44C-D190F954FD94}"/>
    <cellStyle name="40% - Énfasis4 2" xfId="70" xr:uid="{4DAADCAC-6741-4DE2-BBCA-FE5F6BFC0F5F}"/>
    <cellStyle name="40% - Énfasis4 2 2" xfId="71" xr:uid="{A984E0C9-062A-4EB0-9509-15D1D57A2962}"/>
    <cellStyle name="40% - Énfasis5 2" xfId="72" xr:uid="{B81C108C-0FAD-42FA-96CE-87B4C5A04451}"/>
    <cellStyle name="40% - Énfasis5 2 2" xfId="73" xr:uid="{DC514D37-52E7-4519-89FD-7EB844109F9D}"/>
    <cellStyle name="40% - Énfasis6 2" xfId="74" xr:uid="{A2F2A328-FBBF-44B7-A415-824E3620B4F2}"/>
    <cellStyle name="40% - Énfasis6 2 2" xfId="75" xr:uid="{D7C36262-E33A-4C82-88DF-6E24D9CD4881}"/>
    <cellStyle name="60% - Énfasis1 2" xfId="76" xr:uid="{A63C3A9F-76EC-4013-AB03-B81D4BBBD146}"/>
    <cellStyle name="60% - Énfasis2 2" xfId="77" xr:uid="{833E16CE-A8F5-4D48-96FE-206D9D393A02}"/>
    <cellStyle name="60% - Énfasis3 2" xfId="78" xr:uid="{14D42372-2B69-48B1-A090-F918ADEE7C74}"/>
    <cellStyle name="60% - Énfasis4 2" xfId="79" xr:uid="{0867E49C-A143-4BF0-9A95-85F23AE86FC5}"/>
    <cellStyle name="60% - Énfasis5 2" xfId="80" xr:uid="{F92D74F0-398F-48C8-973D-3BFF5381C2C1}"/>
    <cellStyle name="60% - Énfasis6 2" xfId="81" xr:uid="{E6C4A2BC-A896-4AE6-B5B0-6F753FE40723}"/>
    <cellStyle name="Buena 2" xfId="82" xr:uid="{124FD997-CDA1-4537-8585-AC9AEF928FE7}"/>
    <cellStyle name="Cálculo 2" xfId="83" xr:uid="{9C0355EF-F15E-4213-95CA-1941FB3C1B8B}"/>
    <cellStyle name="Cálculo 2 2" xfId="232" xr:uid="{C757B43D-3779-4CBB-A2F6-E2210613E1C4}"/>
    <cellStyle name="Celda de comprobación 2" xfId="84" xr:uid="{FA11B736-C3A9-414F-8C0C-9DC83F0920B6}"/>
    <cellStyle name="Celda vinculada 2" xfId="85" xr:uid="{118B2E9D-2E96-4B8A-984E-863D85B31B2F}"/>
    <cellStyle name="Comma 2" xfId="86" xr:uid="{C02A2198-D72D-4A3F-BE9A-816971FDD1C5}"/>
    <cellStyle name="Currency 2" xfId="87" xr:uid="{F2D563D4-7E96-4098-AA03-D4729CB20737}"/>
    <cellStyle name="Encabezado 4 2" xfId="88" xr:uid="{9E7CF64F-A746-4CFC-95B1-6CC9C747B3C1}"/>
    <cellStyle name="Énfasis1 2" xfId="89" xr:uid="{B406020C-80A0-4C7F-907B-86E94C71EE60}"/>
    <cellStyle name="Énfasis2 2" xfId="90" xr:uid="{97CA1E01-9504-4585-8AD2-CD7592EED00A}"/>
    <cellStyle name="Énfasis3 2" xfId="91" xr:uid="{104E852B-EB45-4C36-9A17-C0F7A15FA8E7}"/>
    <cellStyle name="Énfasis4 2" xfId="92" xr:uid="{45226064-5BDC-4DFE-9F0C-A766DFB07F72}"/>
    <cellStyle name="Énfasis5 2" xfId="93" xr:uid="{25943A46-44AC-4611-B857-03872C098257}"/>
    <cellStyle name="Énfasis6 2" xfId="94" xr:uid="{7C651BC6-B7B9-433B-9B5B-D912765A1224}"/>
    <cellStyle name="Entrada 2" xfId="95" xr:uid="{B2ECD232-8E68-4184-90A6-8001EBF91016}"/>
    <cellStyle name="Entrada 2 2" xfId="233" xr:uid="{AE4AB6A5-2857-49EB-928A-F4901039D829}"/>
    <cellStyle name="Euro" xfId="142" xr:uid="{BBC08300-5245-40A2-9118-F634CA8CBE0B}"/>
    <cellStyle name="Excel_BuiltIn_Currency" xfId="141" xr:uid="{D01115E2-CFF9-4DF1-84FF-7999EB7E8C99}"/>
    <cellStyle name="Incorrecto 2" xfId="96" xr:uid="{3DB118EF-065F-4A32-968C-8ABD59F514AE}"/>
    <cellStyle name="Millares" xfId="1" builtinId="3"/>
    <cellStyle name="Millares 10" xfId="242" xr:uid="{34116B16-6875-4C25-83EE-46AAC187ED26}"/>
    <cellStyle name="Millares 11" xfId="288" xr:uid="{220078FF-B109-40F0-BC60-8AFEE73EAF34}"/>
    <cellStyle name="Millares 12" xfId="152" xr:uid="{B1144DE7-C8CF-439E-848D-D55DF13191CE}"/>
    <cellStyle name="Millares 2" xfId="5" xr:uid="{870B047A-9C8A-4FC7-BD0F-030ABE58E0FA}"/>
    <cellStyle name="Millares 2 2" xfId="99" xr:uid="{52CF747C-0CEB-4C41-832B-0ECCA1DD648D}"/>
    <cellStyle name="Millares 2 2 2" xfId="100" xr:uid="{833C8D10-788D-40E2-B627-7D24AE6DFAE3}"/>
    <cellStyle name="Millares 2 28" xfId="6" xr:uid="{7087918D-D41B-4BEA-828A-737D696E1F5D}"/>
    <cellStyle name="Millares 2 28 2" xfId="102" xr:uid="{DCAD183A-D067-4FCC-8675-110E42ACDB60}"/>
    <cellStyle name="Millares 2 28 2 2" xfId="103" xr:uid="{C973962F-9382-4EA0-9BA2-4FB1EEF1FA40}"/>
    <cellStyle name="Millares 2 28 3" xfId="104" xr:uid="{465404B5-2750-422F-8910-F0BF77227262}"/>
    <cellStyle name="Millares 2 28 4" xfId="101" xr:uid="{AE865531-92CA-4B5D-884A-E1D9D5C034D0}"/>
    <cellStyle name="Millares 2 3" xfId="105" xr:uid="{B321260B-1BA6-4B0A-92AF-75F4580A8A39}"/>
    <cellStyle name="Millares 2 4" xfId="98" xr:uid="{97F543DC-F6EE-45F0-8E5B-C0413488C3B2}"/>
    <cellStyle name="Millares 2 5" xfId="144" xr:uid="{BE9171C0-4243-4643-89A1-A89A46A46A73}"/>
    <cellStyle name="Millares 2 5 2" xfId="285" xr:uid="{4EC416A5-FF71-4EE4-819C-8954F5A3FB30}"/>
    <cellStyle name="Millares 2 5 3" xfId="239" xr:uid="{24A576FC-C0A4-4C8C-87E9-6F591FDEA924}"/>
    <cellStyle name="Millares 3" xfId="12" xr:uid="{1A23015B-5003-465D-9614-54BF3369170D}"/>
    <cellStyle name="Millares 3 10" xfId="156" xr:uid="{B3A47C81-0BE3-480B-9DA6-19BEE8C6F481}"/>
    <cellStyle name="Millares 3 2" xfId="20" xr:uid="{A7949944-2D4A-4363-9811-696BDFC268F7}"/>
    <cellStyle name="Millares 3 2 2" xfId="34" xr:uid="{6C38DD5A-F6AD-4DEE-9C7E-AD1850141E77}"/>
    <cellStyle name="Millares 3 2 2 2" xfId="266" xr:uid="{7EB69F74-F7CD-4BA4-9E29-3AD580470CAE}"/>
    <cellStyle name="Millares 3 2 2 3" xfId="312" xr:uid="{AAE7DE86-4BD0-46E1-A2C2-5A31F6B650D4}"/>
    <cellStyle name="Millares 3 2 2 4" xfId="214" xr:uid="{8FCF069D-7B4D-4371-AEEC-EA0A567A53D5}"/>
    <cellStyle name="Millares 3 2 2 5" xfId="176" xr:uid="{57034693-C441-4961-AA1C-5E7AC86B38AE}"/>
    <cellStyle name="Millares 3 2 3" xfId="46" xr:uid="{58600F1C-F105-4BE3-90AD-733F9EBB7863}"/>
    <cellStyle name="Millares 3 2 3 2" xfId="278" xr:uid="{2502883A-9FB2-42C2-85DE-448F5F160235}"/>
    <cellStyle name="Millares 3 2 3 3" xfId="324" xr:uid="{8F691A38-E658-4928-959A-181C157CC5D1}"/>
    <cellStyle name="Millares 3 2 3 4" xfId="226" xr:uid="{2E0683F8-8622-4B67-A9C6-C3D35258277D}"/>
    <cellStyle name="Millares 3 2 3 5" xfId="188" xr:uid="{714E532A-03E2-443D-AC62-AB4203FDCC14}"/>
    <cellStyle name="Millares 3 2 4" xfId="107" xr:uid="{0D160283-B8E4-47DC-B36B-82DE05E5D8DA}"/>
    <cellStyle name="Millares 3 2 5" xfId="254" xr:uid="{DC3EB1EB-10ED-4D2C-B1A2-AABF5AFC9638}"/>
    <cellStyle name="Millares 3 2 6" xfId="300" xr:uid="{048B7A90-7107-42DE-AF02-6B2B27156813}"/>
    <cellStyle name="Millares 3 2 7" xfId="202" xr:uid="{EBF86F7F-CAEB-43E1-A2B5-83B425C16F8E}"/>
    <cellStyle name="Millares 3 2 8" xfId="164" xr:uid="{64894865-953E-47A1-997B-0A28B976B20F}"/>
    <cellStyle name="Millares 3 3" xfId="26" xr:uid="{907B0FA3-79DE-499A-B777-AAE3DD2A4335}"/>
    <cellStyle name="Millares 3 3 2" xfId="258" xr:uid="{0D3EB2C9-9D83-48AB-A904-767F122D42C8}"/>
    <cellStyle name="Millares 3 3 3" xfId="304" xr:uid="{08D32C6F-0B54-4177-8479-335605260EEA}"/>
    <cellStyle name="Millares 3 3 4" xfId="206" xr:uid="{9601BFB0-BB34-401D-B026-3A154A29C0FB}"/>
    <cellStyle name="Millares 3 3 5" xfId="168" xr:uid="{D49C1BE0-779C-42CE-88E9-491252DD3364}"/>
    <cellStyle name="Millares 3 4" xfId="38" xr:uid="{2EA26DB3-7471-41E9-8FF8-17E89186D8C1}"/>
    <cellStyle name="Millares 3 4 2" xfId="270" xr:uid="{961A982B-209C-468D-9A79-A07AE348B779}"/>
    <cellStyle name="Millares 3 4 3" xfId="316" xr:uid="{045605E3-EE35-4322-A868-0FDFA4DC793A}"/>
    <cellStyle name="Millares 3 4 4" xfId="218" xr:uid="{100A482A-1BAB-4758-B3E9-4CE02CB7B519}"/>
    <cellStyle name="Millares 3 4 5" xfId="180" xr:uid="{05296F44-7155-405E-9CE7-E6FC16190600}"/>
    <cellStyle name="Millares 3 5" xfId="106" xr:uid="{97B99C3B-6436-4C40-8FD2-89F6D72D8305}"/>
    <cellStyle name="Millares 3 6" xfId="145" xr:uid="{C147A29A-BECD-486D-96F5-7C4C570FB4FF}"/>
    <cellStyle name="Millares 3 6 2" xfId="286" xr:uid="{D9C296EB-017B-4213-89D4-A9582EF829F4}"/>
    <cellStyle name="Millares 3 6 3" xfId="240" xr:uid="{8D1EAAB5-2FDD-4919-99A9-2FAE375C948E}"/>
    <cellStyle name="Millares 3 7" xfId="246" xr:uid="{1732DC9A-2880-47A8-83F2-21B9EA9E84E9}"/>
    <cellStyle name="Millares 3 8" xfId="292" xr:uid="{D10F5ED6-5268-416B-A651-E3F9490588C2}"/>
    <cellStyle name="Millares 3 9" xfId="194" xr:uid="{D418976B-D658-46BD-B62F-7782A2B82B96}"/>
    <cellStyle name="Millares 31" xfId="4" xr:uid="{8F8DFA7A-2FE2-4839-9249-6B9ED64B7DFE}"/>
    <cellStyle name="Millares 31 2" xfId="109" xr:uid="{74C91259-E3B8-4067-85E7-B16878715295}"/>
    <cellStyle name="Millares 31 3" xfId="108" xr:uid="{313369BF-CADA-471E-95AF-8E334566D199}"/>
    <cellStyle name="Millares 4" xfId="10" xr:uid="{BE876923-9339-4C47-9011-C4883CC9EC58}"/>
    <cellStyle name="Millares 4 2" xfId="14" xr:uid="{5C797461-39ED-4428-83C0-1D8F3D632992}"/>
    <cellStyle name="Millares 4 2 2" xfId="22" xr:uid="{4379D787-F5B5-498B-B67D-A6214D7B63E2}"/>
    <cellStyle name="Millares 4 2 2 2" xfId="36" xr:uid="{8D5D37BE-AF05-4B8D-B1CC-658FED56FA9E}"/>
    <cellStyle name="Millares 4 2 2 2 2" xfId="268" xr:uid="{2CEF9B9E-D04B-436B-BBFE-195AD8A410F0}"/>
    <cellStyle name="Millares 4 2 2 2 3" xfId="314" xr:uid="{9858C9A1-3C70-4193-ABE6-5107A0B18A21}"/>
    <cellStyle name="Millares 4 2 2 2 4" xfId="216" xr:uid="{B74D089B-6373-41BD-949E-E116DD7CB161}"/>
    <cellStyle name="Millares 4 2 2 2 5" xfId="178" xr:uid="{A98F7B73-510D-4BB2-9FE2-FF2F44C3EB67}"/>
    <cellStyle name="Millares 4 2 2 3" xfId="48" xr:uid="{C045641A-63A9-49F1-9A31-E2C032A9CC0B}"/>
    <cellStyle name="Millares 4 2 2 3 2" xfId="280" xr:uid="{FB0A1D8A-FCCE-403A-8D8B-CCC54E56223F}"/>
    <cellStyle name="Millares 4 2 2 3 3" xfId="326" xr:uid="{0D23857E-5EF4-489B-9C65-55AEB4787F84}"/>
    <cellStyle name="Millares 4 2 2 3 4" xfId="228" xr:uid="{030E6C9A-00AA-487D-A6A1-80E8A888F237}"/>
    <cellStyle name="Millares 4 2 2 3 5" xfId="190" xr:uid="{B6673AFB-35DB-4A49-BADF-91884E5E35C1}"/>
    <cellStyle name="Millares 4 2 2 4" xfId="256" xr:uid="{2A6F1DC9-7066-4936-9625-FA9965864C2C}"/>
    <cellStyle name="Millares 4 2 2 5" xfId="302" xr:uid="{EA008BD0-08DF-4F65-92C8-F21D8CEEB893}"/>
    <cellStyle name="Millares 4 2 2 6" xfId="204" xr:uid="{E69C9D04-99E6-4305-8B79-3C6642644165}"/>
    <cellStyle name="Millares 4 2 2 7" xfId="166" xr:uid="{723080FC-E0CD-41C4-8061-9C7CCABF93F9}"/>
    <cellStyle name="Millares 4 2 3" xfId="28" xr:uid="{D1C39FA5-C355-42A4-A6E3-D4236B9E475F}"/>
    <cellStyle name="Millares 4 2 3 2" xfId="260" xr:uid="{F69595D5-2341-48D3-8BD6-74E082F94E95}"/>
    <cellStyle name="Millares 4 2 3 3" xfId="306" xr:uid="{3D55B7B3-844C-4CDE-BB05-482CCC7638A4}"/>
    <cellStyle name="Millares 4 2 3 4" xfId="208" xr:uid="{BE5A5D9E-65D6-4B92-B16C-385052AD3566}"/>
    <cellStyle name="Millares 4 2 3 5" xfId="170" xr:uid="{884013B0-FF03-4F03-863D-127873A78BF6}"/>
    <cellStyle name="Millares 4 2 4" xfId="40" xr:uid="{8E860E1C-BFEE-41A4-BB5E-0456B4F7BBD0}"/>
    <cellStyle name="Millares 4 2 4 2" xfId="272" xr:uid="{280DD6B9-FE30-4D3C-8DEE-D4DAF2BB3B78}"/>
    <cellStyle name="Millares 4 2 4 3" xfId="318" xr:uid="{B992135C-753C-45F2-80C1-3029DEE36E4F}"/>
    <cellStyle name="Millares 4 2 4 4" xfId="220" xr:uid="{4D73C1A8-6700-46A8-8D2D-F5B20A87F7C7}"/>
    <cellStyle name="Millares 4 2 4 5" xfId="182" xr:uid="{5CC6228D-2AA7-478E-B03E-3405E9DD0C52}"/>
    <cellStyle name="Millares 4 2 5" xfId="248" xr:uid="{34A43FDA-7009-40E8-B8EA-7D8FC39E6CFB}"/>
    <cellStyle name="Millares 4 2 6" xfId="294" xr:uid="{D2F11C99-988F-4CE3-8FCF-48B7987E2726}"/>
    <cellStyle name="Millares 4 2 7" xfId="196" xr:uid="{E7CE61A6-F66D-47EC-8C2B-0B45AD496500}"/>
    <cellStyle name="Millares 4 2 8" xfId="158" xr:uid="{B30B7D81-9A8F-429E-BC93-D1132E618024}"/>
    <cellStyle name="Millares 4 3" xfId="18" xr:uid="{FC927643-02FB-4952-A78A-2D95796A762B}"/>
    <cellStyle name="Millares 4 3 2" xfId="32" xr:uid="{AFF63626-54DE-4224-BE4A-E776748F80B7}"/>
    <cellStyle name="Millares 4 3 2 2" xfId="264" xr:uid="{FECD5A20-6C66-4890-A841-1388487E3019}"/>
    <cellStyle name="Millares 4 3 2 3" xfId="310" xr:uid="{B674922C-4A23-4EEA-8F7F-1EFC63AB2B59}"/>
    <cellStyle name="Millares 4 3 2 4" xfId="212" xr:uid="{7E7CDB6A-5874-46A3-87F1-E5545EBEE556}"/>
    <cellStyle name="Millares 4 3 2 5" xfId="174" xr:uid="{D4E33955-B26F-4D6F-A914-49E04A65E2DE}"/>
    <cellStyle name="Millares 4 3 3" xfId="44" xr:uid="{04465076-3F7E-4DB5-B18F-6651E35A00E8}"/>
    <cellStyle name="Millares 4 3 3 2" xfId="276" xr:uid="{CBE112D9-C5AD-4BDB-91BE-B8DA02FE2433}"/>
    <cellStyle name="Millares 4 3 3 3" xfId="322" xr:uid="{53957975-CBEE-42B2-8790-762B6A002BF2}"/>
    <cellStyle name="Millares 4 3 3 4" xfId="224" xr:uid="{E764180F-4151-491B-9923-A54E731E38E0}"/>
    <cellStyle name="Millares 4 3 3 5" xfId="186" xr:uid="{B247BF1B-14DA-45A3-82E7-63192E6DFF08}"/>
    <cellStyle name="Millares 4 3 4" xfId="252" xr:uid="{DE9E3AF3-95C8-4EBD-9459-A3A82EF4FDCE}"/>
    <cellStyle name="Millares 4 3 5" xfId="298" xr:uid="{68F1E651-2593-47F6-832B-79F09089C29D}"/>
    <cellStyle name="Millares 4 3 6" xfId="200" xr:uid="{5767A73A-9643-47BD-80D2-70205E05E927}"/>
    <cellStyle name="Millares 4 3 7" xfId="162" xr:uid="{A43A1C74-DC50-4F87-ADB6-45A96F788D75}"/>
    <cellStyle name="Millares 4 4" xfId="146" xr:uid="{99DC756C-99D1-4650-AF56-0A1B1F3743BE}"/>
    <cellStyle name="Millares 4 5" xfId="244" xr:uid="{A79E80EC-6170-4AD6-9184-7E1169C4BC83}"/>
    <cellStyle name="Millares 4 6" xfId="290" xr:uid="{2C4F6B3E-A9AE-498B-AAC3-C6AE5CCBA045}"/>
    <cellStyle name="Millares 4 7" xfId="154" xr:uid="{E6B13644-697D-4C9E-9D42-FC1624924F9D}"/>
    <cellStyle name="Millares 5" xfId="3" xr:uid="{118A5544-C8C1-484F-98A9-EA0C05112557}"/>
    <cellStyle name="Millares 5 2" xfId="111" xr:uid="{64B9F2DD-10D2-4E56-B12C-2DA2E24386BE}"/>
    <cellStyle name="Millares 5 3" xfId="110" xr:uid="{9E14E7C4-6451-49E0-9965-C9E2A934A356}"/>
    <cellStyle name="Millares 6" xfId="16" xr:uid="{535FF2F9-F0A2-4DEB-8889-CC89D3825887}"/>
    <cellStyle name="Millares 6 2" xfId="30" xr:uid="{6BF05D81-10D7-410B-9260-52F06F6CC621}"/>
    <cellStyle name="Millares 6 2 2" xfId="262" xr:uid="{49C7A82F-2A3D-4E29-A818-FCDBB17E41C1}"/>
    <cellStyle name="Millares 6 2 3" xfId="308" xr:uid="{D35E4CEE-DC87-475E-97E6-32A42C0C9DBA}"/>
    <cellStyle name="Millares 6 2 4" xfId="210" xr:uid="{14530D75-B490-4065-8841-9374CE54F7AD}"/>
    <cellStyle name="Millares 6 2 5" xfId="172" xr:uid="{6DC8D14B-BDE7-4D73-BCCA-97F7586D4706}"/>
    <cellStyle name="Millares 6 3" xfId="42" xr:uid="{93B54BA0-7EFD-4B5D-9002-DF3D46CABB06}"/>
    <cellStyle name="Millares 6 3 2" xfId="274" xr:uid="{4E3E7CDC-8468-4DE5-A2A5-23C9B795F61F}"/>
    <cellStyle name="Millares 6 3 3" xfId="320" xr:uid="{CA7CD42B-50A5-49BA-9457-DA2CFBCE874E}"/>
    <cellStyle name="Millares 6 3 4" xfId="222" xr:uid="{FAD360AE-B8CF-4174-A863-B3AE69D65AE0}"/>
    <cellStyle name="Millares 6 3 5" xfId="184" xr:uid="{1C3FDBBB-B545-4E83-998F-B7EEAF01D6FD}"/>
    <cellStyle name="Millares 6 4" xfId="250" xr:uid="{A18B0C0B-E13A-4889-8892-19A84C62FDD5}"/>
    <cellStyle name="Millares 6 5" xfId="296" xr:uid="{A85150F6-9DCD-40F8-84FB-2E86C7715233}"/>
    <cellStyle name="Millares 6 6" xfId="198" xr:uid="{D95D1776-F915-4148-9A32-FBA3E9D2EC39}"/>
    <cellStyle name="Millares 6 7" xfId="160" xr:uid="{F3B518C3-96CE-46BA-A159-3C4003E04F93}"/>
    <cellStyle name="Millares 7" xfId="50" xr:uid="{ADE14932-A14F-4A15-943F-AA5800BF77F9}"/>
    <cellStyle name="Millares 7 2" xfId="282" xr:uid="{63D7A1C3-C454-4A8F-A3A5-559D101111F3}"/>
    <cellStyle name="Millares 7 3" xfId="328" xr:uid="{7B8FB7DB-38C4-4BA4-BEEF-13ADBE0A0D17}"/>
    <cellStyle name="Millares 7 4" xfId="230" xr:uid="{F1D22E5E-C55F-4F5A-835D-B59C063E020B}"/>
    <cellStyle name="Millares 7 5" xfId="192" xr:uid="{E3691760-D808-40DA-95DB-8CA0BD56C42B}"/>
    <cellStyle name="Millares 8" xfId="97" xr:uid="{30D05AEE-D504-4E55-8061-D8FCD382BDB6}"/>
    <cellStyle name="Millares 9" xfId="143" xr:uid="{CE4680CA-78F4-4EF2-AEE3-13B6F0F52AA8}"/>
    <cellStyle name="Millares 9 2" xfId="284" xr:uid="{985F21D9-DA3C-4FB4-8DCC-60F337A05BD5}"/>
    <cellStyle name="Millares 9 3" xfId="238" xr:uid="{FF312773-B556-4503-933F-4ECAABEAB679}"/>
    <cellStyle name="Moneda" xfId="2" builtinId="4"/>
    <cellStyle name="Moneda 10" xfId="153" xr:uid="{4C8B18C2-F1D5-47B8-ADDB-A11A18FB9724}"/>
    <cellStyle name="Moneda 2" xfId="9" xr:uid="{9FBD38E3-EB96-4311-B7B2-98405F890F8E}"/>
    <cellStyle name="Moneda 2 2" xfId="114" xr:uid="{178963A3-ED82-4148-827B-8B5D8CF9E342}"/>
    <cellStyle name="Moneda 2 2 2" xfId="115" xr:uid="{3AA46976-0090-406D-A973-49F66BCF32C8}"/>
    <cellStyle name="Moneda 2 3" xfId="113" xr:uid="{823AC84F-4750-4E00-9F90-5F26F23E6084}"/>
    <cellStyle name="Moneda 2 4" xfId="147" xr:uid="{81EF5AF6-9491-4929-976F-125D0C9F6984}"/>
    <cellStyle name="Moneda 2 4 2" xfId="287" xr:uid="{137A4278-C8AC-4CB3-8B16-D35B7C222289}"/>
    <cellStyle name="Moneda 2 4 3" xfId="241" xr:uid="{E386310D-3834-4343-B3E5-4A55CC75927C}"/>
    <cellStyle name="Moneda 3" xfId="13" xr:uid="{25C5B67F-AF57-4FAB-84A9-1D8692B232DC}"/>
    <cellStyle name="Moneda 3 10" xfId="157" xr:uid="{6AB522F0-9BCA-4FF9-9DDA-3887F50B82C7}"/>
    <cellStyle name="Moneda 3 2" xfId="21" xr:uid="{0B9890AF-3CF2-4366-B8CD-0EED2FAD24CC}"/>
    <cellStyle name="Moneda 3 2 2" xfId="35" xr:uid="{82B9BAA5-06E7-45AB-B3FC-86625111E371}"/>
    <cellStyle name="Moneda 3 2 2 2" xfId="267" xr:uid="{8C10E80C-5272-4752-B0FE-035EF68B99A2}"/>
    <cellStyle name="Moneda 3 2 2 3" xfId="313" xr:uid="{A1C2D1C5-FA9B-4C0A-A20D-1F5BFBCF6298}"/>
    <cellStyle name="Moneda 3 2 2 4" xfId="215" xr:uid="{FE03AC92-72C7-4F3E-9230-C8C82A77F3FF}"/>
    <cellStyle name="Moneda 3 2 2 5" xfId="177" xr:uid="{26655C2E-D5A0-40F7-8DAD-46CADBA69E0F}"/>
    <cellStyle name="Moneda 3 2 3" xfId="47" xr:uid="{01854867-6223-4715-8BBD-B9B8CB13B7F8}"/>
    <cellStyle name="Moneda 3 2 3 2" xfId="279" xr:uid="{3DA22DFC-6F3C-4A1C-AD0D-CF31F863DB5C}"/>
    <cellStyle name="Moneda 3 2 3 3" xfId="325" xr:uid="{760DD17F-1441-4626-8ED0-355200F53021}"/>
    <cellStyle name="Moneda 3 2 3 4" xfId="227" xr:uid="{B5AD5808-BB23-4828-8735-A289CBC2A461}"/>
    <cellStyle name="Moneda 3 2 3 5" xfId="189" xr:uid="{559005AB-5F73-4815-9EF0-66A5DB189662}"/>
    <cellStyle name="Moneda 3 2 4" xfId="255" xr:uid="{1FE43822-AE15-4364-8CA9-3616D3056AC0}"/>
    <cellStyle name="Moneda 3 2 5" xfId="301" xr:uid="{E8B1F138-AAB1-4E93-A7B3-3715A799480B}"/>
    <cellStyle name="Moneda 3 2 6" xfId="203" xr:uid="{CFD743AD-9DDE-492F-886D-990D9094D704}"/>
    <cellStyle name="Moneda 3 2 7" xfId="165" xr:uid="{7F6A2140-DF7F-4352-B72B-45EC1DF392DB}"/>
    <cellStyle name="Moneda 3 3" xfId="27" xr:uid="{A64669F7-3601-4890-9FF3-0E50F984A41F}"/>
    <cellStyle name="Moneda 3 3 2" xfId="259" xr:uid="{C2DE1AF7-9732-43E2-BE76-35D97080EB67}"/>
    <cellStyle name="Moneda 3 3 3" xfId="305" xr:uid="{12A4ED21-F1C7-4634-A7DA-82E9380EF450}"/>
    <cellStyle name="Moneda 3 3 4" xfId="207" xr:uid="{EA4A02CC-3F38-45C9-895B-4225D40CD008}"/>
    <cellStyle name="Moneda 3 3 5" xfId="169" xr:uid="{8C78F7EC-FDC1-4785-9E07-4AD94E2EB46A}"/>
    <cellStyle name="Moneda 3 4" xfId="39" xr:uid="{2D6AFCC1-FB6D-4FA3-B05F-B04381B6B1EB}"/>
    <cellStyle name="Moneda 3 4 2" xfId="271" xr:uid="{58872751-55B0-405D-9D97-B2C8D0692AE2}"/>
    <cellStyle name="Moneda 3 4 3" xfId="317" xr:uid="{718D21FE-04D9-4F19-B314-D8A9E6E17D37}"/>
    <cellStyle name="Moneda 3 4 4" xfId="219" xr:uid="{9F75B36A-45D0-49AC-B969-3694846AD029}"/>
    <cellStyle name="Moneda 3 4 5" xfId="181" xr:uid="{2EEA3A0D-83E4-4FDE-BA00-39DD2A7BE253}"/>
    <cellStyle name="Moneda 3 5" xfId="116" xr:uid="{EDCE3869-9B25-4431-A0E1-1EC131C8A6A0}"/>
    <cellStyle name="Moneda 3 6" xfId="148" xr:uid="{33A0C911-B447-4A47-8360-64184BB94021}"/>
    <cellStyle name="Moneda 3 7" xfId="247" xr:uid="{83D55CD6-251E-4121-A1D4-E74B11053211}"/>
    <cellStyle name="Moneda 3 8" xfId="293" xr:uid="{A4F5F943-8BFB-4FB7-B3ED-5E55F0E5E2C5}"/>
    <cellStyle name="Moneda 3 9" xfId="195" xr:uid="{299D07F4-01DC-47D6-8E43-5C45D6831899}"/>
    <cellStyle name="Moneda 4" xfId="17" xr:uid="{5C89E18C-4E96-4A7F-96C1-4EBFB7319085}"/>
    <cellStyle name="Moneda 4 2" xfId="31" xr:uid="{8F20BB45-22FE-4631-BDD3-45FE0C5C4355}"/>
    <cellStyle name="Moneda 4 2 2" xfId="263" xr:uid="{B7C17335-1B39-4BEC-BF75-065AA6C818B6}"/>
    <cellStyle name="Moneda 4 2 3" xfId="309" xr:uid="{4CBFB321-635F-4BF1-AAF5-FD1A09D711F5}"/>
    <cellStyle name="Moneda 4 2 4" xfId="211" xr:uid="{3E94672D-E021-4693-B977-BB7A9CE83E8F}"/>
    <cellStyle name="Moneda 4 2 5" xfId="173" xr:uid="{F4863269-55C1-4BF3-A5F4-6E58C8FAE806}"/>
    <cellStyle name="Moneda 4 3" xfId="43" xr:uid="{082A05DD-3870-4584-9739-3B2B2F091A6B}"/>
    <cellStyle name="Moneda 4 3 2" xfId="275" xr:uid="{2AA28D52-DC12-4069-B7F7-55682519D60E}"/>
    <cellStyle name="Moneda 4 3 3" xfId="321" xr:uid="{5C24DDFC-5090-460C-9A55-69AB16FDC7D0}"/>
    <cellStyle name="Moneda 4 3 4" xfId="223" xr:uid="{23DABB82-FC59-4481-8899-ACEB50FDE6A1}"/>
    <cellStyle name="Moneda 4 3 5" xfId="185" xr:uid="{CB2AA4AD-A13F-4C71-A372-A308365F6C94}"/>
    <cellStyle name="Moneda 4 4" xfId="251" xr:uid="{AD4D74C7-6F6E-4C3B-804F-C2C3CBC82D23}"/>
    <cellStyle name="Moneda 4 5" xfId="297" xr:uid="{4190A233-543E-4C18-A817-8FB6A4DE5463}"/>
    <cellStyle name="Moneda 4 6" xfId="199" xr:uid="{7CDF35D6-82A2-4394-98CD-4B2243EF71D8}"/>
    <cellStyle name="Moneda 4 7" xfId="161" xr:uid="{DC9A7CEB-4A58-4C08-9CD4-724C7118E2B6}"/>
    <cellStyle name="Moneda 5" xfId="11" xr:uid="{F073CECA-D6A0-40D6-8376-3E17F645ACB3}"/>
    <cellStyle name="Moneda 5 2" xfId="15" xr:uid="{D691E08E-4421-4939-AAFD-FC2173F69BB1}"/>
    <cellStyle name="Moneda 5 2 2" xfId="23" xr:uid="{2EA137FE-2A46-44A6-BA22-86A3E1AB1E43}"/>
    <cellStyle name="Moneda 5 2 2 2" xfId="37" xr:uid="{7C7FCEFC-E2C4-4ADC-A472-CBD6A668C7A3}"/>
    <cellStyle name="Moneda 5 2 2 2 2" xfId="269" xr:uid="{46C101C0-4978-4B64-BB60-BE71FCEE6EF2}"/>
    <cellStyle name="Moneda 5 2 2 2 3" xfId="315" xr:uid="{012F22DF-3CA4-4BFA-97AB-62A8F932BB37}"/>
    <cellStyle name="Moneda 5 2 2 2 4" xfId="217" xr:uid="{34B01564-9F00-4AED-9E56-BA53C07F6CE1}"/>
    <cellStyle name="Moneda 5 2 2 2 5" xfId="179" xr:uid="{73E30FA9-9B38-4321-A818-AA8BD6BF5F98}"/>
    <cellStyle name="Moneda 5 2 2 3" xfId="49" xr:uid="{E1F74CD7-310B-4AFC-9415-7010E58091A9}"/>
    <cellStyle name="Moneda 5 2 2 3 2" xfId="281" xr:uid="{5CEFB496-2854-4EBA-B7D4-70FF74DCF4B7}"/>
    <cellStyle name="Moneda 5 2 2 3 3" xfId="327" xr:uid="{D9BED6A1-62D9-4DB9-A950-C3DFF077070C}"/>
    <cellStyle name="Moneda 5 2 2 3 4" xfId="229" xr:uid="{1F5EC145-891C-4143-AFEA-E68322D2F498}"/>
    <cellStyle name="Moneda 5 2 2 3 5" xfId="191" xr:uid="{17A2FA47-ABD5-41B8-96F4-BEC3F9AF4E6D}"/>
    <cellStyle name="Moneda 5 2 2 4" xfId="257" xr:uid="{FE33F3AB-FE59-43BD-98F3-57775036E204}"/>
    <cellStyle name="Moneda 5 2 2 5" xfId="303" xr:uid="{49F23331-107D-47AA-BD9E-B7AA89E9F2EA}"/>
    <cellStyle name="Moneda 5 2 2 6" xfId="205" xr:uid="{0F5B505E-CC1F-4E02-960A-20D7641CDFF3}"/>
    <cellStyle name="Moneda 5 2 2 7" xfId="167" xr:uid="{0DE6A8DA-76A0-4F83-BB9A-8A2F1A7A6914}"/>
    <cellStyle name="Moneda 5 2 3" xfId="29" xr:uid="{9DA223B6-B094-4874-BE90-0632D034EAD7}"/>
    <cellStyle name="Moneda 5 2 3 2" xfId="261" xr:uid="{29BC25B6-E074-4E79-81FF-766F0D18E39E}"/>
    <cellStyle name="Moneda 5 2 3 3" xfId="307" xr:uid="{77675122-1F26-42E7-80D5-54BE6C99E894}"/>
    <cellStyle name="Moneda 5 2 3 4" xfId="209" xr:uid="{C379BE68-CE95-4271-84A9-C6BAEA90A40C}"/>
    <cellStyle name="Moneda 5 2 3 5" xfId="171" xr:uid="{F553440F-5EBF-49DC-AF37-A7394694EE34}"/>
    <cellStyle name="Moneda 5 2 4" xfId="41" xr:uid="{13CF9719-1DDE-4B7E-9659-DF58418BBEBC}"/>
    <cellStyle name="Moneda 5 2 4 2" xfId="273" xr:uid="{E622ABAA-311E-4E79-B955-ABE31FE3B259}"/>
    <cellStyle name="Moneda 5 2 4 3" xfId="319" xr:uid="{EF4CEC16-41FC-4D15-9407-2F78FE037C80}"/>
    <cellStyle name="Moneda 5 2 4 4" xfId="221" xr:uid="{B864952A-B4AB-4881-94EC-4E3203E5CEB5}"/>
    <cellStyle name="Moneda 5 2 4 5" xfId="183" xr:uid="{B3FD0E73-748E-49FE-A7FB-10EEE09721F5}"/>
    <cellStyle name="Moneda 5 2 5" xfId="249" xr:uid="{6C047AC3-3C55-4C14-A1FE-BF756F219F9E}"/>
    <cellStyle name="Moneda 5 2 6" xfId="295" xr:uid="{E9FC0442-A119-45A6-A0EF-2638F99CE582}"/>
    <cellStyle name="Moneda 5 2 7" xfId="197" xr:uid="{14C94CB4-B27E-4A2A-B2BF-AB5CA214E4D9}"/>
    <cellStyle name="Moneda 5 2 8" xfId="159" xr:uid="{D6B7A771-4596-4330-B29F-A21A7B82DD9D}"/>
    <cellStyle name="Moneda 5 3" xfId="19" xr:uid="{BE0EA524-9B7A-4AB4-B21C-97CC413D3F2A}"/>
    <cellStyle name="Moneda 5 3 2" xfId="33" xr:uid="{D662A952-D815-4378-908B-0612116A0570}"/>
    <cellStyle name="Moneda 5 3 2 2" xfId="265" xr:uid="{EF83C1CF-2912-4AAB-82B6-D9BAB9A417AB}"/>
    <cellStyle name="Moneda 5 3 2 3" xfId="311" xr:uid="{1451A7EC-C3E7-42FF-811C-6F63431F39BD}"/>
    <cellStyle name="Moneda 5 3 2 4" xfId="213" xr:uid="{EB3C7539-C3C9-4CB8-B0B5-35E0B875C977}"/>
    <cellStyle name="Moneda 5 3 2 5" xfId="175" xr:uid="{9A2EEC7F-AC01-4524-B344-B221F962CD27}"/>
    <cellStyle name="Moneda 5 3 3" xfId="45" xr:uid="{C922591F-0B2F-4800-90BC-05568C8C5A40}"/>
    <cellStyle name="Moneda 5 3 3 2" xfId="277" xr:uid="{379F05EB-DE78-4780-806C-C9F5243791E9}"/>
    <cellStyle name="Moneda 5 3 3 3" xfId="323" xr:uid="{41647FEF-56BB-4057-A654-83CD52563EA8}"/>
    <cellStyle name="Moneda 5 3 3 4" xfId="225" xr:uid="{3A84A37E-1FB6-40D2-A45B-EF07FA8ABE22}"/>
    <cellStyle name="Moneda 5 3 3 5" xfId="187" xr:uid="{99081E9D-1C7A-4698-8BAE-53018A37013A}"/>
    <cellStyle name="Moneda 5 3 4" xfId="253" xr:uid="{860C6C1A-F359-4E7D-8D36-31A1856323F3}"/>
    <cellStyle name="Moneda 5 3 5" xfId="299" xr:uid="{6FE71395-6A94-4F4F-A46D-E0031299B24A}"/>
    <cellStyle name="Moneda 5 3 6" xfId="201" xr:uid="{339064E3-CEE2-4E2E-9906-EF59B97FA17C}"/>
    <cellStyle name="Moneda 5 3 7" xfId="163" xr:uid="{BD76696B-76C1-410D-944C-C78645EBACA7}"/>
    <cellStyle name="Moneda 5 4" xfId="245" xr:uid="{E0BB7A70-A36B-4CE1-B607-46BBF2AB9044}"/>
    <cellStyle name="Moneda 5 5" xfId="291" xr:uid="{6BED9AED-4712-4B86-8C8F-BC0A9B0D9A4E}"/>
    <cellStyle name="Moneda 5 6" xfId="155" xr:uid="{6F64AD8D-A57C-4621-A6E1-0950BD1C5C61}"/>
    <cellStyle name="Moneda 6" xfId="51" xr:uid="{9FB26346-21FC-44F6-A76D-FABB6C77D4E2}"/>
    <cellStyle name="Moneda 6 2" xfId="283" xr:uid="{56BE4D5C-6677-4E78-B913-387D98C5CBF2}"/>
    <cellStyle name="Moneda 6 3" xfId="329" xr:uid="{20392150-6003-416C-92F8-D15E8AC95A3B}"/>
    <cellStyle name="Moneda 6 4" xfId="231" xr:uid="{6689C958-FCE0-431D-B921-25FCEF28E9EB}"/>
    <cellStyle name="Moneda 6 5" xfId="193" xr:uid="{F26091BF-FE21-4E41-B5C2-EACC58F1E749}"/>
    <cellStyle name="Moneda 7" xfId="112" xr:uid="{5FD00516-5F5A-4D75-9A29-BB992B753152}"/>
    <cellStyle name="Moneda 8" xfId="243" xr:uid="{C802B523-0E07-4A1A-AF95-955E1B8486D6}"/>
    <cellStyle name="Moneda 9" xfId="289" xr:uid="{A4097505-F42E-4742-9B32-CFDF536AD0B4}"/>
    <cellStyle name="Neutral 2" xfId="117" xr:uid="{4CA5D44E-8593-4EC9-9900-7AF8075DCCA6}"/>
    <cellStyle name="Normal" xfId="0" builtinId="0"/>
    <cellStyle name="Normal 10" xfId="118" xr:uid="{F17D314D-40A3-4FA0-A416-79792378B89B}"/>
    <cellStyle name="Normal 2" xfId="7" xr:uid="{3D188CA3-FB47-4CD5-B414-F8B267CC050F}"/>
    <cellStyle name="Normal 2 2" xfId="140" xr:uid="{1A270FFC-5021-44CC-B1CD-3DAB76318477}"/>
    <cellStyle name="Normal 2 3" xfId="119" xr:uid="{8BE37ABD-BADB-4481-8759-EB2C6BCC5820}"/>
    <cellStyle name="Normal 2 3 2" xfId="120" xr:uid="{53573BAE-0C62-4977-A4C4-B020042B0C6A}"/>
    <cellStyle name="Normal 3" xfId="121" xr:uid="{4907A017-F6D4-44C6-9562-14FDB66577AF}"/>
    <cellStyle name="Normal 3 2" xfId="149" xr:uid="{EEC0FC62-6088-474D-8697-3221141F4BAE}"/>
    <cellStyle name="Normal 4" xfId="122" xr:uid="{88D6304A-4681-40B2-8C3E-E67D0E3D9115}"/>
    <cellStyle name="Normal 4 2" xfId="139" xr:uid="{005291D8-4A13-42B7-9942-0044DC23E8D7}"/>
    <cellStyle name="Normal 4 2 2" xfId="24" xr:uid="{EF3DA81E-250C-4AF5-BB56-D184C35948CA}"/>
    <cellStyle name="Normal 5" xfId="8" xr:uid="{1151CC46-519E-48D4-B09F-1D661D747234}"/>
    <cellStyle name="Normal 5 2" xfId="123" xr:uid="{F5327E09-0002-42EB-8CD0-C7D031F05AA3}"/>
    <cellStyle name="Normal 7" xfId="25" xr:uid="{771FDF4A-D1D5-43AC-BA11-28F78450115B}"/>
    <cellStyle name="Normal 8" xfId="138" xr:uid="{5550A045-FC43-45C1-8082-FDF6622EA75A}"/>
    <cellStyle name="Notas 2" xfId="124" xr:uid="{C35BD2D3-DA3D-4DA8-907F-3F968B0416D0}"/>
    <cellStyle name="Notas 2 2" xfId="125" xr:uid="{D00C0D25-8F2B-4A3C-8D66-EB85A41B7115}"/>
    <cellStyle name="Notas 2 2 2" xfId="235" xr:uid="{B5F70BFF-E19A-4C70-9A82-2CD128001754}"/>
    <cellStyle name="Notas 2 3" xfId="234" xr:uid="{BC5E05C3-72E7-4285-A6CA-CBE43C5630E5}"/>
    <cellStyle name="Porcentaje 2" xfId="126" xr:uid="{ADDA8473-D162-428A-BCFD-CD8E1E6428AC}"/>
    <cellStyle name="Porcentaje 2 2" xfId="127" xr:uid="{62E8276A-E467-41E0-B6F6-2B6E0FC7D3A0}"/>
    <cellStyle name="Porcentaje 2 3" xfId="150" xr:uid="{91139B72-05F0-49FA-AFAA-86BBA704BE59}"/>
    <cellStyle name="Porcentual 2" xfId="151" xr:uid="{F013C940-9584-4713-8D70-86F923BBD30A}"/>
    <cellStyle name="Porcentual 2 2" xfId="128" xr:uid="{4445A288-E82B-4C15-B655-1018E2CA7735}"/>
    <cellStyle name="RUBROS" xfId="129" xr:uid="{294A6524-8D05-456C-9612-523EBD8D660C}"/>
    <cellStyle name="Salida 2" xfId="130" xr:uid="{B904015D-70E5-41E9-8A4D-C2C9039350AE}"/>
    <cellStyle name="Salida 2 2" xfId="236" xr:uid="{62412604-25D3-481F-981A-974999EE6FE6}"/>
    <cellStyle name="Texto de advertencia 2" xfId="131" xr:uid="{8C6B481B-3EC5-49F1-9F2F-D517EB65F3E3}"/>
    <cellStyle name="Texto explicativo 2" xfId="132" xr:uid="{33964E70-21BC-4F58-A3D5-51CA1041DEF6}"/>
    <cellStyle name="Título 1 2" xfId="133" xr:uid="{5DF8115D-F850-4C77-986A-EA294DAE5F8D}"/>
    <cellStyle name="Título 2 2" xfId="134" xr:uid="{ED55F537-6058-4362-86FC-0499E754B752}"/>
    <cellStyle name="Título 3 2" xfId="135" xr:uid="{475E8E38-1BD5-4F32-98DD-34D097F9FB0F}"/>
    <cellStyle name="Título 4" xfId="136" xr:uid="{37ED0DCE-4AAF-4133-916A-F59F3D91A304}"/>
    <cellStyle name="Total 2" xfId="137" xr:uid="{8AF5FCCD-E430-4637-B51D-29EFFF0A62A3}"/>
    <cellStyle name="Total 2 2" xfId="237" xr:uid="{F64DACC9-3FBE-4020-9FE6-CB6AC405D5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2B6A8-1B75-4741-91B3-C2EE6A8102C8}">
  <dimension ref="A1:H392"/>
  <sheetViews>
    <sheetView tabSelected="1" zoomScale="70" zoomScaleNormal="70" workbookViewId="0">
      <selection activeCell="G392" sqref="A1:G392"/>
    </sheetView>
  </sheetViews>
  <sheetFormatPr baseColWidth="10" defaultRowHeight="15"/>
  <cols>
    <col min="1" max="1" width="11" customWidth="1"/>
    <col min="2" max="2" width="68.7109375" customWidth="1"/>
    <col min="5" max="5" width="12.42578125" customWidth="1"/>
    <col min="6" max="6" width="13.28515625" customWidth="1"/>
    <col min="7" max="7" width="19.42578125" customWidth="1"/>
    <col min="8" max="8" width="29" customWidth="1"/>
  </cols>
  <sheetData>
    <row r="1" spans="1:7">
      <c r="A1" s="5"/>
      <c r="B1" s="5"/>
      <c r="C1" s="5"/>
      <c r="D1" s="5"/>
      <c r="E1" s="5"/>
      <c r="F1" s="5"/>
      <c r="G1" s="5"/>
    </row>
    <row r="2" spans="1:7" ht="18.75">
      <c r="A2" s="123" t="s">
        <v>0</v>
      </c>
      <c r="B2" s="123"/>
      <c r="C2" s="123"/>
      <c r="D2" s="123"/>
      <c r="E2" s="123"/>
      <c r="F2" s="123"/>
      <c r="G2" s="123"/>
    </row>
    <row r="3" spans="1:7" ht="36" customHeight="1">
      <c r="A3" s="124" t="s">
        <v>414</v>
      </c>
      <c r="B3" s="125"/>
      <c r="C3" s="125"/>
      <c r="D3" s="125"/>
      <c r="E3" s="125"/>
      <c r="F3" s="125"/>
      <c r="G3" s="125"/>
    </row>
    <row r="4" spans="1:7" ht="15.75">
      <c r="A4" s="126" t="s">
        <v>467</v>
      </c>
      <c r="B4" s="126"/>
      <c r="C4" s="126"/>
      <c r="D4" s="126"/>
      <c r="E4" s="126"/>
      <c r="F4" s="126"/>
      <c r="G4" s="126"/>
    </row>
    <row r="5" spans="1:7" ht="28.5">
      <c r="A5" s="6" t="s">
        <v>1</v>
      </c>
      <c r="B5" s="7" t="s">
        <v>2</v>
      </c>
      <c r="C5" s="8" t="s">
        <v>3</v>
      </c>
      <c r="D5" s="7" t="s">
        <v>4</v>
      </c>
      <c r="E5" s="9" t="s">
        <v>5</v>
      </c>
      <c r="F5" s="9" t="s">
        <v>6</v>
      </c>
      <c r="G5" s="9" t="s">
        <v>7</v>
      </c>
    </row>
    <row r="6" spans="1:7" ht="18" customHeight="1">
      <c r="A6" s="10">
        <v>1</v>
      </c>
      <c r="B6" s="11" t="s">
        <v>8</v>
      </c>
      <c r="C6" s="12"/>
      <c r="D6" s="13"/>
      <c r="E6" s="127" t="s">
        <v>9</v>
      </c>
      <c r="F6" s="127"/>
      <c r="G6" s="14">
        <f>SUM(F7:F10)</f>
        <v>0</v>
      </c>
    </row>
    <row r="7" spans="1:7" ht="30">
      <c r="A7" s="30">
        <v>1.01</v>
      </c>
      <c r="B7" s="16" t="s">
        <v>10</v>
      </c>
      <c r="C7" s="17">
        <v>1</v>
      </c>
      <c r="D7" s="18" t="s">
        <v>11</v>
      </c>
      <c r="E7" s="19">
        <v>0</v>
      </c>
      <c r="F7" s="19">
        <f>C7*E7</f>
        <v>0</v>
      </c>
      <c r="G7" s="19"/>
    </row>
    <row r="8" spans="1:7" ht="30">
      <c r="A8" s="30">
        <v>1.02</v>
      </c>
      <c r="B8" s="16" t="s">
        <v>12</v>
      </c>
      <c r="C8" s="17">
        <v>1</v>
      </c>
      <c r="D8" s="18" t="s">
        <v>11</v>
      </c>
      <c r="E8" s="19">
        <v>0</v>
      </c>
      <c r="F8" s="19">
        <f t="shared" ref="F8:F10" si="0">C8*E8</f>
        <v>0</v>
      </c>
      <c r="G8" s="19"/>
    </row>
    <row r="9" spans="1:7" ht="30">
      <c r="A9" s="30">
        <v>1.03</v>
      </c>
      <c r="B9" s="16" t="s">
        <v>13</v>
      </c>
      <c r="C9" s="17">
        <v>1</v>
      </c>
      <c r="D9" s="18" t="s">
        <v>11</v>
      </c>
      <c r="E9" s="19">
        <v>0</v>
      </c>
      <c r="F9" s="19">
        <f t="shared" si="0"/>
        <v>0</v>
      </c>
      <c r="G9" s="19"/>
    </row>
    <row r="10" spans="1:7" s="4" customFormat="1">
      <c r="A10" s="30">
        <v>1.04</v>
      </c>
      <c r="B10" s="121" t="s">
        <v>681</v>
      </c>
      <c r="C10" s="79">
        <v>1</v>
      </c>
      <c r="D10" s="122" t="s">
        <v>11</v>
      </c>
      <c r="E10" s="81">
        <v>0</v>
      </c>
      <c r="F10" s="19">
        <f t="shared" si="0"/>
        <v>0</v>
      </c>
      <c r="G10" s="81"/>
    </row>
    <row r="11" spans="1:7" ht="60">
      <c r="A11" s="15"/>
      <c r="B11" s="16" t="s">
        <v>422</v>
      </c>
      <c r="C11" s="17"/>
      <c r="D11" s="18"/>
      <c r="E11" s="19"/>
      <c r="F11" s="19"/>
      <c r="G11" s="9"/>
    </row>
    <row r="12" spans="1:7">
      <c r="A12" s="10">
        <v>2</v>
      </c>
      <c r="B12" s="20" t="s">
        <v>484</v>
      </c>
      <c r="C12" s="12"/>
      <c r="D12" s="13"/>
      <c r="E12" s="21"/>
      <c r="F12" s="22"/>
      <c r="G12" s="23"/>
    </row>
    <row r="13" spans="1:7">
      <c r="A13" s="24">
        <v>2.0099999999999998</v>
      </c>
      <c r="B13" s="25" t="s">
        <v>472</v>
      </c>
      <c r="C13" s="26"/>
      <c r="D13" s="27"/>
      <c r="E13" s="28"/>
      <c r="F13" s="29"/>
      <c r="G13" s="28">
        <f>SUM(F14:F26)</f>
        <v>0</v>
      </c>
    </row>
    <row r="14" spans="1:7" ht="30">
      <c r="A14" s="30" t="s">
        <v>22</v>
      </c>
      <c r="B14" s="31" t="s">
        <v>16</v>
      </c>
      <c r="C14" s="17">
        <v>1</v>
      </c>
      <c r="D14" s="15" t="s">
        <v>14</v>
      </c>
      <c r="E14" s="19">
        <v>0</v>
      </c>
      <c r="F14" s="19">
        <f>+E14*C14</f>
        <v>0</v>
      </c>
      <c r="G14" s="9"/>
    </row>
    <row r="15" spans="1:7">
      <c r="A15" s="30" t="s">
        <v>23</v>
      </c>
      <c r="B15" s="31" t="s">
        <v>17</v>
      </c>
      <c r="C15" s="17">
        <v>2</v>
      </c>
      <c r="D15" s="15" t="s">
        <v>14</v>
      </c>
      <c r="E15" s="19">
        <v>0</v>
      </c>
      <c r="F15" s="19">
        <f t="shared" ref="F15:F26" si="1">+E15*C15</f>
        <v>0</v>
      </c>
      <c r="G15" s="9"/>
    </row>
    <row r="16" spans="1:7" ht="60">
      <c r="A16" s="30" t="s">
        <v>24</v>
      </c>
      <c r="B16" s="32" t="s">
        <v>190</v>
      </c>
      <c r="C16" s="33">
        <v>1</v>
      </c>
      <c r="D16" s="33" t="s">
        <v>175</v>
      </c>
      <c r="E16" s="34">
        <v>0</v>
      </c>
      <c r="F16" s="19">
        <f t="shared" si="1"/>
        <v>0</v>
      </c>
      <c r="G16" s="9"/>
    </row>
    <row r="17" spans="1:7">
      <c r="A17" s="30" t="s">
        <v>25</v>
      </c>
      <c r="B17" s="35" t="s">
        <v>18</v>
      </c>
      <c r="C17" s="17">
        <v>351.61</v>
      </c>
      <c r="D17" s="15" t="s">
        <v>15</v>
      </c>
      <c r="E17" s="19">
        <v>0</v>
      </c>
      <c r="F17" s="19">
        <f t="shared" si="1"/>
        <v>0</v>
      </c>
      <c r="G17" s="9"/>
    </row>
    <row r="18" spans="1:7">
      <c r="A18" s="30" t="s">
        <v>26</v>
      </c>
      <c r="B18" s="35" t="s">
        <v>19</v>
      </c>
      <c r="C18" s="17">
        <v>278.47000000000003</v>
      </c>
      <c r="D18" s="15" t="s">
        <v>15</v>
      </c>
      <c r="E18" s="19">
        <v>0</v>
      </c>
      <c r="F18" s="19">
        <f t="shared" si="1"/>
        <v>0</v>
      </c>
      <c r="G18" s="9"/>
    </row>
    <row r="19" spans="1:7">
      <c r="A19" s="30" t="s">
        <v>27</v>
      </c>
      <c r="B19" s="35" t="s">
        <v>20</v>
      </c>
      <c r="C19" s="17">
        <v>14</v>
      </c>
      <c r="D19" s="15" t="s">
        <v>14</v>
      </c>
      <c r="E19" s="19">
        <v>0</v>
      </c>
      <c r="F19" s="19">
        <f t="shared" si="1"/>
        <v>0</v>
      </c>
      <c r="G19" s="9"/>
    </row>
    <row r="20" spans="1:7" ht="45">
      <c r="A20" s="30" t="s">
        <v>194</v>
      </c>
      <c r="B20" s="35" t="s">
        <v>193</v>
      </c>
      <c r="C20" s="17">
        <v>6</v>
      </c>
      <c r="D20" s="15" t="s">
        <v>14</v>
      </c>
      <c r="E20" s="19">
        <v>0</v>
      </c>
      <c r="F20" s="19">
        <f t="shared" ref="F20" si="2">+E20*C20</f>
        <v>0</v>
      </c>
      <c r="G20" s="9"/>
    </row>
    <row r="21" spans="1:7" ht="75">
      <c r="A21" s="30" t="s">
        <v>28</v>
      </c>
      <c r="B21" s="32" t="s">
        <v>192</v>
      </c>
      <c r="C21" s="33">
        <v>2</v>
      </c>
      <c r="D21" s="33" t="s">
        <v>175</v>
      </c>
      <c r="E21" s="34">
        <v>0</v>
      </c>
      <c r="F21" s="19">
        <f t="shared" si="1"/>
        <v>0</v>
      </c>
      <c r="G21" s="9"/>
    </row>
    <row r="22" spans="1:7">
      <c r="A22" s="30" t="s">
        <v>29</v>
      </c>
      <c r="B22" s="35" t="s">
        <v>21</v>
      </c>
      <c r="C22" s="17">
        <v>302.69</v>
      </c>
      <c r="D22" s="15" t="s">
        <v>15</v>
      </c>
      <c r="E22" s="19">
        <v>0</v>
      </c>
      <c r="F22" s="19">
        <f t="shared" si="1"/>
        <v>0</v>
      </c>
      <c r="G22" s="9"/>
    </row>
    <row r="23" spans="1:7">
      <c r="A23" s="30" t="s">
        <v>30</v>
      </c>
      <c r="B23" s="36" t="s">
        <v>220</v>
      </c>
      <c r="C23" s="37">
        <v>34.68</v>
      </c>
      <c r="D23" s="38" t="s">
        <v>15</v>
      </c>
      <c r="E23" s="39">
        <v>0</v>
      </c>
      <c r="F23" s="19">
        <f t="shared" si="1"/>
        <v>0</v>
      </c>
      <c r="G23" s="9"/>
    </row>
    <row r="24" spans="1:7" ht="30">
      <c r="A24" s="30" t="s">
        <v>31</v>
      </c>
      <c r="B24" s="35" t="s">
        <v>440</v>
      </c>
      <c r="C24" s="17">
        <v>1</v>
      </c>
      <c r="D24" s="15" t="s">
        <v>14</v>
      </c>
      <c r="E24" s="19">
        <v>0</v>
      </c>
      <c r="F24" s="19">
        <f t="shared" si="1"/>
        <v>0</v>
      </c>
      <c r="G24" s="9"/>
    </row>
    <row r="25" spans="1:7" s="4" customFormat="1" ht="30">
      <c r="A25" s="77" t="s">
        <v>32</v>
      </c>
      <c r="B25" s="78" t="s">
        <v>441</v>
      </c>
      <c r="C25" s="79">
        <v>4</v>
      </c>
      <c r="D25" s="80" t="s">
        <v>14</v>
      </c>
      <c r="E25" s="81">
        <v>0</v>
      </c>
      <c r="F25" s="81">
        <f t="shared" si="1"/>
        <v>0</v>
      </c>
      <c r="G25" s="82"/>
    </row>
    <row r="26" spans="1:7" ht="30">
      <c r="A26" s="30" t="s">
        <v>33</v>
      </c>
      <c r="B26" s="35" t="s">
        <v>195</v>
      </c>
      <c r="C26" s="17">
        <v>23.35</v>
      </c>
      <c r="D26" s="15" t="s">
        <v>15</v>
      </c>
      <c r="E26" s="19">
        <v>0</v>
      </c>
      <c r="F26" s="19">
        <f t="shared" si="1"/>
        <v>0</v>
      </c>
      <c r="G26" s="9"/>
    </row>
    <row r="27" spans="1:7" s="4" customFormat="1">
      <c r="A27" s="24">
        <v>2.02</v>
      </c>
      <c r="B27" s="25" t="s">
        <v>476</v>
      </c>
      <c r="C27" s="26"/>
      <c r="D27" s="27"/>
      <c r="E27" s="28"/>
      <c r="F27" s="29"/>
      <c r="G27" s="28">
        <f>SUM(F28:F34)</f>
        <v>0</v>
      </c>
    </row>
    <row r="28" spans="1:7" s="4" customFormat="1">
      <c r="A28" s="41" t="s">
        <v>203</v>
      </c>
      <c r="B28" s="31" t="s">
        <v>211</v>
      </c>
      <c r="C28" s="17">
        <v>3</v>
      </c>
      <c r="D28" s="15" t="s">
        <v>14</v>
      </c>
      <c r="E28" s="19">
        <v>0</v>
      </c>
      <c r="F28" s="19">
        <f t="shared" ref="F28:F34" si="3">C28*E28</f>
        <v>0</v>
      </c>
      <c r="G28" s="48"/>
    </row>
    <row r="29" spans="1:7" s="4" customFormat="1">
      <c r="A29" s="41" t="s">
        <v>204</v>
      </c>
      <c r="B29" s="31" t="s">
        <v>212</v>
      </c>
      <c r="C29" s="17">
        <v>1</v>
      </c>
      <c r="D29" s="15" t="s">
        <v>49</v>
      </c>
      <c r="E29" s="19">
        <v>0</v>
      </c>
      <c r="F29" s="19">
        <f t="shared" si="3"/>
        <v>0</v>
      </c>
      <c r="G29" s="48"/>
    </row>
    <row r="30" spans="1:7" s="4" customFormat="1">
      <c r="A30" s="41" t="s">
        <v>205</v>
      </c>
      <c r="B30" s="35" t="s">
        <v>18</v>
      </c>
      <c r="C30" s="17">
        <v>65.989999999999995</v>
      </c>
      <c r="D30" s="15" t="s">
        <v>15</v>
      </c>
      <c r="E30" s="19">
        <v>0</v>
      </c>
      <c r="F30" s="19">
        <f t="shared" si="3"/>
        <v>0</v>
      </c>
      <c r="G30" s="48"/>
    </row>
    <row r="31" spans="1:7" s="4" customFormat="1">
      <c r="A31" s="41" t="s">
        <v>207</v>
      </c>
      <c r="B31" s="35" t="s">
        <v>19</v>
      </c>
      <c r="C31" s="17">
        <v>166.12</v>
      </c>
      <c r="D31" s="15" t="s">
        <v>15</v>
      </c>
      <c r="E31" s="19">
        <v>0</v>
      </c>
      <c r="F31" s="19">
        <f t="shared" si="3"/>
        <v>0</v>
      </c>
      <c r="G31" s="48"/>
    </row>
    <row r="32" spans="1:7" s="4" customFormat="1">
      <c r="A32" s="41" t="s">
        <v>209</v>
      </c>
      <c r="B32" s="35" t="s">
        <v>20</v>
      </c>
      <c r="C32" s="17">
        <v>8</v>
      </c>
      <c r="D32" s="15" t="s">
        <v>14</v>
      </c>
      <c r="E32" s="19">
        <v>0</v>
      </c>
      <c r="F32" s="19">
        <f t="shared" si="3"/>
        <v>0</v>
      </c>
      <c r="G32" s="48"/>
    </row>
    <row r="33" spans="1:7" s="4" customFormat="1">
      <c r="A33" s="41" t="s">
        <v>215</v>
      </c>
      <c r="B33" s="35" t="s">
        <v>213</v>
      </c>
      <c r="C33" s="17">
        <v>8</v>
      </c>
      <c r="D33" s="15" t="s">
        <v>14</v>
      </c>
      <c r="E33" s="19">
        <v>0</v>
      </c>
      <c r="F33" s="19">
        <f t="shared" si="3"/>
        <v>0</v>
      </c>
      <c r="G33" s="48"/>
    </row>
    <row r="34" spans="1:7" s="4" customFormat="1">
      <c r="A34" s="41" t="s">
        <v>217</v>
      </c>
      <c r="B34" s="31" t="s">
        <v>214</v>
      </c>
      <c r="C34" s="17">
        <v>190.27</v>
      </c>
      <c r="D34" s="15" t="s">
        <v>15</v>
      </c>
      <c r="E34" s="19">
        <v>0</v>
      </c>
      <c r="F34" s="19">
        <f t="shared" si="3"/>
        <v>0</v>
      </c>
      <c r="G34" s="48"/>
    </row>
    <row r="35" spans="1:7" s="4" customFormat="1">
      <c r="A35" s="24">
        <v>2.0299999999999998</v>
      </c>
      <c r="B35" s="25" t="s">
        <v>480</v>
      </c>
      <c r="C35" s="26"/>
      <c r="D35" s="27"/>
      <c r="E35" s="28"/>
      <c r="F35" s="29"/>
      <c r="G35" s="28">
        <f>SUM(F36:F39)</f>
        <v>0</v>
      </c>
    </row>
    <row r="36" spans="1:7" s="4" customFormat="1">
      <c r="A36" s="42" t="s">
        <v>208</v>
      </c>
      <c r="B36" s="31" t="s">
        <v>249</v>
      </c>
      <c r="C36" s="17">
        <v>2</v>
      </c>
      <c r="D36" s="15" t="s">
        <v>14</v>
      </c>
      <c r="E36" s="19">
        <v>0</v>
      </c>
      <c r="F36" s="19">
        <f>C36*E36</f>
        <v>0</v>
      </c>
      <c r="G36" s="42"/>
    </row>
    <row r="37" spans="1:7" s="4" customFormat="1">
      <c r="A37" s="42" t="s">
        <v>219</v>
      </c>
      <c r="B37" s="35" t="s">
        <v>18</v>
      </c>
      <c r="C37" s="17">
        <v>68.73</v>
      </c>
      <c r="D37" s="15" t="s">
        <v>15</v>
      </c>
      <c r="E37" s="19">
        <v>0</v>
      </c>
      <c r="F37" s="19">
        <f>C37*E37</f>
        <v>0</v>
      </c>
      <c r="G37" s="42"/>
    </row>
    <row r="38" spans="1:7" s="4" customFormat="1">
      <c r="A38" s="42" t="s">
        <v>228</v>
      </c>
      <c r="B38" s="35" t="s">
        <v>213</v>
      </c>
      <c r="C38" s="17">
        <v>1</v>
      </c>
      <c r="D38" s="15" t="s">
        <v>14</v>
      </c>
      <c r="E38" s="19">
        <v>0</v>
      </c>
      <c r="F38" s="19">
        <f>C38*E38</f>
        <v>0</v>
      </c>
      <c r="G38" s="42"/>
    </row>
    <row r="39" spans="1:7" s="4" customFormat="1">
      <c r="A39" s="42" t="s">
        <v>485</v>
      </c>
      <c r="B39" s="31" t="s">
        <v>214</v>
      </c>
      <c r="C39" s="17">
        <v>68.73</v>
      </c>
      <c r="D39" s="15" t="s">
        <v>15</v>
      </c>
      <c r="E39" s="19">
        <v>0</v>
      </c>
      <c r="F39" s="19">
        <f t="shared" ref="F39" si="4">C39*E39</f>
        <v>0</v>
      </c>
      <c r="G39" s="42"/>
    </row>
    <row r="40" spans="1:7" ht="45">
      <c r="A40" s="30"/>
      <c r="B40" s="40" t="s">
        <v>423</v>
      </c>
      <c r="C40" s="17"/>
      <c r="D40" s="15"/>
      <c r="E40" s="19"/>
      <c r="F40" s="19"/>
      <c r="G40" s="9"/>
    </row>
    <row r="41" spans="1:7" ht="45">
      <c r="A41" s="30"/>
      <c r="B41" s="40" t="s">
        <v>424</v>
      </c>
      <c r="C41" s="17"/>
      <c r="D41" s="15"/>
      <c r="E41" s="19"/>
      <c r="F41" s="19"/>
      <c r="G41" s="9"/>
    </row>
    <row r="42" spans="1:7">
      <c r="A42" s="30"/>
      <c r="B42" s="40" t="s">
        <v>425</v>
      </c>
      <c r="C42" s="17"/>
      <c r="D42" s="15"/>
      <c r="E42" s="19"/>
      <c r="F42" s="19"/>
      <c r="G42" s="9"/>
    </row>
    <row r="43" spans="1:7" s="4" customFormat="1">
      <c r="A43" s="10">
        <v>3</v>
      </c>
      <c r="B43" s="20" t="s">
        <v>486</v>
      </c>
      <c r="C43" s="12"/>
      <c r="D43" s="13"/>
      <c r="E43" s="21"/>
      <c r="F43" s="22"/>
      <c r="G43" s="23"/>
    </row>
    <row r="44" spans="1:7">
      <c r="A44" s="24">
        <v>3.01</v>
      </c>
      <c r="B44" s="25" t="s">
        <v>473</v>
      </c>
      <c r="C44" s="26"/>
      <c r="D44" s="27"/>
      <c r="E44" s="28"/>
      <c r="F44" s="29"/>
      <c r="G44" s="28">
        <f>SUM(F45:F51)</f>
        <v>0</v>
      </c>
    </row>
    <row r="45" spans="1:7" ht="60">
      <c r="A45" s="41" t="s">
        <v>221</v>
      </c>
      <c r="B45" s="32" t="s">
        <v>34</v>
      </c>
      <c r="C45" s="17">
        <v>281.45999999999998</v>
      </c>
      <c r="D45" s="15" t="s">
        <v>15</v>
      </c>
      <c r="E45" s="19">
        <v>0</v>
      </c>
      <c r="F45" s="19">
        <f>C45*E45</f>
        <v>0</v>
      </c>
      <c r="G45" s="42"/>
    </row>
    <row r="46" spans="1:7" ht="75">
      <c r="A46" s="41" t="s">
        <v>222</v>
      </c>
      <c r="B46" s="32" t="s">
        <v>196</v>
      </c>
      <c r="C46" s="17">
        <v>28.2</v>
      </c>
      <c r="D46" s="15" t="s">
        <v>15</v>
      </c>
      <c r="E46" s="19">
        <v>0</v>
      </c>
      <c r="F46" s="19">
        <f>C46*E46</f>
        <v>0</v>
      </c>
      <c r="G46" s="42"/>
    </row>
    <row r="47" spans="1:7" s="2" customFormat="1" ht="45">
      <c r="A47" s="41" t="s">
        <v>223</v>
      </c>
      <c r="B47" s="43" t="s">
        <v>216</v>
      </c>
      <c r="C47" s="44">
        <v>28.36</v>
      </c>
      <c r="D47" s="45" t="s">
        <v>15</v>
      </c>
      <c r="E47" s="19">
        <v>0</v>
      </c>
      <c r="F47" s="19">
        <f t="shared" ref="F47:F48" si="5">C47*E47</f>
        <v>0</v>
      </c>
      <c r="G47" s="42"/>
    </row>
    <row r="48" spans="1:7" s="2" customFormat="1" ht="45">
      <c r="A48" s="41" t="s">
        <v>224</v>
      </c>
      <c r="B48" s="43" t="s">
        <v>415</v>
      </c>
      <c r="C48" s="44">
        <v>224.86</v>
      </c>
      <c r="D48" s="45" t="s">
        <v>200</v>
      </c>
      <c r="E48" s="19">
        <v>0</v>
      </c>
      <c r="F48" s="19">
        <f t="shared" si="5"/>
        <v>0</v>
      </c>
      <c r="G48" s="42"/>
    </row>
    <row r="49" spans="1:7">
      <c r="A49" s="41" t="s">
        <v>225</v>
      </c>
      <c r="B49" s="32" t="s">
        <v>197</v>
      </c>
      <c r="C49" s="17">
        <v>46.63</v>
      </c>
      <c r="D49" s="15" t="s">
        <v>15</v>
      </c>
      <c r="E49" s="19">
        <v>0</v>
      </c>
      <c r="F49" s="19">
        <f t="shared" ref="F49:F51" si="6">C49*E49</f>
        <v>0</v>
      </c>
      <c r="G49" s="42"/>
    </row>
    <row r="50" spans="1:7" s="2" customFormat="1" ht="75">
      <c r="A50" s="41" t="s">
        <v>227</v>
      </c>
      <c r="B50" s="32" t="s">
        <v>210</v>
      </c>
      <c r="C50" s="17">
        <v>19.239999999999998</v>
      </c>
      <c r="D50" s="15" t="s">
        <v>15</v>
      </c>
      <c r="E50" s="19">
        <v>0</v>
      </c>
      <c r="F50" s="19">
        <f t="shared" si="6"/>
        <v>0</v>
      </c>
      <c r="G50" s="42"/>
    </row>
    <row r="51" spans="1:7">
      <c r="A51" s="41" t="s">
        <v>226</v>
      </c>
      <c r="B51" s="32" t="s">
        <v>198</v>
      </c>
      <c r="C51" s="17">
        <v>70.739999999999995</v>
      </c>
      <c r="D51" s="15" t="s">
        <v>15</v>
      </c>
      <c r="E51" s="19">
        <v>0</v>
      </c>
      <c r="F51" s="19">
        <f t="shared" si="6"/>
        <v>0</v>
      </c>
      <c r="G51" s="42"/>
    </row>
    <row r="52" spans="1:7" s="4" customFormat="1">
      <c r="A52" s="24">
        <v>3.02</v>
      </c>
      <c r="B52" s="25" t="s">
        <v>477</v>
      </c>
      <c r="C52" s="26"/>
      <c r="D52" s="27"/>
      <c r="E52" s="28"/>
      <c r="F52" s="29"/>
      <c r="G52" s="28">
        <f>SUM(F53:F55)</f>
        <v>0</v>
      </c>
    </row>
    <row r="53" spans="1:7" s="4" customFormat="1" ht="60">
      <c r="A53" s="41" t="s">
        <v>233</v>
      </c>
      <c r="B53" s="32" t="s">
        <v>252</v>
      </c>
      <c r="C53" s="17">
        <v>226.6</v>
      </c>
      <c r="D53" s="15" t="s">
        <v>15</v>
      </c>
      <c r="E53" s="19">
        <v>0</v>
      </c>
      <c r="F53" s="19">
        <f>C53*E53</f>
        <v>0</v>
      </c>
      <c r="G53" s="42"/>
    </row>
    <row r="54" spans="1:7" s="4" customFormat="1" ht="75">
      <c r="A54" s="41" t="s">
        <v>234</v>
      </c>
      <c r="B54" s="32" t="s">
        <v>196</v>
      </c>
      <c r="C54" s="17">
        <v>6.4</v>
      </c>
      <c r="D54" s="15" t="s">
        <v>15</v>
      </c>
      <c r="E54" s="19">
        <v>0</v>
      </c>
      <c r="F54" s="19">
        <f t="shared" ref="F54:F55" si="7">C54*E54</f>
        <v>0</v>
      </c>
      <c r="G54" s="42"/>
    </row>
    <row r="55" spans="1:7" s="4" customFormat="1" ht="45">
      <c r="A55" s="41" t="s">
        <v>235</v>
      </c>
      <c r="B55" s="43" t="s">
        <v>218</v>
      </c>
      <c r="C55" s="44">
        <v>529.82000000000005</v>
      </c>
      <c r="D55" s="45" t="s">
        <v>200</v>
      </c>
      <c r="E55" s="19">
        <v>0</v>
      </c>
      <c r="F55" s="19">
        <f t="shared" si="7"/>
        <v>0</v>
      </c>
      <c r="G55" s="42"/>
    </row>
    <row r="56" spans="1:7" s="4" customFormat="1">
      <c r="A56" s="24">
        <v>3.03</v>
      </c>
      <c r="B56" s="25" t="s">
        <v>481</v>
      </c>
      <c r="C56" s="26"/>
      <c r="D56" s="27"/>
      <c r="E56" s="28"/>
      <c r="F56" s="29"/>
      <c r="G56" s="28">
        <f>SUM(F57:F62)</f>
        <v>0</v>
      </c>
    </row>
    <row r="57" spans="1:7" s="4" customFormat="1" ht="60">
      <c r="A57" s="41" t="s">
        <v>236</v>
      </c>
      <c r="B57" s="35" t="s">
        <v>251</v>
      </c>
      <c r="C57" s="17">
        <v>9.82</v>
      </c>
      <c r="D57" s="15" t="s">
        <v>15</v>
      </c>
      <c r="E57" s="19">
        <v>0</v>
      </c>
      <c r="F57" s="19">
        <f>C57*E57</f>
        <v>0</v>
      </c>
      <c r="G57" s="42"/>
    </row>
    <row r="58" spans="1:7" s="4" customFormat="1" ht="90">
      <c r="A58" s="41" t="s">
        <v>206</v>
      </c>
      <c r="B58" s="35" t="s">
        <v>241</v>
      </c>
      <c r="C58" s="17">
        <v>5.4</v>
      </c>
      <c r="D58" s="15" t="s">
        <v>15</v>
      </c>
      <c r="E58" s="19">
        <v>0</v>
      </c>
      <c r="F58" s="19">
        <f t="shared" ref="F58:F62" si="8">C58*E58</f>
        <v>0</v>
      </c>
      <c r="G58" s="42"/>
    </row>
    <row r="59" spans="1:7" s="4" customFormat="1" ht="75">
      <c r="A59" s="41" t="s">
        <v>237</v>
      </c>
      <c r="B59" s="35" t="s">
        <v>250</v>
      </c>
      <c r="C59" s="17">
        <v>2.4</v>
      </c>
      <c r="D59" s="15" t="s">
        <v>15</v>
      </c>
      <c r="E59" s="19">
        <v>0</v>
      </c>
      <c r="F59" s="19">
        <f t="shared" si="8"/>
        <v>0</v>
      </c>
      <c r="G59" s="42"/>
    </row>
    <row r="60" spans="1:7" s="4" customFormat="1" ht="45">
      <c r="A60" s="41" t="s">
        <v>487</v>
      </c>
      <c r="B60" s="43" t="s">
        <v>218</v>
      </c>
      <c r="C60" s="44">
        <v>70.989999999999995</v>
      </c>
      <c r="D60" s="45" t="s">
        <v>200</v>
      </c>
      <c r="E60" s="19">
        <v>0</v>
      </c>
      <c r="F60" s="19">
        <f t="shared" si="8"/>
        <v>0</v>
      </c>
      <c r="G60" s="42"/>
    </row>
    <row r="61" spans="1:7" s="4" customFormat="1" ht="45">
      <c r="A61" s="41" t="s">
        <v>488</v>
      </c>
      <c r="B61" s="43" t="s">
        <v>463</v>
      </c>
      <c r="C61" s="44">
        <v>1</v>
      </c>
      <c r="D61" s="45" t="s">
        <v>49</v>
      </c>
      <c r="E61" s="19">
        <v>0</v>
      </c>
      <c r="F61" s="19">
        <f t="shared" si="8"/>
        <v>0</v>
      </c>
      <c r="G61" s="83"/>
    </row>
    <row r="62" spans="1:7" s="4" customFormat="1" ht="30">
      <c r="A62" s="41" t="s">
        <v>489</v>
      </c>
      <c r="B62" s="32" t="s">
        <v>416</v>
      </c>
      <c r="C62" s="17">
        <v>2</v>
      </c>
      <c r="D62" s="15" t="s">
        <v>11</v>
      </c>
      <c r="E62" s="19">
        <v>0</v>
      </c>
      <c r="F62" s="19">
        <f t="shared" si="8"/>
        <v>0</v>
      </c>
      <c r="G62" s="42"/>
    </row>
    <row r="63" spans="1:7" s="4" customFormat="1">
      <c r="A63" s="10">
        <v>4</v>
      </c>
      <c r="B63" s="20" t="s">
        <v>490</v>
      </c>
      <c r="C63" s="12"/>
      <c r="D63" s="13"/>
      <c r="E63" s="21"/>
      <c r="F63" s="22"/>
      <c r="G63" s="23"/>
    </row>
    <row r="64" spans="1:7">
      <c r="A64" s="24">
        <v>4.01</v>
      </c>
      <c r="B64" s="25" t="s">
        <v>474</v>
      </c>
      <c r="C64" s="26"/>
      <c r="D64" s="27"/>
      <c r="E64" s="28"/>
      <c r="F64" s="29"/>
      <c r="G64" s="28">
        <f>SUM(F65:F67)</f>
        <v>0</v>
      </c>
    </row>
    <row r="65" spans="1:7" ht="30">
      <c r="A65" s="41" t="s">
        <v>238</v>
      </c>
      <c r="B65" s="32" t="s">
        <v>199</v>
      </c>
      <c r="C65" s="17">
        <v>2.65</v>
      </c>
      <c r="D65" s="15" t="s">
        <v>200</v>
      </c>
      <c r="E65" s="19">
        <v>0</v>
      </c>
      <c r="F65" s="19">
        <f>C65*E65</f>
        <v>0</v>
      </c>
      <c r="G65" s="42"/>
    </row>
    <row r="66" spans="1:7" s="2" customFormat="1" ht="30">
      <c r="A66" s="41" t="s">
        <v>239</v>
      </c>
      <c r="B66" s="46" t="s">
        <v>232</v>
      </c>
      <c r="C66" s="17">
        <v>34.68</v>
      </c>
      <c r="D66" s="15" t="s">
        <v>15</v>
      </c>
      <c r="E66" s="19">
        <v>0</v>
      </c>
      <c r="F66" s="19">
        <f>C66*E66</f>
        <v>0</v>
      </c>
      <c r="G66" s="42"/>
    </row>
    <row r="67" spans="1:7" s="2" customFormat="1" ht="45">
      <c r="A67" s="41" t="s">
        <v>240</v>
      </c>
      <c r="B67" s="46" t="s">
        <v>230</v>
      </c>
      <c r="C67" s="17">
        <v>26.5</v>
      </c>
      <c r="D67" s="15" t="s">
        <v>15</v>
      </c>
      <c r="E67" s="19">
        <v>0</v>
      </c>
      <c r="F67" s="19">
        <f>C67*E67</f>
        <v>0</v>
      </c>
      <c r="G67" s="42"/>
    </row>
    <row r="68" spans="1:7" s="4" customFormat="1">
      <c r="A68" s="24">
        <v>4.0199999999999996</v>
      </c>
      <c r="B68" s="25" t="s">
        <v>478</v>
      </c>
      <c r="C68" s="26"/>
      <c r="D68" s="27"/>
      <c r="E68" s="28"/>
      <c r="F68" s="29"/>
      <c r="G68" s="28">
        <f>SUM(F69:F71)</f>
        <v>0</v>
      </c>
    </row>
    <row r="69" spans="1:7" s="4" customFormat="1" ht="45">
      <c r="A69" s="41" t="s">
        <v>242</v>
      </c>
      <c r="B69" s="43" t="s">
        <v>231</v>
      </c>
      <c r="C69" s="44">
        <v>80.319999999999993</v>
      </c>
      <c r="D69" s="45" t="s">
        <v>15</v>
      </c>
      <c r="E69" s="19">
        <v>0</v>
      </c>
      <c r="F69" s="19">
        <f>C69*E69</f>
        <v>0</v>
      </c>
      <c r="G69" s="42"/>
    </row>
    <row r="70" spans="1:7" s="4" customFormat="1" ht="45">
      <c r="A70" s="41" t="s">
        <v>243</v>
      </c>
      <c r="B70" s="43" t="s">
        <v>230</v>
      </c>
      <c r="C70" s="44">
        <v>173.36</v>
      </c>
      <c r="D70" s="45" t="s">
        <v>15</v>
      </c>
      <c r="E70" s="19">
        <v>0</v>
      </c>
      <c r="F70" s="19">
        <f t="shared" ref="F70:F71" si="9">C70*E70</f>
        <v>0</v>
      </c>
      <c r="G70" s="42"/>
    </row>
    <row r="71" spans="1:7" s="4" customFormat="1" ht="45">
      <c r="A71" s="41" t="s">
        <v>256</v>
      </c>
      <c r="B71" s="43" t="s">
        <v>229</v>
      </c>
      <c r="C71" s="44">
        <v>190.27</v>
      </c>
      <c r="D71" s="45" t="s">
        <v>15</v>
      </c>
      <c r="E71" s="19">
        <v>0</v>
      </c>
      <c r="F71" s="19">
        <f t="shared" si="9"/>
        <v>0</v>
      </c>
      <c r="G71" s="42"/>
    </row>
    <row r="72" spans="1:7" s="4" customFormat="1">
      <c r="A72" s="24">
        <v>4.03</v>
      </c>
      <c r="B72" s="25" t="s">
        <v>482</v>
      </c>
      <c r="C72" s="26"/>
      <c r="D72" s="27"/>
      <c r="E72" s="28"/>
      <c r="F72" s="29"/>
      <c r="G72" s="28">
        <f>SUM(F73)</f>
        <v>0</v>
      </c>
    </row>
    <row r="73" spans="1:7" s="4" customFormat="1" ht="30">
      <c r="A73" s="41" t="s">
        <v>245</v>
      </c>
      <c r="B73" s="43" t="s">
        <v>244</v>
      </c>
      <c r="C73" s="44">
        <v>68.73</v>
      </c>
      <c r="D73" s="45" t="s">
        <v>15</v>
      </c>
      <c r="E73" s="19">
        <v>0</v>
      </c>
      <c r="F73" s="19">
        <f>C73*E73</f>
        <v>0</v>
      </c>
      <c r="G73" s="42"/>
    </row>
    <row r="74" spans="1:7" s="156" customFormat="1" ht="75" customHeight="1">
      <c r="A74" s="159"/>
      <c r="B74" s="154" t="s">
        <v>689</v>
      </c>
      <c r="C74" s="102"/>
      <c r="D74" s="103"/>
      <c r="E74" s="104"/>
      <c r="F74" s="81"/>
      <c r="G74" s="118"/>
    </row>
    <row r="75" spans="1:7" s="4" customFormat="1">
      <c r="A75" s="10">
        <v>5</v>
      </c>
      <c r="B75" s="20" t="s">
        <v>491</v>
      </c>
      <c r="C75" s="12"/>
      <c r="D75" s="13"/>
      <c r="E75" s="21"/>
      <c r="F75" s="22"/>
      <c r="G75" s="23"/>
    </row>
    <row r="76" spans="1:7">
      <c r="A76" s="24">
        <v>5.01</v>
      </c>
      <c r="B76" s="25" t="s">
        <v>475</v>
      </c>
      <c r="C76" s="26"/>
      <c r="D76" s="27"/>
      <c r="E76" s="28"/>
      <c r="F76" s="29"/>
      <c r="G76" s="28">
        <f>SUM(F77:F78)</f>
        <v>0</v>
      </c>
    </row>
    <row r="77" spans="1:7" s="1" customFormat="1">
      <c r="A77" s="41" t="s">
        <v>247</v>
      </c>
      <c r="B77" s="32" t="s">
        <v>201</v>
      </c>
      <c r="C77" s="17">
        <v>1</v>
      </c>
      <c r="D77" s="15" t="s">
        <v>49</v>
      </c>
      <c r="E77" s="19">
        <v>0</v>
      </c>
      <c r="F77" s="19">
        <f>C77*E77</f>
        <v>0</v>
      </c>
      <c r="G77" s="42"/>
    </row>
    <row r="78" spans="1:7" s="1" customFormat="1" ht="89.25" customHeight="1">
      <c r="A78" s="41" t="s">
        <v>248</v>
      </c>
      <c r="B78" s="47" t="s">
        <v>202</v>
      </c>
      <c r="C78" s="17">
        <v>351.61</v>
      </c>
      <c r="D78" s="17" t="s">
        <v>15</v>
      </c>
      <c r="E78" s="19">
        <v>0</v>
      </c>
      <c r="F78" s="19">
        <f>C78*E78</f>
        <v>0</v>
      </c>
      <c r="G78" s="42"/>
    </row>
    <row r="79" spans="1:7" s="1" customFormat="1">
      <c r="A79" s="24">
        <v>5.0199999999999996</v>
      </c>
      <c r="B79" s="25" t="s">
        <v>479</v>
      </c>
      <c r="C79" s="26"/>
      <c r="D79" s="27"/>
      <c r="E79" s="28"/>
      <c r="F79" s="29"/>
      <c r="G79" s="28">
        <f>SUM(F80:F81)</f>
        <v>0</v>
      </c>
    </row>
    <row r="80" spans="1:7" s="1" customFormat="1" ht="60">
      <c r="A80" s="41" t="s">
        <v>253</v>
      </c>
      <c r="B80" s="43" t="s">
        <v>246</v>
      </c>
      <c r="C80" s="44">
        <v>80.319999999999993</v>
      </c>
      <c r="D80" s="45" t="s">
        <v>15</v>
      </c>
      <c r="E80" s="19">
        <v>0</v>
      </c>
      <c r="F80" s="19">
        <f>C80*E80</f>
        <v>0</v>
      </c>
      <c r="G80" s="42"/>
    </row>
    <row r="81" spans="1:7" s="1" customFormat="1" ht="60">
      <c r="A81" s="41" t="s">
        <v>254</v>
      </c>
      <c r="B81" s="47" t="s">
        <v>202</v>
      </c>
      <c r="C81" s="44">
        <v>173.36</v>
      </c>
      <c r="D81" s="45" t="s">
        <v>15</v>
      </c>
      <c r="E81" s="19">
        <v>0</v>
      </c>
      <c r="F81" s="19">
        <f>C81*E81</f>
        <v>0</v>
      </c>
      <c r="G81" s="42"/>
    </row>
    <row r="82" spans="1:7" s="1" customFormat="1">
      <c r="A82" s="24">
        <v>5.03</v>
      </c>
      <c r="B82" s="25" t="s">
        <v>483</v>
      </c>
      <c r="C82" s="26"/>
      <c r="D82" s="27"/>
      <c r="E82" s="28"/>
      <c r="F82" s="29"/>
      <c r="G82" s="28">
        <f>SUM(F83)</f>
        <v>0</v>
      </c>
    </row>
    <row r="83" spans="1:7" s="1" customFormat="1" ht="91.5" customHeight="1">
      <c r="A83" s="41" t="s">
        <v>492</v>
      </c>
      <c r="B83" s="47" t="s">
        <v>202</v>
      </c>
      <c r="C83" s="44">
        <v>68.73</v>
      </c>
      <c r="D83" s="45" t="s">
        <v>15</v>
      </c>
      <c r="E83" s="19">
        <v>0</v>
      </c>
      <c r="F83" s="19">
        <f>C83*E83</f>
        <v>0</v>
      </c>
      <c r="G83" s="42"/>
    </row>
    <row r="84" spans="1:7" s="1" customFormat="1" ht="28.5">
      <c r="A84" s="10">
        <v>6</v>
      </c>
      <c r="B84" s="20" t="s">
        <v>432</v>
      </c>
      <c r="C84" s="12"/>
      <c r="D84" s="13"/>
      <c r="E84" s="21"/>
      <c r="F84" s="22"/>
      <c r="G84" s="23"/>
    </row>
    <row r="85" spans="1:7" s="1" customFormat="1">
      <c r="A85" s="24">
        <v>6.01</v>
      </c>
      <c r="B85" s="25" t="s">
        <v>255</v>
      </c>
      <c r="C85" s="26"/>
      <c r="D85" s="27"/>
      <c r="E85" s="28"/>
      <c r="F85" s="29"/>
      <c r="G85" s="28">
        <f>SUM(F86:F100)</f>
        <v>0</v>
      </c>
    </row>
    <row r="86" spans="1:7" s="3" customFormat="1">
      <c r="A86" s="49" t="s">
        <v>257</v>
      </c>
      <c r="B86" s="50" t="s">
        <v>272</v>
      </c>
      <c r="C86" s="44">
        <v>2</v>
      </c>
      <c r="D86" s="45" t="s">
        <v>14</v>
      </c>
      <c r="E86" s="19">
        <v>0</v>
      </c>
      <c r="F86" s="19">
        <f>C86*E86</f>
        <v>0</v>
      </c>
      <c r="G86" s="51"/>
    </row>
    <row r="87" spans="1:7" s="3" customFormat="1" ht="30">
      <c r="A87" s="49" t="s">
        <v>258</v>
      </c>
      <c r="B87" s="50" t="s">
        <v>273</v>
      </c>
      <c r="C87" s="44">
        <v>1</v>
      </c>
      <c r="D87" s="45" t="s">
        <v>14</v>
      </c>
      <c r="E87" s="19">
        <v>0</v>
      </c>
      <c r="F87" s="19">
        <f t="shared" ref="F87:F95" si="10">C87*E87</f>
        <v>0</v>
      </c>
      <c r="G87" s="51"/>
    </row>
    <row r="88" spans="1:7" s="3" customFormat="1" ht="30">
      <c r="A88" s="49" t="s">
        <v>259</v>
      </c>
      <c r="B88" s="50" t="s">
        <v>274</v>
      </c>
      <c r="C88" s="44">
        <v>1</v>
      </c>
      <c r="D88" s="45" t="s">
        <v>14</v>
      </c>
      <c r="E88" s="19">
        <v>0</v>
      </c>
      <c r="F88" s="19">
        <f t="shared" si="10"/>
        <v>0</v>
      </c>
      <c r="G88" s="51"/>
    </row>
    <row r="89" spans="1:7" s="3" customFormat="1" ht="90">
      <c r="A89" s="49" t="s">
        <v>260</v>
      </c>
      <c r="B89" s="50" t="s">
        <v>263</v>
      </c>
      <c r="C89" s="44">
        <v>1</v>
      </c>
      <c r="D89" s="45" t="s">
        <v>14</v>
      </c>
      <c r="E89" s="19">
        <v>0</v>
      </c>
      <c r="F89" s="19">
        <f t="shared" si="10"/>
        <v>0</v>
      </c>
      <c r="G89" s="51"/>
    </row>
    <row r="90" spans="1:7" s="3" customFormat="1" ht="60">
      <c r="A90" s="49" t="s">
        <v>261</v>
      </c>
      <c r="B90" s="50" t="s">
        <v>268</v>
      </c>
      <c r="C90" s="44">
        <v>2</v>
      </c>
      <c r="D90" s="45" t="s">
        <v>14</v>
      </c>
      <c r="E90" s="19">
        <v>0</v>
      </c>
      <c r="F90" s="19">
        <f t="shared" si="10"/>
        <v>0</v>
      </c>
      <c r="G90" s="51"/>
    </row>
    <row r="91" spans="1:7" s="3" customFormat="1" ht="75">
      <c r="A91" s="49" t="s">
        <v>262</v>
      </c>
      <c r="B91" s="50" t="s">
        <v>269</v>
      </c>
      <c r="C91" s="44">
        <v>5</v>
      </c>
      <c r="D91" s="45" t="s">
        <v>14</v>
      </c>
      <c r="E91" s="19">
        <v>0</v>
      </c>
      <c r="F91" s="19">
        <f t="shared" si="10"/>
        <v>0</v>
      </c>
      <c r="G91" s="51"/>
    </row>
    <row r="92" spans="1:7" s="3" customFormat="1" ht="60">
      <c r="A92" s="49" t="s">
        <v>264</v>
      </c>
      <c r="B92" s="50" t="s">
        <v>270</v>
      </c>
      <c r="C92" s="44">
        <v>1</v>
      </c>
      <c r="D92" s="45" t="s">
        <v>14</v>
      </c>
      <c r="E92" s="19">
        <v>0</v>
      </c>
      <c r="F92" s="19">
        <f t="shared" si="10"/>
        <v>0</v>
      </c>
      <c r="G92" s="51"/>
    </row>
    <row r="93" spans="1:7" s="3" customFormat="1" ht="60">
      <c r="A93" s="49" t="s">
        <v>265</v>
      </c>
      <c r="B93" s="50" t="s">
        <v>271</v>
      </c>
      <c r="C93" s="44">
        <v>4</v>
      </c>
      <c r="D93" s="45" t="s">
        <v>14</v>
      </c>
      <c r="E93" s="19">
        <v>0</v>
      </c>
      <c r="F93" s="19">
        <f t="shared" si="10"/>
        <v>0</v>
      </c>
      <c r="G93" s="51"/>
    </row>
    <row r="94" spans="1:7" s="3" customFormat="1" ht="60">
      <c r="A94" s="49" t="s">
        <v>266</v>
      </c>
      <c r="B94" s="50" t="s">
        <v>276</v>
      </c>
      <c r="C94" s="44">
        <v>5</v>
      </c>
      <c r="D94" s="45" t="s">
        <v>14</v>
      </c>
      <c r="E94" s="19">
        <v>0</v>
      </c>
      <c r="F94" s="19">
        <f t="shared" si="10"/>
        <v>0</v>
      </c>
      <c r="G94" s="51"/>
    </row>
    <row r="95" spans="1:7" s="3" customFormat="1" ht="30">
      <c r="A95" s="49" t="s">
        <v>267</v>
      </c>
      <c r="B95" s="50" t="s">
        <v>277</v>
      </c>
      <c r="C95" s="44">
        <v>2</v>
      </c>
      <c r="D95" s="45" t="s">
        <v>14</v>
      </c>
      <c r="E95" s="19">
        <v>0</v>
      </c>
      <c r="F95" s="19">
        <f t="shared" si="10"/>
        <v>0</v>
      </c>
      <c r="G95" s="51"/>
    </row>
    <row r="96" spans="1:7" s="3" customFormat="1" ht="30">
      <c r="A96" s="49" t="s">
        <v>275</v>
      </c>
      <c r="B96" s="50" t="s">
        <v>278</v>
      </c>
      <c r="C96" s="44">
        <v>2</v>
      </c>
      <c r="D96" s="45" t="s">
        <v>14</v>
      </c>
      <c r="E96" s="19">
        <v>0</v>
      </c>
      <c r="F96" s="19">
        <f t="shared" ref="F96:F100" si="11">C96*E96</f>
        <v>0</v>
      </c>
      <c r="G96" s="51"/>
    </row>
    <row r="97" spans="1:7" s="3" customFormat="1" ht="60">
      <c r="A97" s="49" t="s">
        <v>465</v>
      </c>
      <c r="B97" s="50" t="s">
        <v>279</v>
      </c>
      <c r="C97" s="44">
        <v>1</v>
      </c>
      <c r="D97" s="45" t="s">
        <v>14</v>
      </c>
      <c r="E97" s="19">
        <v>0</v>
      </c>
      <c r="F97" s="19">
        <f t="shared" si="11"/>
        <v>0</v>
      </c>
      <c r="G97" s="51"/>
    </row>
    <row r="98" spans="1:7" s="3" customFormat="1" ht="30">
      <c r="A98" s="49" t="s">
        <v>493</v>
      </c>
      <c r="B98" s="50" t="s">
        <v>280</v>
      </c>
      <c r="C98" s="44">
        <v>1</v>
      </c>
      <c r="D98" s="45" t="s">
        <v>14</v>
      </c>
      <c r="E98" s="19">
        <v>0</v>
      </c>
      <c r="F98" s="19">
        <f t="shared" si="11"/>
        <v>0</v>
      </c>
      <c r="G98" s="51"/>
    </row>
    <row r="99" spans="1:7" s="3" customFormat="1">
      <c r="A99" s="49" t="s">
        <v>494</v>
      </c>
      <c r="B99" s="50" t="s">
        <v>281</v>
      </c>
      <c r="C99" s="44">
        <v>1</v>
      </c>
      <c r="D99" s="45" t="s">
        <v>14</v>
      </c>
      <c r="E99" s="19">
        <v>0</v>
      </c>
      <c r="F99" s="19">
        <f t="shared" si="11"/>
        <v>0</v>
      </c>
      <c r="G99" s="51"/>
    </row>
    <row r="100" spans="1:7" s="3" customFormat="1" ht="60">
      <c r="A100" s="49" t="s">
        <v>495</v>
      </c>
      <c r="B100" s="50" t="s">
        <v>464</v>
      </c>
      <c r="C100" s="44">
        <v>1</v>
      </c>
      <c r="D100" s="45" t="s">
        <v>14</v>
      </c>
      <c r="E100" s="19">
        <v>0</v>
      </c>
      <c r="F100" s="19">
        <f t="shared" si="11"/>
        <v>0</v>
      </c>
      <c r="G100" s="51"/>
    </row>
    <row r="101" spans="1:7" s="1" customFormat="1">
      <c r="A101" s="24">
        <v>6.02</v>
      </c>
      <c r="B101" s="25" t="s">
        <v>282</v>
      </c>
      <c r="C101" s="26"/>
      <c r="D101" s="27"/>
      <c r="E101" s="28"/>
      <c r="F101" s="29"/>
      <c r="G101" s="28">
        <f>SUM(F102:F112)</f>
        <v>0</v>
      </c>
    </row>
    <row r="102" spans="1:7" s="1" customFormat="1" ht="30">
      <c r="A102" s="49" t="s">
        <v>496</v>
      </c>
      <c r="B102" s="50" t="s">
        <v>283</v>
      </c>
      <c r="C102" s="44">
        <v>7</v>
      </c>
      <c r="D102" s="45" t="s">
        <v>14</v>
      </c>
      <c r="E102" s="19">
        <v>0</v>
      </c>
      <c r="F102" s="19">
        <f t="shared" ref="F102" si="12">C102*E102</f>
        <v>0</v>
      </c>
      <c r="G102" s="42"/>
    </row>
    <row r="103" spans="1:7" s="1" customFormat="1" ht="30">
      <c r="A103" s="49" t="s">
        <v>497</v>
      </c>
      <c r="B103" s="50" t="s">
        <v>284</v>
      </c>
      <c r="C103" s="44">
        <v>10</v>
      </c>
      <c r="D103" s="45" t="s">
        <v>14</v>
      </c>
      <c r="E103" s="19">
        <v>0</v>
      </c>
      <c r="F103" s="19">
        <f t="shared" ref="F103:F111" si="13">C103*E103</f>
        <v>0</v>
      </c>
      <c r="G103" s="42"/>
    </row>
    <row r="104" spans="1:7" s="1" customFormat="1" ht="30">
      <c r="A104" s="49" t="s">
        <v>498</v>
      </c>
      <c r="B104" s="50" t="s">
        <v>285</v>
      </c>
      <c r="C104" s="44">
        <v>4</v>
      </c>
      <c r="D104" s="45" t="s">
        <v>14</v>
      </c>
      <c r="E104" s="19">
        <v>0</v>
      </c>
      <c r="F104" s="19">
        <f t="shared" si="13"/>
        <v>0</v>
      </c>
      <c r="G104" s="42"/>
    </row>
    <row r="105" spans="1:7" s="1" customFormat="1" ht="30">
      <c r="A105" s="49" t="s">
        <v>499</v>
      </c>
      <c r="B105" s="50" t="s">
        <v>286</v>
      </c>
      <c r="C105" s="44">
        <v>1</v>
      </c>
      <c r="D105" s="45" t="s">
        <v>14</v>
      </c>
      <c r="E105" s="19">
        <v>0</v>
      </c>
      <c r="F105" s="19">
        <f t="shared" si="13"/>
        <v>0</v>
      </c>
      <c r="G105" s="42"/>
    </row>
    <row r="106" spans="1:7" s="1" customFormat="1" ht="30">
      <c r="A106" s="49" t="s">
        <v>500</v>
      </c>
      <c r="B106" s="50" t="s">
        <v>287</v>
      </c>
      <c r="C106" s="44">
        <v>1</v>
      </c>
      <c r="D106" s="45" t="s">
        <v>14</v>
      </c>
      <c r="E106" s="19">
        <v>0</v>
      </c>
      <c r="F106" s="19">
        <f t="shared" si="13"/>
        <v>0</v>
      </c>
      <c r="G106" s="42"/>
    </row>
    <row r="107" spans="1:7" s="1" customFormat="1" ht="45">
      <c r="A107" s="49" t="s">
        <v>501</v>
      </c>
      <c r="B107" s="47" t="s">
        <v>289</v>
      </c>
      <c r="C107" s="44">
        <v>3</v>
      </c>
      <c r="D107" s="45" t="s">
        <v>15</v>
      </c>
      <c r="E107" s="19">
        <v>0</v>
      </c>
      <c r="F107" s="19">
        <f t="shared" si="13"/>
        <v>0</v>
      </c>
      <c r="G107" s="42"/>
    </row>
    <row r="108" spans="1:7" s="1" customFormat="1" ht="60">
      <c r="A108" s="49" t="s">
        <v>502</v>
      </c>
      <c r="B108" s="53" t="s">
        <v>468</v>
      </c>
      <c r="C108" s="44">
        <v>3</v>
      </c>
      <c r="D108" s="45" t="s">
        <v>14</v>
      </c>
      <c r="E108" s="19">
        <v>0</v>
      </c>
      <c r="F108" s="19">
        <f t="shared" si="13"/>
        <v>0</v>
      </c>
      <c r="G108" s="83"/>
    </row>
    <row r="109" spans="1:7" s="1" customFormat="1" ht="45">
      <c r="A109" s="49" t="s">
        <v>503</v>
      </c>
      <c r="B109" s="47" t="s">
        <v>288</v>
      </c>
      <c r="C109" s="44">
        <v>2</v>
      </c>
      <c r="D109" s="45" t="s">
        <v>14</v>
      </c>
      <c r="E109" s="19">
        <v>0</v>
      </c>
      <c r="F109" s="19">
        <f t="shared" si="13"/>
        <v>0</v>
      </c>
      <c r="G109" s="42"/>
    </row>
    <row r="110" spans="1:7" s="1" customFormat="1" ht="60">
      <c r="A110" s="49" t="s">
        <v>504</v>
      </c>
      <c r="B110" s="47" t="s">
        <v>291</v>
      </c>
      <c r="C110" s="44">
        <v>2.4</v>
      </c>
      <c r="D110" s="45" t="s">
        <v>15</v>
      </c>
      <c r="E110" s="19">
        <v>0</v>
      </c>
      <c r="F110" s="19">
        <f t="shared" si="13"/>
        <v>0</v>
      </c>
      <c r="G110" s="42"/>
    </row>
    <row r="111" spans="1:7" s="1" customFormat="1" ht="60">
      <c r="A111" s="49" t="s">
        <v>505</v>
      </c>
      <c r="B111" s="52" t="s">
        <v>290</v>
      </c>
      <c r="C111" s="44">
        <v>1</v>
      </c>
      <c r="D111" s="45" t="s">
        <v>14</v>
      </c>
      <c r="E111" s="19">
        <v>0</v>
      </c>
      <c r="F111" s="19">
        <f t="shared" si="13"/>
        <v>0</v>
      </c>
      <c r="G111" s="42"/>
    </row>
    <row r="112" spans="1:7" s="1" customFormat="1" ht="45">
      <c r="A112" s="49" t="s">
        <v>506</v>
      </c>
      <c r="B112" s="47" t="s">
        <v>292</v>
      </c>
      <c r="C112" s="44">
        <v>2</v>
      </c>
      <c r="D112" s="45" t="s">
        <v>15</v>
      </c>
      <c r="E112" s="19">
        <v>0</v>
      </c>
      <c r="F112" s="19">
        <f t="shared" ref="F112" si="14">C112*E112</f>
        <v>0</v>
      </c>
      <c r="G112" s="42"/>
    </row>
    <row r="113" spans="1:8" s="1" customFormat="1" ht="28.5" customHeight="1">
      <c r="A113" s="10">
        <v>7</v>
      </c>
      <c r="B113" s="138" t="s">
        <v>431</v>
      </c>
      <c r="C113" s="139"/>
      <c r="D113" s="13"/>
      <c r="E113" s="21"/>
      <c r="F113" s="22"/>
      <c r="G113" s="23"/>
    </row>
    <row r="114" spans="1:8" s="1" customFormat="1">
      <c r="A114" s="24">
        <v>7.01</v>
      </c>
      <c r="B114" s="25" t="s">
        <v>512</v>
      </c>
      <c r="C114" s="26"/>
      <c r="D114" s="27"/>
      <c r="E114" s="28"/>
      <c r="F114" s="29"/>
      <c r="G114" s="28">
        <f>SUM(F115:F126)</f>
        <v>0</v>
      </c>
    </row>
    <row r="115" spans="1:8" s="1" customFormat="1" ht="45">
      <c r="A115" s="49" t="s">
        <v>298</v>
      </c>
      <c r="B115" s="47" t="s">
        <v>293</v>
      </c>
      <c r="C115" s="44">
        <v>2</v>
      </c>
      <c r="D115" s="45" t="s">
        <v>14</v>
      </c>
      <c r="E115" s="19">
        <v>0</v>
      </c>
      <c r="F115" s="19">
        <f t="shared" ref="F115" si="15">C115*E115</f>
        <v>0</v>
      </c>
      <c r="G115" s="42"/>
    </row>
    <row r="116" spans="1:8" s="1" customFormat="1" ht="45">
      <c r="A116" s="49" t="s">
        <v>299</v>
      </c>
      <c r="B116" s="47" t="s">
        <v>294</v>
      </c>
      <c r="C116" s="44">
        <v>2</v>
      </c>
      <c r="D116" s="45" t="s">
        <v>14</v>
      </c>
      <c r="E116" s="19">
        <v>0</v>
      </c>
      <c r="F116" s="19">
        <f t="shared" ref="F116:F119" si="16">C116*E116</f>
        <v>0</v>
      </c>
      <c r="G116" s="42"/>
      <c r="H116" s="96"/>
    </row>
    <row r="117" spans="1:8" s="1" customFormat="1" ht="45">
      <c r="A117" s="49" t="s">
        <v>300</v>
      </c>
      <c r="B117" s="47" t="s">
        <v>295</v>
      </c>
      <c r="C117" s="44">
        <v>1</v>
      </c>
      <c r="D117" s="45" t="s">
        <v>14</v>
      </c>
      <c r="E117" s="19">
        <v>0</v>
      </c>
      <c r="F117" s="19">
        <f t="shared" si="16"/>
        <v>0</v>
      </c>
      <c r="G117" s="42"/>
      <c r="H117" s="96"/>
    </row>
    <row r="118" spans="1:8" s="1" customFormat="1" ht="45">
      <c r="A118" s="49" t="s">
        <v>301</v>
      </c>
      <c r="B118" s="47" t="s">
        <v>296</v>
      </c>
      <c r="C118" s="44">
        <v>2</v>
      </c>
      <c r="D118" s="45" t="s">
        <v>14</v>
      </c>
      <c r="E118" s="19">
        <v>0</v>
      </c>
      <c r="F118" s="19">
        <f t="shared" si="16"/>
        <v>0</v>
      </c>
      <c r="G118" s="42"/>
      <c r="H118" s="96"/>
    </row>
    <row r="119" spans="1:8" s="1" customFormat="1" ht="90">
      <c r="A119" s="49" t="s">
        <v>302</v>
      </c>
      <c r="B119" s="47" t="s">
        <v>297</v>
      </c>
      <c r="C119" s="44">
        <v>30</v>
      </c>
      <c r="D119" s="45" t="s">
        <v>14</v>
      </c>
      <c r="E119" s="19">
        <v>0</v>
      </c>
      <c r="F119" s="19">
        <f t="shared" si="16"/>
        <v>0</v>
      </c>
      <c r="G119" s="42"/>
    </row>
    <row r="120" spans="1:8" s="1" customFormat="1" ht="75">
      <c r="A120" s="49" t="s">
        <v>304</v>
      </c>
      <c r="B120" s="53" t="s">
        <v>303</v>
      </c>
      <c r="C120" s="44">
        <v>1</v>
      </c>
      <c r="D120" s="45" t="s">
        <v>14</v>
      </c>
      <c r="E120" s="19">
        <v>0</v>
      </c>
      <c r="F120" s="19">
        <f t="shared" ref="F120:F121" si="17">C120*E120</f>
        <v>0</v>
      </c>
      <c r="G120" s="83"/>
      <c r="H120" s="97"/>
    </row>
    <row r="121" spans="1:8" s="1" customFormat="1" ht="45">
      <c r="A121" s="49" t="s">
        <v>305</v>
      </c>
      <c r="B121" s="47" t="s">
        <v>306</v>
      </c>
      <c r="C121" s="44">
        <v>1</v>
      </c>
      <c r="D121" s="45" t="s">
        <v>14</v>
      </c>
      <c r="E121" s="19">
        <v>0</v>
      </c>
      <c r="F121" s="19">
        <f t="shared" si="17"/>
        <v>0</v>
      </c>
      <c r="G121" s="42"/>
      <c r="H121" s="97"/>
    </row>
    <row r="122" spans="1:8" s="1" customFormat="1" ht="45">
      <c r="A122" s="49" t="s">
        <v>507</v>
      </c>
      <c r="B122" s="53" t="s">
        <v>307</v>
      </c>
      <c r="C122" s="44">
        <v>1</v>
      </c>
      <c r="D122" s="45" t="s">
        <v>14</v>
      </c>
      <c r="E122" s="19">
        <v>0</v>
      </c>
      <c r="F122" s="19">
        <f t="shared" ref="F122" si="18">C122*E122</f>
        <v>0</v>
      </c>
      <c r="G122" s="83"/>
      <c r="H122" s="96"/>
    </row>
    <row r="123" spans="1:8" s="1" customFormat="1" ht="30">
      <c r="A123" s="49" t="s">
        <v>508</v>
      </c>
      <c r="B123" s="53" t="s">
        <v>420</v>
      </c>
      <c r="C123" s="44">
        <v>10</v>
      </c>
      <c r="D123" s="45" t="s">
        <v>14</v>
      </c>
      <c r="E123" s="19">
        <v>0</v>
      </c>
      <c r="F123" s="19">
        <f t="shared" ref="F123" si="19">C123*E123</f>
        <v>0</v>
      </c>
      <c r="G123" s="83"/>
      <c r="H123" s="96"/>
    </row>
    <row r="124" spans="1:8" s="1" customFormat="1" ht="30">
      <c r="A124" s="49" t="s">
        <v>509</v>
      </c>
      <c r="B124" s="53" t="s">
        <v>419</v>
      </c>
      <c r="C124" s="44">
        <v>1</v>
      </c>
      <c r="D124" s="45" t="s">
        <v>14</v>
      </c>
      <c r="E124" s="19">
        <v>0</v>
      </c>
      <c r="F124" s="19">
        <f t="shared" ref="F124:F126" si="20">C124*E124</f>
        <v>0</v>
      </c>
      <c r="G124" s="83"/>
      <c r="H124" s="96"/>
    </row>
    <row r="125" spans="1:8" s="1" customFormat="1" ht="30">
      <c r="A125" s="49" t="s">
        <v>510</v>
      </c>
      <c r="B125" s="53" t="s">
        <v>421</v>
      </c>
      <c r="C125" s="44">
        <v>10</v>
      </c>
      <c r="D125" s="45" t="s">
        <v>14</v>
      </c>
      <c r="E125" s="19">
        <v>0</v>
      </c>
      <c r="F125" s="19">
        <f t="shared" si="20"/>
        <v>0</v>
      </c>
      <c r="G125" s="83"/>
      <c r="H125" s="96"/>
    </row>
    <row r="126" spans="1:8" s="4" customFormat="1" ht="45">
      <c r="A126" s="49" t="s">
        <v>511</v>
      </c>
      <c r="B126" s="53" t="s">
        <v>466</v>
      </c>
      <c r="C126" s="102">
        <v>1</v>
      </c>
      <c r="D126" s="103" t="s">
        <v>14</v>
      </c>
      <c r="E126" s="104">
        <v>0</v>
      </c>
      <c r="F126" s="81">
        <f t="shared" si="20"/>
        <v>0</v>
      </c>
      <c r="G126" s="105"/>
      <c r="H126" s="97"/>
    </row>
    <row r="127" spans="1:8" s="1" customFormat="1" ht="28.5">
      <c r="A127" s="10">
        <v>8</v>
      </c>
      <c r="B127" s="20" t="s">
        <v>469</v>
      </c>
      <c r="C127" s="12"/>
      <c r="D127" s="13"/>
      <c r="E127" s="21"/>
      <c r="F127" s="22"/>
      <c r="G127" s="23"/>
    </row>
    <row r="128" spans="1:8" s="1" customFormat="1">
      <c r="A128" s="24">
        <v>8.01</v>
      </c>
      <c r="B128" s="25" t="s">
        <v>308</v>
      </c>
      <c r="C128" s="26"/>
      <c r="D128" s="27"/>
      <c r="E128" s="28"/>
      <c r="F128" s="29"/>
      <c r="G128" s="28">
        <f>SUM(F129:F135)</f>
        <v>0</v>
      </c>
    </row>
    <row r="129" spans="1:7" s="4" customFormat="1" ht="30">
      <c r="A129" s="49" t="s">
        <v>314</v>
      </c>
      <c r="B129" s="47" t="s">
        <v>309</v>
      </c>
      <c r="C129" s="44">
        <v>29</v>
      </c>
      <c r="D129" s="45" t="s">
        <v>14</v>
      </c>
      <c r="E129" s="19">
        <v>0</v>
      </c>
      <c r="F129" s="19">
        <f>C129*E129</f>
        <v>0</v>
      </c>
      <c r="G129" s="42"/>
    </row>
    <row r="130" spans="1:7" s="4" customFormat="1" ht="30">
      <c r="A130" s="49" t="s">
        <v>315</v>
      </c>
      <c r="B130" s="47" t="s">
        <v>310</v>
      </c>
      <c r="C130" s="44">
        <v>3</v>
      </c>
      <c r="D130" s="45" t="s">
        <v>14</v>
      </c>
      <c r="E130" s="19">
        <v>0</v>
      </c>
      <c r="F130" s="19">
        <f t="shared" ref="F130:F135" si="21">C130*E130</f>
        <v>0</v>
      </c>
      <c r="G130" s="42"/>
    </row>
    <row r="131" spans="1:7" s="4" customFormat="1" ht="30">
      <c r="A131" s="49" t="s">
        <v>316</v>
      </c>
      <c r="B131" s="47" t="s">
        <v>311</v>
      </c>
      <c r="C131" s="44">
        <v>7</v>
      </c>
      <c r="D131" s="45" t="s">
        <v>14</v>
      </c>
      <c r="E131" s="19">
        <v>0</v>
      </c>
      <c r="F131" s="19">
        <f t="shared" si="21"/>
        <v>0</v>
      </c>
      <c r="G131" s="42"/>
    </row>
    <row r="132" spans="1:7" s="4" customFormat="1">
      <c r="A132" s="49" t="s">
        <v>317</v>
      </c>
      <c r="B132" s="47" t="s">
        <v>312</v>
      </c>
      <c r="C132" s="44">
        <v>16</v>
      </c>
      <c r="D132" s="45" t="s">
        <v>14</v>
      </c>
      <c r="E132" s="19">
        <v>0</v>
      </c>
      <c r="F132" s="19">
        <f t="shared" si="21"/>
        <v>0</v>
      </c>
      <c r="G132" s="42"/>
    </row>
    <row r="133" spans="1:7" s="1" customFormat="1">
      <c r="A133" s="49" t="s">
        <v>318</v>
      </c>
      <c r="B133" s="47" t="s">
        <v>436</v>
      </c>
      <c r="C133" s="44">
        <v>8</v>
      </c>
      <c r="D133" s="45" t="s">
        <v>14</v>
      </c>
      <c r="E133" s="19">
        <v>0</v>
      </c>
      <c r="F133" s="19">
        <f t="shared" si="21"/>
        <v>0</v>
      </c>
      <c r="G133" s="42"/>
    </row>
    <row r="134" spans="1:7" s="1" customFormat="1">
      <c r="A134" s="49" t="s">
        <v>319</v>
      </c>
      <c r="B134" s="47" t="s">
        <v>418</v>
      </c>
      <c r="C134" s="44">
        <v>4</v>
      </c>
      <c r="D134" s="45" t="s">
        <v>14</v>
      </c>
      <c r="E134" s="19">
        <v>0</v>
      </c>
      <c r="F134" s="19">
        <f t="shared" si="21"/>
        <v>0</v>
      </c>
      <c r="G134" s="42"/>
    </row>
    <row r="135" spans="1:7" s="1" customFormat="1" ht="45">
      <c r="A135" s="49" t="s">
        <v>320</v>
      </c>
      <c r="B135" s="47" t="s">
        <v>313</v>
      </c>
      <c r="C135" s="44">
        <v>1</v>
      </c>
      <c r="D135" s="45" t="s">
        <v>14</v>
      </c>
      <c r="E135" s="19">
        <v>0</v>
      </c>
      <c r="F135" s="19">
        <f t="shared" si="21"/>
        <v>0</v>
      </c>
      <c r="G135" s="42"/>
    </row>
    <row r="136" spans="1:7" s="4" customFormat="1">
      <c r="A136" s="10">
        <v>9</v>
      </c>
      <c r="B136" s="20" t="s">
        <v>389</v>
      </c>
      <c r="C136" s="12"/>
      <c r="D136" s="13"/>
      <c r="E136" s="21"/>
      <c r="F136" s="22"/>
      <c r="G136" s="23"/>
    </row>
    <row r="137" spans="1:7" s="4" customFormat="1">
      <c r="A137" s="24" t="s">
        <v>513</v>
      </c>
      <c r="B137" s="25" t="s">
        <v>523</v>
      </c>
      <c r="C137" s="26"/>
      <c r="D137" s="27"/>
      <c r="E137" s="28"/>
      <c r="F137" s="29"/>
      <c r="G137" s="28">
        <f>SUM(F138:F161)</f>
        <v>0</v>
      </c>
    </row>
    <row r="138" spans="1:7" s="4" customFormat="1">
      <c r="A138" s="49" t="s">
        <v>321</v>
      </c>
      <c r="B138" s="47" t="s">
        <v>390</v>
      </c>
      <c r="C138" s="44">
        <v>35.22</v>
      </c>
      <c r="D138" s="45" t="s">
        <v>200</v>
      </c>
      <c r="E138" s="54">
        <v>0</v>
      </c>
      <c r="F138" s="19">
        <f>C138*E138</f>
        <v>0</v>
      </c>
      <c r="G138" s="42"/>
    </row>
    <row r="139" spans="1:7" s="4" customFormat="1">
      <c r="A139" s="49" t="s">
        <v>322</v>
      </c>
      <c r="B139" s="47" t="s">
        <v>391</v>
      </c>
      <c r="C139" s="44">
        <v>38.433</v>
      </c>
      <c r="D139" s="45" t="s">
        <v>200</v>
      </c>
      <c r="E139" s="55">
        <v>0</v>
      </c>
      <c r="F139" s="19">
        <f t="shared" ref="F139:F163" si="22">C139*E139</f>
        <v>0</v>
      </c>
      <c r="G139" s="42"/>
    </row>
    <row r="140" spans="1:7" s="4" customFormat="1" ht="30">
      <c r="A140" s="49" t="s">
        <v>323</v>
      </c>
      <c r="B140" s="47" t="s">
        <v>392</v>
      </c>
      <c r="C140" s="44">
        <v>19.52</v>
      </c>
      <c r="D140" s="45" t="s">
        <v>200</v>
      </c>
      <c r="E140" s="54">
        <v>0</v>
      </c>
      <c r="F140" s="19">
        <f t="shared" si="22"/>
        <v>0</v>
      </c>
      <c r="G140" s="42"/>
    </row>
    <row r="141" spans="1:7" s="4" customFormat="1" ht="30">
      <c r="A141" s="49" t="s">
        <v>324</v>
      </c>
      <c r="B141" s="47" t="s">
        <v>393</v>
      </c>
      <c r="C141" s="44">
        <v>5.89</v>
      </c>
      <c r="D141" s="45" t="s">
        <v>200</v>
      </c>
      <c r="E141" s="54">
        <v>0</v>
      </c>
      <c r="F141" s="19">
        <f t="shared" si="22"/>
        <v>0</v>
      </c>
      <c r="G141" s="42"/>
    </row>
    <row r="142" spans="1:7" s="4" customFormat="1" ht="30">
      <c r="A142" s="49" t="s">
        <v>325</v>
      </c>
      <c r="B142" s="47" t="s">
        <v>394</v>
      </c>
      <c r="C142" s="44">
        <v>1.85</v>
      </c>
      <c r="D142" s="45" t="s">
        <v>200</v>
      </c>
      <c r="E142" s="54">
        <v>0</v>
      </c>
      <c r="F142" s="19">
        <f t="shared" si="22"/>
        <v>0</v>
      </c>
      <c r="G142" s="42"/>
    </row>
    <row r="143" spans="1:7" s="4" customFormat="1" ht="45">
      <c r="A143" s="49" t="s">
        <v>326</v>
      </c>
      <c r="B143" s="47" t="s">
        <v>395</v>
      </c>
      <c r="C143" s="44">
        <v>1.85</v>
      </c>
      <c r="D143" s="45" t="s">
        <v>200</v>
      </c>
      <c r="E143" s="54">
        <v>0</v>
      </c>
      <c r="F143" s="19">
        <f t="shared" si="22"/>
        <v>0</v>
      </c>
      <c r="G143" s="42"/>
    </row>
    <row r="144" spans="1:7" s="4" customFormat="1" ht="60">
      <c r="A144" s="49" t="s">
        <v>327</v>
      </c>
      <c r="B144" s="47" t="s">
        <v>396</v>
      </c>
      <c r="C144" s="44">
        <v>2</v>
      </c>
      <c r="D144" s="45" t="s">
        <v>14</v>
      </c>
      <c r="E144" s="54">
        <v>0</v>
      </c>
      <c r="F144" s="19">
        <f t="shared" si="22"/>
        <v>0</v>
      </c>
      <c r="G144" s="42"/>
    </row>
    <row r="145" spans="1:7" s="4" customFormat="1" ht="30">
      <c r="A145" s="49" t="s">
        <v>328</v>
      </c>
      <c r="B145" s="47" t="s">
        <v>397</v>
      </c>
      <c r="C145" s="44">
        <v>1.19</v>
      </c>
      <c r="D145" s="45" t="s">
        <v>200</v>
      </c>
      <c r="E145" s="54">
        <v>0</v>
      </c>
      <c r="F145" s="19">
        <f t="shared" si="22"/>
        <v>0</v>
      </c>
      <c r="G145" s="42"/>
    </row>
    <row r="146" spans="1:7" s="4" customFormat="1">
      <c r="A146" s="49" t="s">
        <v>329</v>
      </c>
      <c r="B146" s="47" t="s">
        <v>398</v>
      </c>
      <c r="C146" s="44">
        <v>10.5</v>
      </c>
      <c r="D146" s="45" t="s">
        <v>15</v>
      </c>
      <c r="E146" s="54">
        <v>0</v>
      </c>
      <c r="F146" s="19">
        <f t="shared" si="22"/>
        <v>0</v>
      </c>
      <c r="G146" s="42"/>
    </row>
    <row r="147" spans="1:7" s="4" customFormat="1" ht="60">
      <c r="A147" s="49" t="s">
        <v>330</v>
      </c>
      <c r="B147" s="47" t="s">
        <v>399</v>
      </c>
      <c r="C147" s="44">
        <v>27.84</v>
      </c>
      <c r="D147" s="45" t="s">
        <v>60</v>
      </c>
      <c r="E147" s="54">
        <v>0</v>
      </c>
      <c r="F147" s="19">
        <f t="shared" si="22"/>
        <v>0</v>
      </c>
      <c r="G147" s="42"/>
    </row>
    <row r="148" spans="1:7" s="4" customFormat="1" ht="30">
      <c r="A148" s="49" t="s">
        <v>331</v>
      </c>
      <c r="B148" s="47" t="s">
        <v>400</v>
      </c>
      <c r="C148" s="44">
        <v>90.96</v>
      </c>
      <c r="D148" s="45" t="s">
        <v>60</v>
      </c>
      <c r="E148" s="55">
        <v>0</v>
      </c>
      <c r="F148" s="19">
        <f t="shared" si="22"/>
        <v>0</v>
      </c>
      <c r="G148" s="42"/>
    </row>
    <row r="149" spans="1:7" s="4" customFormat="1" ht="30">
      <c r="A149" s="49" t="s">
        <v>332</v>
      </c>
      <c r="B149" s="47" t="s">
        <v>401</v>
      </c>
      <c r="C149" s="44">
        <v>30.97</v>
      </c>
      <c r="D149" s="45" t="s">
        <v>60</v>
      </c>
      <c r="E149" s="55">
        <v>0</v>
      </c>
      <c r="F149" s="19">
        <f t="shared" si="22"/>
        <v>0</v>
      </c>
      <c r="G149" s="42"/>
    </row>
    <row r="150" spans="1:7" s="4" customFormat="1" ht="30">
      <c r="A150" s="49" t="s">
        <v>333</v>
      </c>
      <c r="B150" s="47" t="s">
        <v>402</v>
      </c>
      <c r="C150" s="44">
        <v>19.03</v>
      </c>
      <c r="D150" s="45" t="s">
        <v>60</v>
      </c>
      <c r="E150" s="55">
        <v>0</v>
      </c>
      <c r="F150" s="19">
        <f t="shared" si="22"/>
        <v>0</v>
      </c>
      <c r="G150" s="42"/>
    </row>
    <row r="151" spans="1:7" s="4" customFormat="1" ht="90">
      <c r="A151" s="49" t="s">
        <v>334</v>
      </c>
      <c r="B151" s="47" t="s">
        <v>403</v>
      </c>
      <c r="C151" s="44">
        <v>45.86</v>
      </c>
      <c r="D151" s="45" t="s">
        <v>60</v>
      </c>
      <c r="E151" s="55">
        <v>0</v>
      </c>
      <c r="F151" s="19">
        <f t="shared" si="22"/>
        <v>0</v>
      </c>
      <c r="G151" s="42"/>
    </row>
    <row r="152" spans="1:7" s="4" customFormat="1" ht="30">
      <c r="A152" s="49" t="s">
        <v>335</v>
      </c>
      <c r="B152" s="47" t="s">
        <v>404</v>
      </c>
      <c r="C152" s="44">
        <v>36</v>
      </c>
      <c r="D152" s="45" t="s">
        <v>14</v>
      </c>
      <c r="E152" s="55">
        <v>0</v>
      </c>
      <c r="F152" s="19">
        <f t="shared" si="22"/>
        <v>0</v>
      </c>
      <c r="G152" s="42"/>
    </row>
    <row r="153" spans="1:7" s="4" customFormat="1" ht="30">
      <c r="A153" s="49" t="s">
        <v>514</v>
      </c>
      <c r="B153" s="47" t="s">
        <v>405</v>
      </c>
      <c r="C153" s="44">
        <v>43.459999999999994</v>
      </c>
      <c r="D153" s="45" t="s">
        <v>15</v>
      </c>
      <c r="E153" s="55">
        <v>0</v>
      </c>
      <c r="F153" s="19">
        <f t="shared" si="22"/>
        <v>0</v>
      </c>
      <c r="G153" s="42"/>
    </row>
    <row r="154" spans="1:7" s="4" customFormat="1" ht="30">
      <c r="A154" s="49" t="s">
        <v>515</v>
      </c>
      <c r="B154" s="47" t="s">
        <v>406</v>
      </c>
      <c r="C154" s="44">
        <v>29.259999999999998</v>
      </c>
      <c r="D154" s="45" t="s">
        <v>60</v>
      </c>
      <c r="E154" s="55">
        <v>0</v>
      </c>
      <c r="F154" s="19">
        <f t="shared" si="22"/>
        <v>0</v>
      </c>
      <c r="G154" s="42"/>
    </row>
    <row r="155" spans="1:7" s="4" customFormat="1" ht="30">
      <c r="A155" s="49" t="s">
        <v>516</v>
      </c>
      <c r="B155" s="47" t="s">
        <v>430</v>
      </c>
      <c r="C155" s="44">
        <v>33.94</v>
      </c>
      <c r="D155" s="45" t="s">
        <v>15</v>
      </c>
      <c r="E155" s="56">
        <v>0</v>
      </c>
      <c r="F155" s="19">
        <f t="shared" si="22"/>
        <v>0</v>
      </c>
      <c r="G155" s="42"/>
    </row>
    <row r="156" spans="1:7" s="4" customFormat="1" ht="30">
      <c r="A156" s="49" t="s">
        <v>517</v>
      </c>
      <c r="B156" s="47" t="s">
        <v>407</v>
      </c>
      <c r="C156" s="44">
        <v>9.02</v>
      </c>
      <c r="D156" s="45" t="s">
        <v>60</v>
      </c>
      <c r="E156" s="56">
        <v>0</v>
      </c>
      <c r="F156" s="19">
        <f t="shared" si="22"/>
        <v>0</v>
      </c>
      <c r="G156" s="42"/>
    </row>
    <row r="157" spans="1:7" s="4" customFormat="1" ht="30">
      <c r="A157" s="49" t="s">
        <v>518</v>
      </c>
      <c r="B157" s="47" t="s">
        <v>408</v>
      </c>
      <c r="C157" s="44">
        <v>12</v>
      </c>
      <c r="D157" s="45" t="s">
        <v>60</v>
      </c>
      <c r="E157" s="56">
        <v>0</v>
      </c>
      <c r="F157" s="19">
        <f t="shared" si="22"/>
        <v>0</v>
      </c>
      <c r="G157" s="42"/>
    </row>
    <row r="158" spans="1:7" s="4" customFormat="1">
      <c r="A158" s="49" t="s">
        <v>519</v>
      </c>
      <c r="B158" s="47" t="s">
        <v>409</v>
      </c>
      <c r="C158" s="44">
        <v>29.14</v>
      </c>
      <c r="D158" s="45" t="s">
        <v>15</v>
      </c>
      <c r="E158" s="56">
        <v>0</v>
      </c>
      <c r="F158" s="19">
        <f t="shared" si="22"/>
        <v>0</v>
      </c>
      <c r="G158" s="42"/>
    </row>
    <row r="159" spans="1:7" s="4" customFormat="1" ht="30">
      <c r="A159" s="49" t="s">
        <v>520</v>
      </c>
      <c r="B159" s="47" t="s">
        <v>410</v>
      </c>
      <c r="C159" s="44">
        <v>1.6</v>
      </c>
      <c r="D159" s="45" t="s">
        <v>15</v>
      </c>
      <c r="E159" s="54">
        <v>0</v>
      </c>
      <c r="F159" s="19">
        <f t="shared" si="22"/>
        <v>0</v>
      </c>
      <c r="G159" s="42"/>
    </row>
    <row r="160" spans="1:7" s="4" customFormat="1">
      <c r="A160" s="49" t="s">
        <v>521</v>
      </c>
      <c r="B160" s="47" t="s">
        <v>411</v>
      </c>
      <c r="C160" s="44">
        <v>1.6</v>
      </c>
      <c r="D160" s="45" t="s">
        <v>15</v>
      </c>
      <c r="E160" s="54">
        <v>0</v>
      </c>
      <c r="F160" s="19">
        <f t="shared" si="22"/>
        <v>0</v>
      </c>
      <c r="G160" s="42"/>
    </row>
    <row r="161" spans="1:7" s="4" customFormat="1" ht="30">
      <c r="A161" s="49" t="s">
        <v>522</v>
      </c>
      <c r="B161" s="47" t="s">
        <v>412</v>
      </c>
      <c r="C161" s="44">
        <v>23.52</v>
      </c>
      <c r="D161" s="45" t="s">
        <v>60</v>
      </c>
      <c r="E161" s="54">
        <v>0</v>
      </c>
      <c r="F161" s="19">
        <f t="shared" si="22"/>
        <v>0</v>
      </c>
      <c r="G161" s="42"/>
    </row>
    <row r="162" spans="1:7" s="4" customFormat="1">
      <c r="A162" s="24">
        <v>9.02</v>
      </c>
      <c r="B162" s="25" t="s">
        <v>417</v>
      </c>
      <c r="C162" s="26"/>
      <c r="D162" s="27"/>
      <c r="E162" s="28"/>
      <c r="F162" s="29"/>
      <c r="G162" s="28">
        <f>SUM(F163)</f>
        <v>0</v>
      </c>
    </row>
    <row r="163" spans="1:7" s="4" customFormat="1" ht="90">
      <c r="A163" s="49" t="s">
        <v>336</v>
      </c>
      <c r="B163" s="47" t="s">
        <v>462</v>
      </c>
      <c r="C163" s="44">
        <v>38</v>
      </c>
      <c r="D163" s="45" t="s">
        <v>15</v>
      </c>
      <c r="E163" s="54">
        <v>0</v>
      </c>
      <c r="F163" s="19">
        <f t="shared" si="22"/>
        <v>0</v>
      </c>
      <c r="G163" s="42"/>
    </row>
    <row r="164" spans="1:7" ht="28.5">
      <c r="A164" s="10">
        <v>10</v>
      </c>
      <c r="B164" s="20" t="s">
        <v>470</v>
      </c>
      <c r="C164" s="12"/>
      <c r="D164" s="13"/>
      <c r="E164" s="21"/>
      <c r="F164" s="22"/>
      <c r="G164" s="23"/>
    </row>
    <row r="165" spans="1:7">
      <c r="A165" s="24">
        <v>10.01</v>
      </c>
      <c r="B165" s="25" t="s">
        <v>50</v>
      </c>
      <c r="C165" s="26"/>
      <c r="D165" s="27"/>
      <c r="E165" s="28"/>
      <c r="F165" s="29"/>
      <c r="G165" s="28">
        <f>SUM(F166:F180)</f>
        <v>0</v>
      </c>
    </row>
    <row r="166" spans="1:7" ht="62.25" customHeight="1">
      <c r="A166" s="30" t="s">
        <v>337</v>
      </c>
      <c r="B166" s="40" t="s">
        <v>174</v>
      </c>
      <c r="C166" s="17">
        <v>1</v>
      </c>
      <c r="D166" s="57" t="s">
        <v>14</v>
      </c>
      <c r="E166" s="58">
        <v>0</v>
      </c>
      <c r="F166" s="19">
        <f>+E166*C166</f>
        <v>0</v>
      </c>
      <c r="G166" s="9"/>
    </row>
    <row r="167" spans="1:7" ht="45">
      <c r="A167" s="30" t="s">
        <v>338</v>
      </c>
      <c r="B167" s="40" t="s">
        <v>35</v>
      </c>
      <c r="C167" s="17">
        <v>4</v>
      </c>
      <c r="D167" s="57" t="s">
        <v>14</v>
      </c>
      <c r="E167" s="58">
        <v>0</v>
      </c>
      <c r="F167" s="19">
        <f t="shared" ref="F167:F186" si="23">+E167*C167</f>
        <v>0</v>
      </c>
      <c r="G167" s="9"/>
    </row>
    <row r="168" spans="1:7" ht="30">
      <c r="A168" s="30" t="s">
        <v>339</v>
      </c>
      <c r="B168" s="40" t="s">
        <v>36</v>
      </c>
      <c r="C168" s="17">
        <v>1</v>
      </c>
      <c r="D168" s="57" t="s">
        <v>14</v>
      </c>
      <c r="E168" s="58">
        <v>0</v>
      </c>
      <c r="F168" s="19">
        <f t="shared" si="23"/>
        <v>0</v>
      </c>
      <c r="G168" s="9"/>
    </row>
    <row r="169" spans="1:7" ht="60">
      <c r="A169" s="30" t="s">
        <v>340</v>
      </c>
      <c r="B169" s="40" t="s">
        <v>37</v>
      </c>
      <c r="C169" s="17">
        <v>2</v>
      </c>
      <c r="D169" s="57" t="s">
        <v>14</v>
      </c>
      <c r="E169" s="58">
        <v>0</v>
      </c>
      <c r="F169" s="19">
        <f t="shared" si="23"/>
        <v>0</v>
      </c>
      <c r="G169" s="9"/>
    </row>
    <row r="170" spans="1:7" ht="45">
      <c r="A170" s="30" t="s">
        <v>341</v>
      </c>
      <c r="B170" s="40" t="s">
        <v>38</v>
      </c>
      <c r="C170" s="17">
        <v>6</v>
      </c>
      <c r="D170" s="57" t="s">
        <v>14</v>
      </c>
      <c r="E170" s="58">
        <v>0</v>
      </c>
      <c r="F170" s="19">
        <f t="shared" si="23"/>
        <v>0</v>
      </c>
      <c r="G170" s="9"/>
    </row>
    <row r="171" spans="1:7" ht="45">
      <c r="A171" s="30" t="s">
        <v>342</v>
      </c>
      <c r="B171" s="40" t="s">
        <v>39</v>
      </c>
      <c r="C171" s="17">
        <v>3</v>
      </c>
      <c r="D171" s="57" t="s">
        <v>14</v>
      </c>
      <c r="E171" s="58">
        <v>0</v>
      </c>
      <c r="F171" s="19">
        <f t="shared" si="23"/>
        <v>0</v>
      </c>
      <c r="G171" s="9"/>
    </row>
    <row r="172" spans="1:7" ht="45">
      <c r="A172" s="30" t="s">
        <v>343</v>
      </c>
      <c r="B172" s="40" t="s">
        <v>40</v>
      </c>
      <c r="C172" s="17">
        <v>3</v>
      </c>
      <c r="D172" s="57" t="s">
        <v>14</v>
      </c>
      <c r="E172" s="58">
        <v>0</v>
      </c>
      <c r="F172" s="19">
        <f t="shared" si="23"/>
        <v>0</v>
      </c>
      <c r="G172" s="9"/>
    </row>
    <row r="173" spans="1:7" ht="45">
      <c r="A173" s="30" t="s">
        <v>344</v>
      </c>
      <c r="B173" s="40" t="s">
        <v>41</v>
      </c>
      <c r="C173" s="17">
        <v>1</v>
      </c>
      <c r="D173" s="57" t="s">
        <v>14</v>
      </c>
      <c r="E173" s="58">
        <v>0</v>
      </c>
      <c r="F173" s="19">
        <f t="shared" si="23"/>
        <v>0</v>
      </c>
      <c r="G173" s="9"/>
    </row>
    <row r="174" spans="1:7" ht="30">
      <c r="A174" s="30" t="s">
        <v>345</v>
      </c>
      <c r="B174" s="40" t="s">
        <v>42</v>
      </c>
      <c r="C174" s="17">
        <v>1</v>
      </c>
      <c r="D174" s="57" t="s">
        <v>14</v>
      </c>
      <c r="E174" s="58">
        <v>0</v>
      </c>
      <c r="F174" s="19">
        <f t="shared" si="23"/>
        <v>0</v>
      </c>
      <c r="G174" s="9"/>
    </row>
    <row r="175" spans="1:7">
      <c r="A175" s="30" t="s">
        <v>346</v>
      </c>
      <c r="B175" s="40" t="s">
        <v>43</v>
      </c>
      <c r="C175" s="17">
        <v>1</v>
      </c>
      <c r="D175" s="57" t="s">
        <v>14</v>
      </c>
      <c r="E175" s="58">
        <v>0</v>
      </c>
      <c r="F175" s="19">
        <f t="shared" si="23"/>
        <v>0</v>
      </c>
      <c r="G175" s="9"/>
    </row>
    <row r="176" spans="1:7" ht="30">
      <c r="A176" s="30" t="s">
        <v>347</v>
      </c>
      <c r="B176" s="40" t="s">
        <v>44</v>
      </c>
      <c r="C176" s="17">
        <v>2</v>
      </c>
      <c r="D176" s="57" t="s">
        <v>14</v>
      </c>
      <c r="E176" s="58">
        <v>0</v>
      </c>
      <c r="F176" s="19">
        <f t="shared" si="23"/>
        <v>0</v>
      </c>
      <c r="G176" s="9"/>
    </row>
    <row r="177" spans="1:7" ht="30">
      <c r="A177" s="30" t="s">
        <v>348</v>
      </c>
      <c r="B177" s="40" t="s">
        <v>45</v>
      </c>
      <c r="C177" s="17">
        <v>1</v>
      </c>
      <c r="D177" s="57" t="s">
        <v>49</v>
      </c>
      <c r="E177" s="58">
        <v>0</v>
      </c>
      <c r="F177" s="19">
        <f t="shared" si="23"/>
        <v>0</v>
      </c>
      <c r="G177" s="9"/>
    </row>
    <row r="178" spans="1:7">
      <c r="A178" s="30" t="s">
        <v>349</v>
      </c>
      <c r="B178" s="40" t="s">
        <v>46</v>
      </c>
      <c r="C178" s="17">
        <v>1</v>
      </c>
      <c r="D178" s="57" t="s">
        <v>49</v>
      </c>
      <c r="E178" s="58">
        <v>0</v>
      </c>
      <c r="F178" s="19">
        <f t="shared" si="23"/>
        <v>0</v>
      </c>
      <c r="G178" s="9"/>
    </row>
    <row r="179" spans="1:7" ht="30">
      <c r="A179" s="30" t="s">
        <v>350</v>
      </c>
      <c r="B179" s="40" t="s">
        <v>47</v>
      </c>
      <c r="C179" s="17">
        <v>1</v>
      </c>
      <c r="D179" s="57" t="s">
        <v>49</v>
      </c>
      <c r="E179" s="58">
        <v>0</v>
      </c>
      <c r="F179" s="19">
        <f t="shared" si="23"/>
        <v>0</v>
      </c>
      <c r="G179" s="9"/>
    </row>
    <row r="180" spans="1:7" ht="30">
      <c r="A180" s="30" t="s">
        <v>351</v>
      </c>
      <c r="B180" s="40" t="s">
        <v>48</v>
      </c>
      <c r="C180" s="17">
        <v>1</v>
      </c>
      <c r="D180" s="57" t="s">
        <v>49</v>
      </c>
      <c r="E180" s="58">
        <v>0</v>
      </c>
      <c r="F180" s="19">
        <f t="shared" si="23"/>
        <v>0</v>
      </c>
      <c r="G180" s="9"/>
    </row>
    <row r="181" spans="1:7">
      <c r="A181" s="24">
        <v>10.02</v>
      </c>
      <c r="B181" s="25" t="s">
        <v>51</v>
      </c>
      <c r="C181" s="26"/>
      <c r="D181" s="27"/>
      <c r="E181" s="28"/>
      <c r="F181" s="29"/>
      <c r="G181" s="28">
        <f>SUM(F182:F190)</f>
        <v>0</v>
      </c>
    </row>
    <row r="182" spans="1:7" ht="30">
      <c r="A182" s="30" t="s">
        <v>352</v>
      </c>
      <c r="B182" s="40" t="s">
        <v>52</v>
      </c>
      <c r="C182" s="17">
        <f>7*0.4</f>
        <v>2.8000000000000003</v>
      </c>
      <c r="D182" s="15" t="s">
        <v>15</v>
      </c>
      <c r="E182" s="58">
        <v>0</v>
      </c>
      <c r="F182" s="19">
        <f t="shared" si="23"/>
        <v>0</v>
      </c>
      <c r="G182" s="9"/>
    </row>
    <row r="183" spans="1:7">
      <c r="A183" s="30" t="s">
        <v>353</v>
      </c>
      <c r="B183" s="40" t="s">
        <v>53</v>
      </c>
      <c r="C183" s="17">
        <f>+C184+C185</f>
        <v>60</v>
      </c>
      <c r="D183" s="15" t="s">
        <v>60</v>
      </c>
      <c r="E183" s="58">
        <v>0</v>
      </c>
      <c r="F183" s="19">
        <f t="shared" si="23"/>
        <v>0</v>
      </c>
      <c r="G183" s="9"/>
    </row>
    <row r="184" spans="1:7" ht="45">
      <c r="A184" s="30" t="s">
        <v>354</v>
      </c>
      <c r="B184" s="40" t="s">
        <v>54</v>
      </c>
      <c r="C184" s="17">
        <f>6+10+6+10+8+8</f>
        <v>48</v>
      </c>
      <c r="D184" s="15" t="s">
        <v>60</v>
      </c>
      <c r="E184" s="58">
        <v>0</v>
      </c>
      <c r="F184" s="19">
        <f t="shared" si="23"/>
        <v>0</v>
      </c>
      <c r="G184" s="9"/>
    </row>
    <row r="185" spans="1:7" ht="45">
      <c r="A185" s="30" t="s">
        <v>355</v>
      </c>
      <c r="B185" s="40" t="s">
        <v>55</v>
      </c>
      <c r="C185" s="17">
        <f>8+4</f>
        <v>12</v>
      </c>
      <c r="D185" s="15" t="s">
        <v>60</v>
      </c>
      <c r="E185" s="58">
        <v>0</v>
      </c>
      <c r="F185" s="19">
        <f t="shared" si="23"/>
        <v>0</v>
      </c>
      <c r="G185" s="9"/>
    </row>
    <row r="186" spans="1:7" ht="40.5">
      <c r="A186" s="30" t="s">
        <v>356</v>
      </c>
      <c r="B186" s="40" t="s">
        <v>426</v>
      </c>
      <c r="C186" s="17">
        <v>5</v>
      </c>
      <c r="D186" s="15" t="s">
        <v>14</v>
      </c>
      <c r="E186" s="58">
        <v>0</v>
      </c>
      <c r="F186" s="19">
        <f t="shared" si="23"/>
        <v>0</v>
      </c>
      <c r="G186" s="9"/>
    </row>
    <row r="187" spans="1:7" s="1" customFormat="1" ht="45">
      <c r="A187" s="30" t="s">
        <v>357</v>
      </c>
      <c r="B187" s="40" t="s">
        <v>56</v>
      </c>
      <c r="C187" s="17">
        <v>3</v>
      </c>
      <c r="D187" s="15" t="s">
        <v>14</v>
      </c>
      <c r="E187" s="58">
        <v>0</v>
      </c>
      <c r="F187" s="19">
        <f t="shared" ref="F187:F190" si="24">+E187*C187</f>
        <v>0</v>
      </c>
      <c r="G187" s="9"/>
    </row>
    <row r="188" spans="1:7" s="1" customFormat="1" ht="30">
      <c r="A188" s="30" t="s">
        <v>358</v>
      </c>
      <c r="B188" s="40" t="s">
        <v>57</v>
      </c>
      <c r="C188" s="17">
        <v>6</v>
      </c>
      <c r="D188" s="15" t="s">
        <v>14</v>
      </c>
      <c r="E188" s="58">
        <v>0</v>
      </c>
      <c r="F188" s="19">
        <f t="shared" si="24"/>
        <v>0</v>
      </c>
      <c r="G188" s="9"/>
    </row>
    <row r="189" spans="1:7" s="1" customFormat="1" ht="30">
      <c r="A189" s="30" t="s">
        <v>359</v>
      </c>
      <c r="B189" s="40" t="s">
        <v>58</v>
      </c>
      <c r="C189" s="17">
        <f>+C182</f>
        <v>2.8000000000000003</v>
      </c>
      <c r="D189" s="15" t="s">
        <v>15</v>
      </c>
      <c r="E189" s="58">
        <v>0</v>
      </c>
      <c r="F189" s="19">
        <f t="shared" si="24"/>
        <v>0</v>
      </c>
      <c r="G189" s="9"/>
    </row>
    <row r="190" spans="1:7" s="1" customFormat="1">
      <c r="A190" s="30" t="s">
        <v>360</v>
      </c>
      <c r="B190" s="40" t="s">
        <v>59</v>
      </c>
      <c r="C190" s="17">
        <f>+C184+C185</f>
        <v>60</v>
      </c>
      <c r="D190" s="15" t="s">
        <v>60</v>
      </c>
      <c r="E190" s="58">
        <v>0</v>
      </c>
      <c r="F190" s="19">
        <f t="shared" si="24"/>
        <v>0</v>
      </c>
      <c r="G190" s="9"/>
    </row>
    <row r="191" spans="1:7" s="1" customFormat="1">
      <c r="A191" s="24">
        <v>10.029999999999999</v>
      </c>
      <c r="B191" s="25" t="s">
        <v>61</v>
      </c>
      <c r="C191" s="26"/>
      <c r="D191" s="27"/>
      <c r="E191" s="28"/>
      <c r="F191" s="29"/>
      <c r="G191" s="28">
        <f>SUM(F192:F198)</f>
        <v>0</v>
      </c>
    </row>
    <row r="192" spans="1:7" s="1" customFormat="1" ht="30">
      <c r="A192" s="30" t="s">
        <v>361</v>
      </c>
      <c r="B192" s="40" t="s">
        <v>62</v>
      </c>
      <c r="C192" s="17">
        <v>2</v>
      </c>
      <c r="D192" s="15" t="s">
        <v>15</v>
      </c>
      <c r="E192" s="58">
        <v>0</v>
      </c>
      <c r="F192" s="19">
        <f>C192*E192</f>
        <v>0</v>
      </c>
      <c r="G192" s="9"/>
    </row>
    <row r="193" spans="1:7" s="1" customFormat="1" ht="45">
      <c r="A193" s="30" t="s">
        <v>362</v>
      </c>
      <c r="B193" s="40" t="s">
        <v>63</v>
      </c>
      <c r="C193" s="17">
        <f>6+4+6+8+3+4</f>
        <v>31</v>
      </c>
      <c r="D193" s="15" t="s">
        <v>60</v>
      </c>
      <c r="E193" s="58">
        <v>0</v>
      </c>
      <c r="F193" s="19">
        <f t="shared" ref="F193:F198" si="25">C193*E193</f>
        <v>0</v>
      </c>
      <c r="G193" s="9"/>
    </row>
    <row r="194" spans="1:7" s="1" customFormat="1" ht="30">
      <c r="A194" s="30" t="s">
        <v>363</v>
      </c>
      <c r="B194" s="40" t="s">
        <v>64</v>
      </c>
      <c r="C194" s="17">
        <v>12</v>
      </c>
      <c r="D194" s="15" t="s">
        <v>60</v>
      </c>
      <c r="E194" s="58">
        <v>0</v>
      </c>
      <c r="F194" s="19">
        <f t="shared" si="25"/>
        <v>0</v>
      </c>
      <c r="G194" s="9"/>
    </row>
    <row r="195" spans="1:7" s="1" customFormat="1" ht="30">
      <c r="A195" s="30" t="s">
        <v>364</v>
      </c>
      <c r="B195" s="40" t="s">
        <v>58</v>
      </c>
      <c r="C195" s="17">
        <f>+C192</f>
        <v>2</v>
      </c>
      <c r="D195" s="15" t="s">
        <v>15</v>
      </c>
      <c r="E195" s="58">
        <v>0</v>
      </c>
      <c r="F195" s="19">
        <f t="shared" si="25"/>
        <v>0</v>
      </c>
      <c r="G195" s="9"/>
    </row>
    <row r="196" spans="1:7" s="1" customFormat="1" ht="30">
      <c r="A196" s="30" t="s">
        <v>365</v>
      </c>
      <c r="B196" s="40" t="s">
        <v>65</v>
      </c>
      <c r="C196" s="17">
        <v>1</v>
      </c>
      <c r="D196" s="15" t="s">
        <v>14</v>
      </c>
      <c r="E196" s="58">
        <v>0</v>
      </c>
      <c r="F196" s="19">
        <f t="shared" si="25"/>
        <v>0</v>
      </c>
      <c r="G196" s="9"/>
    </row>
    <row r="197" spans="1:7" s="1" customFormat="1">
      <c r="A197" s="30" t="s">
        <v>366</v>
      </c>
      <c r="B197" s="40" t="s">
        <v>427</v>
      </c>
      <c r="C197" s="17">
        <v>4</v>
      </c>
      <c r="D197" s="15" t="s">
        <v>14</v>
      </c>
      <c r="E197" s="58">
        <v>0</v>
      </c>
      <c r="F197" s="19">
        <f t="shared" si="25"/>
        <v>0</v>
      </c>
      <c r="G197" s="9"/>
    </row>
    <row r="198" spans="1:7" s="1" customFormat="1">
      <c r="A198" s="30" t="s">
        <v>367</v>
      </c>
      <c r="B198" s="40" t="s">
        <v>66</v>
      </c>
      <c r="C198" s="17">
        <f>+C193+C194</f>
        <v>43</v>
      </c>
      <c r="D198" s="15" t="s">
        <v>60</v>
      </c>
      <c r="E198" s="58">
        <v>0</v>
      </c>
      <c r="F198" s="19">
        <f t="shared" si="25"/>
        <v>0</v>
      </c>
      <c r="G198" s="9"/>
    </row>
    <row r="199" spans="1:7" s="1" customFormat="1">
      <c r="A199" s="24">
        <v>10.039999999999999</v>
      </c>
      <c r="B199" s="25" t="s">
        <v>67</v>
      </c>
      <c r="C199" s="26"/>
      <c r="D199" s="27"/>
      <c r="E199" s="28"/>
      <c r="F199" s="29"/>
      <c r="G199" s="28">
        <f>SUM(F200:F211)</f>
        <v>0</v>
      </c>
    </row>
    <row r="200" spans="1:7" s="1" customFormat="1" ht="45">
      <c r="A200" s="30" t="s">
        <v>524</v>
      </c>
      <c r="B200" s="40" t="s">
        <v>68</v>
      </c>
      <c r="C200" s="17">
        <v>1</v>
      </c>
      <c r="D200" s="15" t="s">
        <v>14</v>
      </c>
      <c r="E200" s="58">
        <v>0</v>
      </c>
      <c r="F200" s="19">
        <f>C200*E200</f>
        <v>0</v>
      </c>
      <c r="G200" s="9"/>
    </row>
    <row r="201" spans="1:7" s="1" customFormat="1" ht="60">
      <c r="A201" s="30" t="s">
        <v>525</v>
      </c>
      <c r="B201" s="40" t="s">
        <v>69</v>
      </c>
      <c r="C201" s="17">
        <v>2</v>
      </c>
      <c r="D201" s="15" t="s">
        <v>14</v>
      </c>
      <c r="E201" s="58">
        <v>0</v>
      </c>
      <c r="F201" s="19">
        <f t="shared" ref="F201:F211" si="26">C201*E201</f>
        <v>0</v>
      </c>
      <c r="G201" s="9"/>
    </row>
    <row r="202" spans="1:7" s="1" customFormat="1" ht="45">
      <c r="A202" s="30" t="s">
        <v>526</v>
      </c>
      <c r="B202" s="40" t="s">
        <v>70</v>
      </c>
      <c r="C202" s="17">
        <v>4</v>
      </c>
      <c r="D202" s="15" t="s">
        <v>14</v>
      </c>
      <c r="E202" s="58">
        <v>0</v>
      </c>
      <c r="F202" s="19">
        <f t="shared" si="26"/>
        <v>0</v>
      </c>
      <c r="G202" s="9"/>
    </row>
    <row r="203" spans="1:7" s="1" customFormat="1" ht="45">
      <c r="A203" s="30" t="s">
        <v>527</v>
      </c>
      <c r="B203" s="40" t="s">
        <v>71</v>
      </c>
      <c r="C203" s="17">
        <v>1</v>
      </c>
      <c r="D203" s="15" t="s">
        <v>14</v>
      </c>
      <c r="E203" s="58">
        <v>0</v>
      </c>
      <c r="F203" s="19">
        <f t="shared" si="26"/>
        <v>0</v>
      </c>
      <c r="G203" s="9"/>
    </row>
    <row r="204" spans="1:7" s="1" customFormat="1" ht="30">
      <c r="A204" s="30" t="s">
        <v>528</v>
      </c>
      <c r="B204" s="40" t="s">
        <v>72</v>
      </c>
      <c r="C204" s="17">
        <v>1</v>
      </c>
      <c r="D204" s="15" t="s">
        <v>14</v>
      </c>
      <c r="E204" s="58">
        <v>0</v>
      </c>
      <c r="F204" s="19">
        <f t="shared" si="26"/>
        <v>0</v>
      </c>
      <c r="G204" s="9"/>
    </row>
    <row r="205" spans="1:7" s="1" customFormat="1" ht="30">
      <c r="A205" s="30" t="s">
        <v>529</v>
      </c>
      <c r="B205" s="40" t="s">
        <v>73</v>
      </c>
      <c r="C205" s="17">
        <v>1</v>
      </c>
      <c r="D205" s="15" t="s">
        <v>14</v>
      </c>
      <c r="E205" s="58">
        <v>0</v>
      </c>
      <c r="F205" s="19">
        <f t="shared" si="26"/>
        <v>0</v>
      </c>
      <c r="G205" s="9"/>
    </row>
    <row r="206" spans="1:7" s="1" customFormat="1">
      <c r="A206" s="30" t="s">
        <v>530</v>
      </c>
      <c r="B206" s="40" t="s">
        <v>74</v>
      </c>
      <c r="C206" s="17">
        <v>3</v>
      </c>
      <c r="D206" s="15" t="s">
        <v>14</v>
      </c>
      <c r="E206" s="58">
        <v>0</v>
      </c>
      <c r="F206" s="19">
        <f t="shared" si="26"/>
        <v>0</v>
      </c>
      <c r="G206" s="9"/>
    </row>
    <row r="207" spans="1:7" s="1" customFormat="1">
      <c r="A207" s="30" t="s">
        <v>531</v>
      </c>
      <c r="B207" s="40" t="s">
        <v>75</v>
      </c>
      <c r="C207" s="17">
        <v>4</v>
      </c>
      <c r="D207" s="15" t="s">
        <v>14</v>
      </c>
      <c r="E207" s="58">
        <v>0</v>
      </c>
      <c r="F207" s="19">
        <f t="shared" si="26"/>
        <v>0</v>
      </c>
      <c r="G207" s="9"/>
    </row>
    <row r="208" spans="1:7">
      <c r="A208" s="30" t="s">
        <v>532</v>
      </c>
      <c r="B208" s="40" t="s">
        <v>76</v>
      </c>
      <c r="C208" s="17">
        <v>6</v>
      </c>
      <c r="D208" s="15" t="s">
        <v>14</v>
      </c>
      <c r="E208" s="58">
        <v>0</v>
      </c>
      <c r="F208" s="19">
        <f t="shared" si="26"/>
        <v>0</v>
      </c>
      <c r="G208" s="9"/>
    </row>
    <row r="209" spans="1:7">
      <c r="A209" s="30" t="s">
        <v>533</v>
      </c>
      <c r="B209" s="40" t="s">
        <v>77</v>
      </c>
      <c r="C209" s="17">
        <v>6</v>
      </c>
      <c r="D209" s="15" t="s">
        <v>14</v>
      </c>
      <c r="E209" s="58">
        <v>0</v>
      </c>
      <c r="F209" s="19">
        <f t="shared" si="26"/>
        <v>0</v>
      </c>
      <c r="G209" s="9"/>
    </row>
    <row r="210" spans="1:7">
      <c r="A210" s="30" t="s">
        <v>534</v>
      </c>
      <c r="B210" s="40" t="s">
        <v>78</v>
      </c>
      <c r="C210" s="17">
        <v>7</v>
      </c>
      <c r="D210" s="15" t="s">
        <v>14</v>
      </c>
      <c r="E210" s="58">
        <v>0</v>
      </c>
      <c r="F210" s="19">
        <f t="shared" si="26"/>
        <v>0</v>
      </c>
      <c r="G210" s="9"/>
    </row>
    <row r="211" spans="1:7">
      <c r="A211" s="30" t="s">
        <v>535</v>
      </c>
      <c r="B211" s="40" t="s">
        <v>79</v>
      </c>
      <c r="C211" s="17">
        <v>5</v>
      </c>
      <c r="D211" s="15" t="s">
        <v>14</v>
      </c>
      <c r="E211" s="58">
        <v>0</v>
      </c>
      <c r="F211" s="19">
        <f t="shared" si="26"/>
        <v>0</v>
      </c>
      <c r="G211" s="9"/>
    </row>
    <row r="212" spans="1:7" s="4" customFormat="1">
      <c r="A212" s="24">
        <v>10.050000000000001</v>
      </c>
      <c r="B212" s="25" t="s">
        <v>682</v>
      </c>
      <c r="C212" s="26"/>
      <c r="D212" s="27"/>
      <c r="E212" s="28"/>
      <c r="F212" s="29"/>
      <c r="G212" s="28">
        <f>SUM(F213)</f>
        <v>0</v>
      </c>
    </row>
    <row r="213" spans="1:7" s="4" customFormat="1" ht="30">
      <c r="A213" s="77" t="s">
        <v>684</v>
      </c>
      <c r="B213" s="157" t="s">
        <v>683</v>
      </c>
      <c r="C213" s="79">
        <v>7</v>
      </c>
      <c r="D213" s="80" t="s">
        <v>14</v>
      </c>
      <c r="E213" s="153">
        <v>0</v>
      </c>
      <c r="F213" s="81">
        <f>C213*E213</f>
        <v>0</v>
      </c>
      <c r="G213" s="82"/>
    </row>
    <row r="214" spans="1:7" ht="28.5">
      <c r="A214" s="10">
        <v>11</v>
      </c>
      <c r="B214" s="20" t="s">
        <v>433</v>
      </c>
      <c r="C214" s="12"/>
      <c r="D214" s="13"/>
      <c r="E214" s="21"/>
      <c r="F214" s="22"/>
      <c r="G214" s="23"/>
    </row>
    <row r="215" spans="1:7" ht="21" customHeight="1">
      <c r="A215" s="24">
        <v>11.01</v>
      </c>
      <c r="B215" s="25" t="s">
        <v>123</v>
      </c>
      <c r="C215" s="26"/>
      <c r="D215" s="27"/>
      <c r="E215" s="28"/>
      <c r="F215" s="29"/>
      <c r="G215" s="28">
        <f>SUM(F216:F260)</f>
        <v>0</v>
      </c>
    </row>
    <row r="216" spans="1:7" ht="60">
      <c r="A216" s="30" t="s">
        <v>368</v>
      </c>
      <c r="B216" s="40" t="s">
        <v>80</v>
      </c>
      <c r="C216" s="17">
        <v>1</v>
      </c>
      <c r="D216" s="15" t="s">
        <v>14</v>
      </c>
      <c r="E216" s="58">
        <v>0</v>
      </c>
      <c r="F216" s="19">
        <f>+E216*C216</f>
        <v>0</v>
      </c>
      <c r="G216" s="9"/>
    </row>
    <row r="217" spans="1:7">
      <c r="A217" s="30" t="s">
        <v>369</v>
      </c>
      <c r="B217" s="40" t="s">
        <v>81</v>
      </c>
      <c r="C217" s="17">
        <v>1</v>
      </c>
      <c r="D217" s="15" t="s">
        <v>14</v>
      </c>
      <c r="E217" s="58">
        <v>0</v>
      </c>
      <c r="F217" s="19">
        <f t="shared" ref="F217:F260" si="27">+E217*C217</f>
        <v>0</v>
      </c>
      <c r="G217" s="9"/>
    </row>
    <row r="218" spans="1:7" ht="45">
      <c r="A218" s="30" t="s">
        <v>370</v>
      </c>
      <c r="B218" s="40" t="s">
        <v>82</v>
      </c>
      <c r="C218" s="17">
        <v>146</v>
      </c>
      <c r="D218" s="15" t="s">
        <v>60</v>
      </c>
      <c r="E218" s="58">
        <v>0</v>
      </c>
      <c r="F218" s="19">
        <f t="shared" si="27"/>
        <v>0</v>
      </c>
      <c r="G218" s="9"/>
    </row>
    <row r="219" spans="1:7" ht="45">
      <c r="A219" s="30" t="s">
        <v>371</v>
      </c>
      <c r="B219" s="40" t="s">
        <v>83</v>
      </c>
      <c r="C219" s="17">
        <v>1</v>
      </c>
      <c r="D219" s="15" t="s">
        <v>49</v>
      </c>
      <c r="E219" s="58">
        <v>0</v>
      </c>
      <c r="F219" s="19">
        <f t="shared" si="27"/>
        <v>0</v>
      </c>
      <c r="G219" s="9"/>
    </row>
    <row r="220" spans="1:7" ht="45">
      <c r="A220" s="30" t="s">
        <v>372</v>
      </c>
      <c r="B220" s="40" t="s">
        <v>84</v>
      </c>
      <c r="C220" s="17">
        <v>140</v>
      </c>
      <c r="D220" s="15" t="s">
        <v>60</v>
      </c>
      <c r="E220" s="58">
        <v>0</v>
      </c>
      <c r="F220" s="19">
        <f t="shared" si="27"/>
        <v>0</v>
      </c>
      <c r="G220" s="9"/>
    </row>
    <row r="221" spans="1:7" ht="60">
      <c r="A221" s="30" t="s">
        <v>373</v>
      </c>
      <c r="B221" s="40" t="s">
        <v>85</v>
      </c>
      <c r="C221" s="17">
        <v>1</v>
      </c>
      <c r="D221" s="15" t="s">
        <v>14</v>
      </c>
      <c r="E221" s="58">
        <v>0</v>
      </c>
      <c r="F221" s="19">
        <f t="shared" si="27"/>
        <v>0</v>
      </c>
      <c r="G221" s="9"/>
    </row>
    <row r="222" spans="1:7" ht="45">
      <c r="A222" s="30" t="s">
        <v>374</v>
      </c>
      <c r="B222" s="40" t="s">
        <v>86</v>
      </c>
      <c r="C222" s="17">
        <v>1</v>
      </c>
      <c r="D222" s="15" t="s">
        <v>49</v>
      </c>
      <c r="E222" s="58">
        <v>0</v>
      </c>
      <c r="F222" s="19">
        <f t="shared" si="27"/>
        <v>0</v>
      </c>
      <c r="G222" s="9"/>
    </row>
    <row r="223" spans="1:7" ht="60">
      <c r="A223" s="30" t="s">
        <v>536</v>
      </c>
      <c r="B223" s="40" t="s">
        <v>87</v>
      </c>
      <c r="C223" s="17">
        <v>29</v>
      </c>
      <c r="D223" s="15" t="s">
        <v>14</v>
      </c>
      <c r="E223" s="58">
        <v>0</v>
      </c>
      <c r="F223" s="19">
        <f t="shared" si="27"/>
        <v>0</v>
      </c>
      <c r="G223" s="9"/>
    </row>
    <row r="224" spans="1:7" ht="60">
      <c r="A224" s="30" t="s">
        <v>537</v>
      </c>
      <c r="B224" s="40" t="s">
        <v>88</v>
      </c>
      <c r="C224" s="17">
        <v>27</v>
      </c>
      <c r="D224" s="15" t="s">
        <v>14</v>
      </c>
      <c r="E224" s="58">
        <v>0</v>
      </c>
      <c r="F224" s="19">
        <f t="shared" si="27"/>
        <v>0</v>
      </c>
      <c r="G224" s="9"/>
    </row>
    <row r="225" spans="1:7" ht="30">
      <c r="A225" s="30" t="s">
        <v>538</v>
      </c>
      <c r="B225" s="40" t="s">
        <v>89</v>
      </c>
      <c r="C225" s="17">
        <v>8</v>
      </c>
      <c r="D225" s="15" t="s">
        <v>14</v>
      </c>
      <c r="E225" s="58">
        <v>0</v>
      </c>
      <c r="F225" s="19">
        <f t="shared" si="27"/>
        <v>0</v>
      </c>
      <c r="G225" s="9"/>
    </row>
    <row r="226" spans="1:7" ht="30">
      <c r="A226" s="30" t="s">
        <v>539</v>
      </c>
      <c r="B226" s="40" t="s">
        <v>90</v>
      </c>
      <c r="C226" s="17">
        <v>9</v>
      </c>
      <c r="D226" s="15" t="s">
        <v>14</v>
      </c>
      <c r="E226" s="58">
        <v>0</v>
      </c>
      <c r="F226" s="19">
        <f t="shared" si="27"/>
        <v>0</v>
      </c>
      <c r="G226" s="9"/>
    </row>
    <row r="227" spans="1:7" ht="30">
      <c r="A227" s="30" t="s">
        <v>540</v>
      </c>
      <c r="B227" s="40" t="s">
        <v>91</v>
      </c>
      <c r="C227" s="17">
        <v>2</v>
      </c>
      <c r="D227" s="15" t="s">
        <v>14</v>
      </c>
      <c r="E227" s="58">
        <v>0</v>
      </c>
      <c r="F227" s="19">
        <f t="shared" si="27"/>
        <v>0</v>
      </c>
      <c r="G227" s="9"/>
    </row>
    <row r="228" spans="1:7" ht="30">
      <c r="A228" s="30" t="s">
        <v>541</v>
      </c>
      <c r="B228" s="40" t="s">
        <v>92</v>
      </c>
      <c r="C228" s="17">
        <v>26</v>
      </c>
      <c r="D228" s="15" t="s">
        <v>14</v>
      </c>
      <c r="E228" s="58">
        <v>0</v>
      </c>
      <c r="F228" s="19">
        <f t="shared" si="27"/>
        <v>0</v>
      </c>
      <c r="G228" s="9"/>
    </row>
    <row r="229" spans="1:7" ht="30">
      <c r="A229" s="30" t="s">
        <v>542</v>
      </c>
      <c r="B229" s="40" t="s">
        <v>93</v>
      </c>
      <c r="C229" s="17">
        <v>16</v>
      </c>
      <c r="D229" s="15" t="s">
        <v>14</v>
      </c>
      <c r="E229" s="58">
        <v>0</v>
      </c>
      <c r="F229" s="19">
        <f t="shared" si="27"/>
        <v>0</v>
      </c>
      <c r="G229" s="9"/>
    </row>
    <row r="230" spans="1:7" ht="30">
      <c r="A230" s="30" t="s">
        <v>543</v>
      </c>
      <c r="B230" s="40" t="s">
        <v>94</v>
      </c>
      <c r="C230" s="17">
        <v>14</v>
      </c>
      <c r="D230" s="15" t="s">
        <v>14</v>
      </c>
      <c r="E230" s="58">
        <v>0</v>
      </c>
      <c r="F230" s="19">
        <f t="shared" si="27"/>
        <v>0</v>
      </c>
      <c r="G230" s="9"/>
    </row>
    <row r="231" spans="1:7" ht="75">
      <c r="A231" s="30" t="s">
        <v>544</v>
      </c>
      <c r="B231" s="40" t="s">
        <v>95</v>
      </c>
      <c r="C231" s="17">
        <v>12</v>
      </c>
      <c r="D231" s="15" t="s">
        <v>14</v>
      </c>
      <c r="E231" s="58">
        <v>0</v>
      </c>
      <c r="F231" s="19">
        <f t="shared" si="27"/>
        <v>0</v>
      </c>
      <c r="G231" s="9"/>
    </row>
    <row r="232" spans="1:7" ht="45">
      <c r="A232" s="30" t="s">
        <v>545</v>
      </c>
      <c r="B232" s="40" t="s">
        <v>96</v>
      </c>
      <c r="C232" s="17">
        <v>3</v>
      </c>
      <c r="D232" s="15" t="s">
        <v>14</v>
      </c>
      <c r="E232" s="58">
        <v>0</v>
      </c>
      <c r="F232" s="19">
        <f t="shared" si="27"/>
        <v>0</v>
      </c>
      <c r="G232" s="9"/>
    </row>
    <row r="233" spans="1:7" ht="30">
      <c r="A233" s="30" t="s">
        <v>546</v>
      </c>
      <c r="B233" s="40" t="s">
        <v>97</v>
      </c>
      <c r="C233" s="17">
        <v>9</v>
      </c>
      <c r="D233" s="15" t="s">
        <v>14</v>
      </c>
      <c r="E233" s="58">
        <v>0</v>
      </c>
      <c r="F233" s="19">
        <f t="shared" si="27"/>
        <v>0</v>
      </c>
      <c r="G233" s="9"/>
    </row>
    <row r="234" spans="1:7" ht="60">
      <c r="A234" s="30" t="s">
        <v>547</v>
      </c>
      <c r="B234" s="40" t="s">
        <v>98</v>
      </c>
      <c r="C234" s="17">
        <v>9</v>
      </c>
      <c r="D234" s="15" t="s">
        <v>14</v>
      </c>
      <c r="E234" s="58">
        <v>0</v>
      </c>
      <c r="F234" s="19">
        <f t="shared" si="27"/>
        <v>0</v>
      </c>
      <c r="G234" s="9"/>
    </row>
    <row r="235" spans="1:7" ht="60">
      <c r="A235" s="30" t="s">
        <v>548</v>
      </c>
      <c r="B235" s="40" t="s">
        <v>99</v>
      </c>
      <c r="C235" s="17">
        <v>8</v>
      </c>
      <c r="D235" s="15" t="s">
        <v>14</v>
      </c>
      <c r="E235" s="58">
        <v>0</v>
      </c>
      <c r="F235" s="19">
        <f t="shared" si="27"/>
        <v>0</v>
      </c>
      <c r="G235" s="9"/>
    </row>
    <row r="236" spans="1:7" ht="60">
      <c r="A236" s="30" t="s">
        <v>549</v>
      </c>
      <c r="B236" s="106" t="s">
        <v>100</v>
      </c>
      <c r="C236" s="44">
        <v>10</v>
      </c>
      <c r="D236" s="45" t="s">
        <v>14</v>
      </c>
      <c r="E236" s="58">
        <v>0</v>
      </c>
      <c r="F236" s="19">
        <f t="shared" si="27"/>
        <v>0</v>
      </c>
      <c r="G236" s="9"/>
    </row>
    <row r="237" spans="1:7" ht="45">
      <c r="A237" s="30" t="s">
        <v>550</v>
      </c>
      <c r="B237" s="106" t="s">
        <v>101</v>
      </c>
      <c r="C237" s="44">
        <v>18</v>
      </c>
      <c r="D237" s="45" t="s">
        <v>60</v>
      </c>
      <c r="E237" s="58">
        <v>0</v>
      </c>
      <c r="F237" s="19">
        <f t="shared" si="27"/>
        <v>0</v>
      </c>
      <c r="G237" s="9"/>
    </row>
    <row r="238" spans="1:7" ht="45">
      <c r="A238" s="30" t="s">
        <v>551</v>
      </c>
      <c r="B238" s="40" t="s">
        <v>102</v>
      </c>
      <c r="C238" s="17">
        <v>17</v>
      </c>
      <c r="D238" s="15" t="s">
        <v>14</v>
      </c>
      <c r="E238" s="58">
        <v>0</v>
      </c>
      <c r="F238" s="19">
        <f t="shared" si="27"/>
        <v>0</v>
      </c>
      <c r="G238" s="9"/>
    </row>
    <row r="239" spans="1:7" ht="60">
      <c r="A239" s="30" t="s">
        <v>552</v>
      </c>
      <c r="B239" s="40" t="s">
        <v>103</v>
      </c>
      <c r="C239" s="17">
        <v>10</v>
      </c>
      <c r="D239" s="15" t="s">
        <v>14</v>
      </c>
      <c r="E239" s="58">
        <v>0</v>
      </c>
      <c r="F239" s="19">
        <f t="shared" si="27"/>
        <v>0</v>
      </c>
      <c r="G239" s="9"/>
    </row>
    <row r="240" spans="1:7" ht="45">
      <c r="A240" s="30" t="s">
        <v>553</v>
      </c>
      <c r="B240" s="40" t="s">
        <v>104</v>
      </c>
      <c r="C240" s="17">
        <v>29</v>
      </c>
      <c r="D240" s="15" t="s">
        <v>60</v>
      </c>
      <c r="E240" s="58">
        <v>0</v>
      </c>
      <c r="F240" s="19">
        <f t="shared" si="27"/>
        <v>0</v>
      </c>
      <c r="G240" s="9"/>
    </row>
    <row r="241" spans="1:7" ht="30">
      <c r="A241" s="30" t="s">
        <v>554</v>
      </c>
      <c r="B241" s="40" t="s">
        <v>105</v>
      </c>
      <c r="C241" s="17">
        <v>1</v>
      </c>
      <c r="D241" s="15" t="s">
        <v>14</v>
      </c>
      <c r="E241" s="58">
        <v>0</v>
      </c>
      <c r="F241" s="19">
        <f t="shared" si="27"/>
        <v>0</v>
      </c>
      <c r="G241" s="9"/>
    </row>
    <row r="242" spans="1:7" ht="45">
      <c r="A242" s="30" t="s">
        <v>555</v>
      </c>
      <c r="B242" s="40" t="s">
        <v>106</v>
      </c>
      <c r="C242" s="17">
        <v>15</v>
      </c>
      <c r="D242" s="15" t="s">
        <v>60</v>
      </c>
      <c r="E242" s="58">
        <v>0</v>
      </c>
      <c r="F242" s="19">
        <f t="shared" si="27"/>
        <v>0</v>
      </c>
      <c r="G242" s="42"/>
    </row>
    <row r="243" spans="1:7" ht="45">
      <c r="A243" s="30" t="s">
        <v>556</v>
      </c>
      <c r="B243" s="40" t="s">
        <v>107</v>
      </c>
      <c r="C243" s="17">
        <v>40</v>
      </c>
      <c r="D243" s="15" t="s">
        <v>60</v>
      </c>
      <c r="E243" s="58">
        <v>0</v>
      </c>
      <c r="F243" s="19">
        <f t="shared" si="27"/>
        <v>0</v>
      </c>
      <c r="G243" s="42"/>
    </row>
    <row r="244" spans="1:7" ht="45">
      <c r="A244" s="30" t="s">
        <v>557</v>
      </c>
      <c r="B244" s="40" t="s">
        <v>108</v>
      </c>
      <c r="C244" s="17">
        <v>42</v>
      </c>
      <c r="D244" s="15" t="s">
        <v>60</v>
      </c>
      <c r="E244" s="58">
        <v>0</v>
      </c>
      <c r="F244" s="19">
        <f t="shared" si="27"/>
        <v>0</v>
      </c>
      <c r="G244" s="42"/>
    </row>
    <row r="245" spans="1:7" ht="45">
      <c r="A245" s="30" t="s">
        <v>558</v>
      </c>
      <c r="B245" s="40" t="s">
        <v>109</v>
      </c>
      <c r="C245" s="17">
        <v>43</v>
      </c>
      <c r="D245" s="15" t="s">
        <v>60</v>
      </c>
      <c r="E245" s="58">
        <v>0</v>
      </c>
      <c r="F245" s="19">
        <f t="shared" si="27"/>
        <v>0</v>
      </c>
      <c r="G245" s="42"/>
    </row>
    <row r="246" spans="1:7">
      <c r="A246" s="30" t="s">
        <v>559</v>
      </c>
      <c r="B246" s="40" t="s">
        <v>110</v>
      </c>
      <c r="C246" s="17">
        <v>3</v>
      </c>
      <c r="D246" s="15" t="s">
        <v>14</v>
      </c>
      <c r="E246" s="58">
        <v>0</v>
      </c>
      <c r="F246" s="19">
        <f t="shared" si="27"/>
        <v>0</v>
      </c>
      <c r="G246" s="42"/>
    </row>
    <row r="247" spans="1:7" ht="45">
      <c r="A247" s="30" t="s">
        <v>560</v>
      </c>
      <c r="B247" s="40" t="s">
        <v>111</v>
      </c>
      <c r="C247" s="17">
        <v>15</v>
      </c>
      <c r="D247" s="15" t="s">
        <v>14</v>
      </c>
      <c r="E247" s="58">
        <v>0</v>
      </c>
      <c r="F247" s="19">
        <f t="shared" si="27"/>
        <v>0</v>
      </c>
      <c r="G247" s="42"/>
    </row>
    <row r="248" spans="1:7" ht="45">
      <c r="A248" s="30" t="s">
        <v>561</v>
      </c>
      <c r="B248" s="40" t="s">
        <v>112</v>
      </c>
      <c r="C248" s="17">
        <v>20</v>
      </c>
      <c r="D248" s="15" t="s">
        <v>14</v>
      </c>
      <c r="E248" s="58">
        <v>0</v>
      </c>
      <c r="F248" s="19">
        <f t="shared" si="27"/>
        <v>0</v>
      </c>
      <c r="G248" s="42"/>
    </row>
    <row r="249" spans="1:7" ht="30">
      <c r="A249" s="30" t="s">
        <v>562</v>
      </c>
      <c r="B249" s="40" t="s">
        <v>113</v>
      </c>
      <c r="C249" s="17">
        <v>2</v>
      </c>
      <c r="D249" s="15" t="s">
        <v>14</v>
      </c>
      <c r="E249" s="58">
        <v>0</v>
      </c>
      <c r="F249" s="19">
        <f t="shared" si="27"/>
        <v>0</v>
      </c>
      <c r="G249" s="42"/>
    </row>
    <row r="250" spans="1:7" ht="45">
      <c r="A250" s="30" t="s">
        <v>563</v>
      </c>
      <c r="B250" s="40" t="s">
        <v>114</v>
      </c>
      <c r="C250" s="17">
        <v>7</v>
      </c>
      <c r="D250" s="15" t="s">
        <v>14</v>
      </c>
      <c r="E250" s="58">
        <v>0</v>
      </c>
      <c r="F250" s="19">
        <f t="shared" si="27"/>
        <v>0</v>
      </c>
      <c r="G250" s="42"/>
    </row>
    <row r="251" spans="1:7" ht="45">
      <c r="A251" s="30" t="s">
        <v>564</v>
      </c>
      <c r="B251" s="40" t="s">
        <v>114</v>
      </c>
      <c r="C251" s="17">
        <v>12</v>
      </c>
      <c r="D251" s="15" t="s">
        <v>14</v>
      </c>
      <c r="E251" s="58">
        <v>0</v>
      </c>
      <c r="F251" s="19">
        <f t="shared" si="27"/>
        <v>0</v>
      </c>
      <c r="G251" s="42"/>
    </row>
    <row r="252" spans="1:7" ht="45">
      <c r="A252" s="30" t="s">
        <v>565</v>
      </c>
      <c r="B252" s="40" t="s">
        <v>115</v>
      </c>
      <c r="C252" s="17">
        <v>10</v>
      </c>
      <c r="D252" s="15" t="s">
        <v>14</v>
      </c>
      <c r="E252" s="58">
        <v>0</v>
      </c>
      <c r="F252" s="19">
        <f t="shared" si="27"/>
        <v>0</v>
      </c>
      <c r="G252" s="42"/>
    </row>
    <row r="253" spans="1:7" ht="45">
      <c r="A253" s="30" t="s">
        <v>566</v>
      </c>
      <c r="B253" s="40" t="s">
        <v>116</v>
      </c>
      <c r="C253" s="17">
        <v>12</v>
      </c>
      <c r="D253" s="15" t="s">
        <v>14</v>
      </c>
      <c r="E253" s="58">
        <v>0</v>
      </c>
      <c r="F253" s="19">
        <f t="shared" si="27"/>
        <v>0</v>
      </c>
      <c r="G253" s="42"/>
    </row>
    <row r="254" spans="1:7" ht="45">
      <c r="A254" s="30" t="s">
        <v>567</v>
      </c>
      <c r="B254" s="40" t="s">
        <v>117</v>
      </c>
      <c r="C254" s="17">
        <v>18</v>
      </c>
      <c r="D254" s="15" t="s">
        <v>14</v>
      </c>
      <c r="E254" s="58">
        <v>0</v>
      </c>
      <c r="F254" s="19">
        <f t="shared" si="27"/>
        <v>0</v>
      </c>
      <c r="G254" s="42"/>
    </row>
    <row r="255" spans="1:7" ht="45">
      <c r="A255" s="30" t="s">
        <v>568</v>
      </c>
      <c r="B255" s="40" t="s">
        <v>118</v>
      </c>
      <c r="C255" s="17">
        <v>18</v>
      </c>
      <c r="D255" s="15" t="s">
        <v>14</v>
      </c>
      <c r="E255" s="58">
        <v>0</v>
      </c>
      <c r="F255" s="19">
        <f t="shared" si="27"/>
        <v>0</v>
      </c>
      <c r="G255" s="42"/>
    </row>
    <row r="256" spans="1:7" ht="45">
      <c r="A256" s="30" t="s">
        <v>569</v>
      </c>
      <c r="B256" s="40" t="s">
        <v>119</v>
      </c>
      <c r="C256" s="17">
        <v>5</v>
      </c>
      <c r="D256" s="15" t="s">
        <v>14</v>
      </c>
      <c r="E256" s="58">
        <v>0</v>
      </c>
      <c r="F256" s="19">
        <f t="shared" si="27"/>
        <v>0</v>
      </c>
      <c r="G256" s="42"/>
    </row>
    <row r="257" spans="1:7" ht="30">
      <c r="A257" s="30" t="s">
        <v>570</v>
      </c>
      <c r="B257" s="40" t="s">
        <v>120</v>
      </c>
      <c r="C257" s="17">
        <v>4</v>
      </c>
      <c r="D257" s="15" t="s">
        <v>14</v>
      </c>
      <c r="E257" s="58">
        <v>0</v>
      </c>
      <c r="F257" s="19">
        <f t="shared" si="27"/>
        <v>0</v>
      </c>
      <c r="G257" s="42"/>
    </row>
    <row r="258" spans="1:7" ht="30">
      <c r="A258" s="30" t="s">
        <v>571</v>
      </c>
      <c r="B258" s="40" t="s">
        <v>121</v>
      </c>
      <c r="C258" s="17">
        <v>4</v>
      </c>
      <c r="D258" s="15" t="s">
        <v>14</v>
      </c>
      <c r="E258" s="58">
        <v>0</v>
      </c>
      <c r="F258" s="19">
        <f t="shared" si="27"/>
        <v>0</v>
      </c>
      <c r="G258" s="42"/>
    </row>
    <row r="259" spans="1:7" ht="45">
      <c r="A259" s="30" t="s">
        <v>572</v>
      </c>
      <c r="B259" s="40" t="s">
        <v>122</v>
      </c>
      <c r="C259" s="17">
        <v>1</v>
      </c>
      <c r="D259" s="15" t="s">
        <v>49</v>
      </c>
      <c r="E259" s="58">
        <v>0</v>
      </c>
      <c r="F259" s="19">
        <f t="shared" si="27"/>
        <v>0</v>
      </c>
      <c r="G259" s="42"/>
    </row>
    <row r="260" spans="1:7" s="156" customFormat="1" ht="45">
      <c r="A260" s="30" t="s">
        <v>686</v>
      </c>
      <c r="B260" s="155" t="s">
        <v>685</v>
      </c>
      <c r="C260" s="158">
        <v>20</v>
      </c>
      <c r="D260" s="80" t="s">
        <v>14</v>
      </c>
      <c r="E260" s="117">
        <v>0</v>
      </c>
      <c r="F260" s="81">
        <f t="shared" si="27"/>
        <v>0</v>
      </c>
      <c r="G260" s="118"/>
    </row>
    <row r="261" spans="1:7" ht="23.25" customHeight="1">
      <c r="A261" s="24">
        <v>11.02</v>
      </c>
      <c r="B261" s="25" t="s">
        <v>137</v>
      </c>
      <c r="C261" s="26"/>
      <c r="D261" s="27"/>
      <c r="E261" s="28"/>
      <c r="F261" s="29"/>
      <c r="G261" s="28">
        <f>SUM(F262:F296)</f>
        <v>0</v>
      </c>
    </row>
    <row r="262" spans="1:7" ht="75">
      <c r="A262" s="30" t="s">
        <v>375</v>
      </c>
      <c r="B262" s="116" t="s">
        <v>667</v>
      </c>
      <c r="C262" s="17">
        <v>1</v>
      </c>
      <c r="D262" s="15" t="s">
        <v>14</v>
      </c>
      <c r="E262" s="58">
        <v>0</v>
      </c>
      <c r="F262" s="19">
        <f>+E262*C262</f>
        <v>0</v>
      </c>
      <c r="G262" s="9"/>
    </row>
    <row r="263" spans="1:7" ht="60">
      <c r="A263" s="30" t="s">
        <v>376</v>
      </c>
      <c r="B263" s="116" t="s">
        <v>668</v>
      </c>
      <c r="C263" s="17">
        <v>35</v>
      </c>
      <c r="D263" s="15" t="s">
        <v>60</v>
      </c>
      <c r="E263" s="58">
        <v>0</v>
      </c>
      <c r="F263" s="19">
        <f t="shared" ref="F263:F296" si="28">+E263*C263</f>
        <v>0</v>
      </c>
      <c r="G263" s="42"/>
    </row>
    <row r="264" spans="1:7" ht="30">
      <c r="A264" s="30" t="s">
        <v>377</v>
      </c>
      <c r="B264" s="116" t="s">
        <v>669</v>
      </c>
      <c r="C264" s="44">
        <v>1</v>
      </c>
      <c r="D264" s="45" t="s">
        <v>49</v>
      </c>
      <c r="E264" s="58">
        <v>0</v>
      </c>
      <c r="F264" s="19">
        <f t="shared" si="28"/>
        <v>0</v>
      </c>
      <c r="G264" s="42"/>
    </row>
    <row r="265" spans="1:7" ht="60">
      <c r="A265" s="30" t="s">
        <v>378</v>
      </c>
      <c r="B265" s="116" t="s">
        <v>670</v>
      </c>
      <c r="C265" s="44">
        <v>24</v>
      </c>
      <c r="D265" s="45" t="s">
        <v>14</v>
      </c>
      <c r="E265" s="58">
        <v>0</v>
      </c>
      <c r="F265" s="19">
        <f t="shared" si="28"/>
        <v>0</v>
      </c>
      <c r="G265" s="42"/>
    </row>
    <row r="266" spans="1:7" ht="30">
      <c r="A266" s="30" t="s">
        <v>379</v>
      </c>
      <c r="B266" s="106" t="s">
        <v>89</v>
      </c>
      <c r="C266" s="44">
        <v>4</v>
      </c>
      <c r="D266" s="45" t="s">
        <v>14</v>
      </c>
      <c r="E266" s="58">
        <v>0</v>
      </c>
      <c r="F266" s="19">
        <f t="shared" si="28"/>
        <v>0</v>
      </c>
      <c r="G266" s="42"/>
    </row>
    <row r="267" spans="1:7" ht="30">
      <c r="A267" s="30" t="s">
        <v>380</v>
      </c>
      <c r="B267" s="116" t="s">
        <v>90</v>
      </c>
      <c r="C267" s="44">
        <v>5</v>
      </c>
      <c r="D267" s="45" t="s">
        <v>14</v>
      </c>
      <c r="E267" s="58">
        <v>0</v>
      </c>
      <c r="F267" s="19">
        <f t="shared" si="28"/>
        <v>0</v>
      </c>
      <c r="G267" s="42"/>
    </row>
    <row r="268" spans="1:7" ht="30">
      <c r="A268" s="30" t="s">
        <v>573</v>
      </c>
      <c r="B268" s="106" t="s">
        <v>124</v>
      </c>
      <c r="C268" s="44">
        <v>1</v>
      </c>
      <c r="D268" s="45" t="s">
        <v>14</v>
      </c>
      <c r="E268" s="58">
        <v>0</v>
      </c>
      <c r="F268" s="19">
        <f t="shared" si="28"/>
        <v>0</v>
      </c>
      <c r="G268" s="42"/>
    </row>
    <row r="269" spans="1:7" ht="30">
      <c r="A269" s="30" t="s">
        <v>574</v>
      </c>
      <c r="B269" s="106" t="s">
        <v>125</v>
      </c>
      <c r="C269" s="44">
        <v>2</v>
      </c>
      <c r="D269" s="45" t="s">
        <v>14</v>
      </c>
      <c r="E269" s="58">
        <v>0</v>
      </c>
      <c r="F269" s="19">
        <f t="shared" si="28"/>
        <v>0</v>
      </c>
      <c r="G269" s="42"/>
    </row>
    <row r="270" spans="1:7" ht="30">
      <c r="A270" s="30" t="s">
        <v>575</v>
      </c>
      <c r="B270" s="106" t="s">
        <v>91</v>
      </c>
      <c r="C270" s="44">
        <v>2</v>
      </c>
      <c r="D270" s="45" t="s">
        <v>14</v>
      </c>
      <c r="E270" s="58">
        <v>0</v>
      </c>
      <c r="F270" s="19">
        <f t="shared" si="28"/>
        <v>0</v>
      </c>
      <c r="G270" s="42"/>
    </row>
    <row r="271" spans="1:7" ht="30">
      <c r="A271" s="30" t="s">
        <v>576</v>
      </c>
      <c r="B271" s="106" t="s">
        <v>126</v>
      </c>
      <c r="C271" s="44">
        <v>4</v>
      </c>
      <c r="D271" s="45" t="s">
        <v>14</v>
      </c>
      <c r="E271" s="58">
        <v>0</v>
      </c>
      <c r="F271" s="19">
        <f t="shared" si="28"/>
        <v>0</v>
      </c>
      <c r="G271" s="42"/>
    </row>
    <row r="272" spans="1:7" ht="30">
      <c r="A272" s="30" t="s">
        <v>577</v>
      </c>
      <c r="B272" s="106" t="s">
        <v>127</v>
      </c>
      <c r="C272" s="44">
        <v>1</v>
      </c>
      <c r="D272" s="45" t="s">
        <v>14</v>
      </c>
      <c r="E272" s="58">
        <v>0</v>
      </c>
      <c r="F272" s="19">
        <f t="shared" si="28"/>
        <v>0</v>
      </c>
      <c r="G272" s="42"/>
    </row>
    <row r="273" spans="1:7" ht="30">
      <c r="A273" s="30" t="s">
        <v>578</v>
      </c>
      <c r="B273" s="116" t="s">
        <v>92</v>
      </c>
      <c r="C273" s="44">
        <v>5</v>
      </c>
      <c r="D273" s="45" t="s">
        <v>14</v>
      </c>
      <c r="E273" s="58">
        <v>0</v>
      </c>
      <c r="F273" s="19">
        <f t="shared" si="28"/>
        <v>0</v>
      </c>
      <c r="G273" s="42"/>
    </row>
    <row r="274" spans="1:7" ht="30">
      <c r="A274" s="30" t="s">
        <v>579</v>
      </c>
      <c r="B274" s="106" t="s">
        <v>93</v>
      </c>
      <c r="C274" s="44">
        <v>17</v>
      </c>
      <c r="D274" s="45" t="s">
        <v>14</v>
      </c>
      <c r="E274" s="58">
        <v>0</v>
      </c>
      <c r="F274" s="19">
        <f t="shared" si="28"/>
        <v>0</v>
      </c>
      <c r="G274" s="42"/>
    </row>
    <row r="275" spans="1:7" ht="75">
      <c r="A275" s="30" t="s">
        <v>580</v>
      </c>
      <c r="B275" s="116" t="s">
        <v>95</v>
      </c>
      <c r="C275" s="44">
        <v>13</v>
      </c>
      <c r="D275" s="45" t="s">
        <v>14</v>
      </c>
      <c r="E275" s="58">
        <v>0</v>
      </c>
      <c r="F275" s="19">
        <f t="shared" si="28"/>
        <v>0</v>
      </c>
      <c r="G275" s="42"/>
    </row>
    <row r="276" spans="1:7" ht="45">
      <c r="A276" s="30" t="s">
        <v>581</v>
      </c>
      <c r="B276" s="106" t="s">
        <v>96</v>
      </c>
      <c r="C276" s="44">
        <v>5</v>
      </c>
      <c r="D276" s="45" t="s">
        <v>14</v>
      </c>
      <c r="E276" s="58">
        <v>0</v>
      </c>
      <c r="F276" s="19">
        <f t="shared" si="28"/>
        <v>0</v>
      </c>
      <c r="G276" s="42"/>
    </row>
    <row r="277" spans="1:7" ht="30">
      <c r="A277" s="30" t="s">
        <v>582</v>
      </c>
      <c r="B277" s="116" t="s">
        <v>97</v>
      </c>
      <c r="C277" s="44">
        <v>8</v>
      </c>
      <c r="D277" s="45" t="s">
        <v>14</v>
      </c>
      <c r="E277" s="58">
        <v>0</v>
      </c>
      <c r="F277" s="19">
        <f t="shared" si="28"/>
        <v>0</v>
      </c>
      <c r="G277" s="42"/>
    </row>
    <row r="278" spans="1:7" ht="60">
      <c r="A278" s="30" t="s">
        <v>583</v>
      </c>
      <c r="B278" s="116" t="s">
        <v>128</v>
      </c>
      <c r="C278" s="44">
        <v>18</v>
      </c>
      <c r="D278" s="45" t="s">
        <v>14</v>
      </c>
      <c r="E278" s="58">
        <v>0</v>
      </c>
      <c r="F278" s="19">
        <f t="shared" si="28"/>
        <v>0</v>
      </c>
      <c r="G278" s="42"/>
    </row>
    <row r="279" spans="1:7" ht="60">
      <c r="A279" s="30" t="s">
        <v>584</v>
      </c>
      <c r="B279" s="116" t="s">
        <v>129</v>
      </c>
      <c r="C279" s="44">
        <v>10</v>
      </c>
      <c r="D279" s="45" t="s">
        <v>14</v>
      </c>
      <c r="E279" s="58">
        <v>0</v>
      </c>
      <c r="F279" s="19">
        <f t="shared" si="28"/>
        <v>0</v>
      </c>
      <c r="G279" s="42"/>
    </row>
    <row r="280" spans="1:7" ht="45">
      <c r="A280" s="30" t="s">
        <v>585</v>
      </c>
      <c r="B280" s="116" t="s">
        <v>102</v>
      </c>
      <c r="C280" s="44">
        <v>18</v>
      </c>
      <c r="D280" s="45" t="s">
        <v>14</v>
      </c>
      <c r="E280" s="58">
        <v>0</v>
      </c>
      <c r="F280" s="19">
        <f t="shared" si="28"/>
        <v>0</v>
      </c>
      <c r="G280" s="42"/>
    </row>
    <row r="281" spans="1:7" ht="60">
      <c r="A281" s="30" t="s">
        <v>586</v>
      </c>
      <c r="B281" s="116" t="s">
        <v>103</v>
      </c>
      <c r="C281" s="44">
        <v>10</v>
      </c>
      <c r="D281" s="45" t="s">
        <v>14</v>
      </c>
      <c r="E281" s="58">
        <v>0</v>
      </c>
      <c r="F281" s="19">
        <f t="shared" si="28"/>
        <v>0</v>
      </c>
      <c r="G281" s="42"/>
    </row>
    <row r="282" spans="1:7" ht="60">
      <c r="A282" s="30" t="s">
        <v>587</v>
      </c>
      <c r="B282" s="106" t="s">
        <v>130</v>
      </c>
      <c r="C282" s="44">
        <v>23</v>
      </c>
      <c r="D282" s="45" t="s">
        <v>60</v>
      </c>
      <c r="E282" s="58">
        <v>0</v>
      </c>
      <c r="F282" s="19">
        <f t="shared" si="28"/>
        <v>0</v>
      </c>
      <c r="G282" s="42"/>
    </row>
    <row r="283" spans="1:7" ht="60">
      <c r="A283" s="30" t="s">
        <v>588</v>
      </c>
      <c r="B283" s="106" t="s">
        <v>130</v>
      </c>
      <c r="C283" s="44">
        <v>24</v>
      </c>
      <c r="D283" s="45" t="s">
        <v>60</v>
      </c>
      <c r="E283" s="58">
        <v>0</v>
      </c>
      <c r="F283" s="19">
        <f t="shared" si="28"/>
        <v>0</v>
      </c>
      <c r="G283" s="42"/>
    </row>
    <row r="284" spans="1:7" ht="60">
      <c r="A284" s="30" t="s">
        <v>589</v>
      </c>
      <c r="B284" s="106" t="s">
        <v>130</v>
      </c>
      <c r="C284" s="44">
        <v>24</v>
      </c>
      <c r="D284" s="45" t="s">
        <v>60</v>
      </c>
      <c r="E284" s="58">
        <v>0</v>
      </c>
      <c r="F284" s="19">
        <f t="shared" si="28"/>
        <v>0</v>
      </c>
      <c r="G284" s="42"/>
    </row>
    <row r="285" spans="1:7" ht="30">
      <c r="A285" s="30" t="s">
        <v>590</v>
      </c>
      <c r="B285" s="106" t="s">
        <v>131</v>
      </c>
      <c r="C285" s="44">
        <v>2</v>
      </c>
      <c r="D285" s="45" t="s">
        <v>14</v>
      </c>
      <c r="E285" s="58">
        <v>0</v>
      </c>
      <c r="F285" s="19">
        <f t="shared" si="28"/>
        <v>0</v>
      </c>
      <c r="G285" s="42"/>
    </row>
    <row r="286" spans="1:7" ht="30">
      <c r="A286" s="30" t="s">
        <v>591</v>
      </c>
      <c r="B286" s="116" t="s">
        <v>132</v>
      </c>
      <c r="C286" s="44">
        <v>3</v>
      </c>
      <c r="D286" s="45" t="s">
        <v>14</v>
      </c>
      <c r="E286" s="58">
        <v>0</v>
      </c>
      <c r="F286" s="19">
        <f t="shared" si="28"/>
        <v>0</v>
      </c>
      <c r="G286" s="42"/>
    </row>
    <row r="287" spans="1:7" ht="45">
      <c r="A287" s="30" t="s">
        <v>592</v>
      </c>
      <c r="B287" s="106" t="s">
        <v>133</v>
      </c>
      <c r="C287" s="44">
        <v>10</v>
      </c>
      <c r="D287" s="45" t="s">
        <v>60</v>
      </c>
      <c r="E287" s="58">
        <v>0</v>
      </c>
      <c r="F287" s="19">
        <f t="shared" si="28"/>
        <v>0</v>
      </c>
      <c r="G287" s="42"/>
    </row>
    <row r="288" spans="1:7" ht="45">
      <c r="A288" s="30" t="s">
        <v>593</v>
      </c>
      <c r="B288" s="106" t="s">
        <v>134</v>
      </c>
      <c r="C288" s="44">
        <v>12</v>
      </c>
      <c r="D288" s="45" t="s">
        <v>60</v>
      </c>
      <c r="E288" s="58">
        <v>0</v>
      </c>
      <c r="F288" s="19">
        <f t="shared" si="28"/>
        <v>0</v>
      </c>
      <c r="G288" s="42"/>
    </row>
    <row r="289" spans="1:7" s="4" customFormat="1" ht="60">
      <c r="A289" s="30" t="s">
        <v>594</v>
      </c>
      <c r="B289" s="116" t="s">
        <v>671</v>
      </c>
      <c r="C289" s="102">
        <v>27</v>
      </c>
      <c r="D289" s="103" t="s">
        <v>60</v>
      </c>
      <c r="E289" s="117">
        <v>0</v>
      </c>
      <c r="F289" s="119">
        <f t="shared" si="28"/>
        <v>0</v>
      </c>
      <c r="G289" s="118"/>
    </row>
    <row r="290" spans="1:7" s="4" customFormat="1" ht="60">
      <c r="A290" s="30" t="s">
        <v>595</v>
      </c>
      <c r="B290" s="116" t="s">
        <v>672</v>
      </c>
      <c r="C290" s="102">
        <v>28</v>
      </c>
      <c r="D290" s="103" t="s">
        <v>60</v>
      </c>
      <c r="E290" s="117">
        <v>0</v>
      </c>
      <c r="F290" s="119">
        <f t="shared" si="28"/>
        <v>0</v>
      </c>
      <c r="G290" s="118"/>
    </row>
    <row r="291" spans="1:7" s="156" customFormat="1" ht="45">
      <c r="A291" s="30" t="s">
        <v>596</v>
      </c>
      <c r="B291" s="155" t="s">
        <v>685</v>
      </c>
      <c r="C291" s="102">
        <v>17</v>
      </c>
      <c r="D291" s="103" t="s">
        <v>14</v>
      </c>
      <c r="E291" s="117">
        <v>0</v>
      </c>
      <c r="F291" s="119">
        <f t="shared" si="28"/>
        <v>0</v>
      </c>
      <c r="G291" s="118"/>
    </row>
    <row r="292" spans="1:7" ht="28.5">
      <c r="A292" s="30"/>
      <c r="B292" s="70" t="s">
        <v>143</v>
      </c>
      <c r="C292" s="17"/>
      <c r="D292" s="15"/>
      <c r="E292" s="58"/>
      <c r="F292" s="19"/>
      <c r="G292" s="42"/>
    </row>
    <row r="293" spans="1:7" ht="45">
      <c r="A293" s="30" t="s">
        <v>673</v>
      </c>
      <c r="B293" s="40" t="s">
        <v>117</v>
      </c>
      <c r="C293" s="17">
        <v>30</v>
      </c>
      <c r="D293" s="15" t="s">
        <v>14</v>
      </c>
      <c r="E293" s="58">
        <v>0</v>
      </c>
      <c r="F293" s="19">
        <f t="shared" si="28"/>
        <v>0</v>
      </c>
      <c r="G293" s="42"/>
    </row>
    <row r="294" spans="1:7" ht="45">
      <c r="A294" s="30" t="s">
        <v>674</v>
      </c>
      <c r="B294" s="40" t="s">
        <v>135</v>
      </c>
      <c r="C294" s="17">
        <v>5</v>
      </c>
      <c r="D294" s="15" t="s">
        <v>14</v>
      </c>
      <c r="E294" s="58">
        <v>0</v>
      </c>
      <c r="F294" s="19">
        <f t="shared" si="28"/>
        <v>0</v>
      </c>
      <c r="G294" s="42"/>
    </row>
    <row r="295" spans="1:7" ht="45">
      <c r="A295" s="30" t="s">
        <v>676</v>
      </c>
      <c r="B295" s="40" t="s">
        <v>136</v>
      </c>
      <c r="C295" s="17">
        <v>12</v>
      </c>
      <c r="D295" s="15" t="s">
        <v>14</v>
      </c>
      <c r="E295" s="58">
        <v>0</v>
      </c>
      <c r="F295" s="19">
        <f t="shared" si="28"/>
        <v>0</v>
      </c>
      <c r="G295" s="42"/>
    </row>
    <row r="296" spans="1:7" s="4" customFormat="1" ht="60">
      <c r="A296" s="30" t="s">
        <v>687</v>
      </c>
      <c r="B296" s="120" t="s">
        <v>675</v>
      </c>
      <c r="C296" s="79">
        <v>1</v>
      </c>
      <c r="D296" s="80" t="s">
        <v>11</v>
      </c>
      <c r="E296" s="117">
        <v>0</v>
      </c>
      <c r="F296" s="119">
        <f t="shared" si="28"/>
        <v>0</v>
      </c>
      <c r="G296" s="118"/>
    </row>
    <row r="297" spans="1:7">
      <c r="A297" s="24">
        <v>11.03</v>
      </c>
      <c r="B297" s="25" t="s">
        <v>144</v>
      </c>
      <c r="C297" s="26"/>
      <c r="D297" s="27"/>
      <c r="E297" s="28"/>
      <c r="F297" s="29"/>
      <c r="G297" s="28">
        <f>SUM(F298:F333)</f>
        <v>0</v>
      </c>
    </row>
    <row r="298" spans="1:7" ht="60">
      <c r="A298" s="30" t="s">
        <v>381</v>
      </c>
      <c r="B298" s="40" t="s">
        <v>145</v>
      </c>
      <c r="C298" s="17">
        <v>1</v>
      </c>
      <c r="D298" s="15" t="s">
        <v>49</v>
      </c>
      <c r="E298" s="58">
        <v>0</v>
      </c>
      <c r="F298" s="19">
        <f>+E298*C298</f>
        <v>0</v>
      </c>
      <c r="G298" s="9"/>
    </row>
    <row r="299" spans="1:7" ht="45">
      <c r="A299" s="30" t="s">
        <v>382</v>
      </c>
      <c r="B299" s="40" t="s">
        <v>146</v>
      </c>
      <c r="C299" s="17">
        <v>30</v>
      </c>
      <c r="D299" s="15" t="s">
        <v>60</v>
      </c>
      <c r="E299" s="58">
        <v>0</v>
      </c>
      <c r="F299" s="19">
        <f t="shared" ref="F299:F333" si="29">+E299*C299</f>
        <v>0</v>
      </c>
      <c r="G299" s="42"/>
    </row>
    <row r="300" spans="1:7" ht="30">
      <c r="A300" s="30" t="s">
        <v>597</v>
      </c>
      <c r="B300" s="40" t="s">
        <v>91</v>
      </c>
      <c r="C300" s="17">
        <v>8</v>
      </c>
      <c r="D300" s="15" t="s">
        <v>14</v>
      </c>
      <c r="E300" s="58">
        <v>0</v>
      </c>
      <c r="F300" s="19">
        <f t="shared" si="29"/>
        <v>0</v>
      </c>
      <c r="G300" s="42"/>
    </row>
    <row r="301" spans="1:7" ht="45">
      <c r="A301" s="30" t="s">
        <v>598</v>
      </c>
      <c r="B301" s="40" t="s">
        <v>147</v>
      </c>
      <c r="C301" s="17">
        <v>1</v>
      </c>
      <c r="D301" s="15" t="s">
        <v>14</v>
      </c>
      <c r="E301" s="58">
        <v>0</v>
      </c>
      <c r="F301" s="19">
        <f t="shared" si="29"/>
        <v>0</v>
      </c>
      <c r="G301" s="42"/>
    </row>
    <row r="302" spans="1:7" ht="30">
      <c r="A302" s="30" t="s">
        <v>599</v>
      </c>
      <c r="B302" s="40" t="s">
        <v>127</v>
      </c>
      <c r="C302" s="17">
        <v>1</v>
      </c>
      <c r="D302" s="15" t="s">
        <v>14</v>
      </c>
      <c r="E302" s="58">
        <v>0</v>
      </c>
      <c r="F302" s="19">
        <f t="shared" si="29"/>
        <v>0</v>
      </c>
      <c r="G302" s="42"/>
    </row>
    <row r="303" spans="1:7" ht="30">
      <c r="A303" s="30" t="s">
        <v>600</v>
      </c>
      <c r="B303" s="40" t="s">
        <v>125</v>
      </c>
      <c r="C303" s="17">
        <v>1</v>
      </c>
      <c r="D303" s="15" t="s">
        <v>14</v>
      </c>
      <c r="E303" s="58">
        <v>0</v>
      </c>
      <c r="F303" s="19">
        <f t="shared" si="29"/>
        <v>0</v>
      </c>
      <c r="G303" s="42"/>
    </row>
    <row r="304" spans="1:7" ht="30">
      <c r="A304" s="30" t="s">
        <v>601</v>
      </c>
      <c r="B304" s="40" t="s">
        <v>90</v>
      </c>
      <c r="C304" s="17">
        <v>2</v>
      </c>
      <c r="D304" s="15" t="s">
        <v>14</v>
      </c>
      <c r="E304" s="58">
        <v>0</v>
      </c>
      <c r="F304" s="19">
        <f t="shared" si="29"/>
        <v>0</v>
      </c>
      <c r="G304" s="42"/>
    </row>
    <row r="305" spans="1:7" ht="60">
      <c r="A305" s="30" t="s">
        <v>602</v>
      </c>
      <c r="B305" s="40" t="s">
        <v>148</v>
      </c>
      <c r="C305" s="17">
        <v>8</v>
      </c>
      <c r="D305" s="15" t="s">
        <v>14</v>
      </c>
      <c r="E305" s="58">
        <v>0</v>
      </c>
      <c r="F305" s="19">
        <f t="shared" si="29"/>
        <v>0</v>
      </c>
      <c r="G305" s="42"/>
    </row>
    <row r="306" spans="1:7" ht="75">
      <c r="A306" s="30" t="s">
        <v>603</v>
      </c>
      <c r="B306" s="40" t="s">
        <v>149</v>
      </c>
      <c r="C306" s="17">
        <v>1</v>
      </c>
      <c r="D306" s="15" t="s">
        <v>14</v>
      </c>
      <c r="E306" s="58">
        <v>0</v>
      </c>
      <c r="F306" s="19">
        <f t="shared" si="29"/>
        <v>0</v>
      </c>
      <c r="G306" s="42"/>
    </row>
    <row r="307" spans="1:7" ht="60">
      <c r="A307" s="30" t="s">
        <v>604</v>
      </c>
      <c r="B307" s="40" t="s">
        <v>150</v>
      </c>
      <c r="C307" s="17">
        <v>19</v>
      </c>
      <c r="D307" s="15" t="s">
        <v>14</v>
      </c>
      <c r="E307" s="58">
        <v>0</v>
      </c>
      <c r="F307" s="19">
        <f t="shared" si="29"/>
        <v>0</v>
      </c>
      <c r="G307" s="42"/>
    </row>
    <row r="308" spans="1:7" ht="60">
      <c r="A308" s="30" t="s">
        <v>605</v>
      </c>
      <c r="B308" s="40" t="s">
        <v>151</v>
      </c>
      <c r="C308" s="17">
        <v>1</v>
      </c>
      <c r="D308" s="15" t="s">
        <v>14</v>
      </c>
      <c r="E308" s="58">
        <v>0</v>
      </c>
      <c r="F308" s="19">
        <f t="shared" si="29"/>
        <v>0</v>
      </c>
      <c r="G308" s="42"/>
    </row>
    <row r="309" spans="1:7" ht="60">
      <c r="A309" s="30" t="s">
        <v>606</v>
      </c>
      <c r="B309" s="40" t="s">
        <v>152</v>
      </c>
      <c r="C309" s="17">
        <v>1</v>
      </c>
      <c r="D309" s="15" t="s">
        <v>14</v>
      </c>
      <c r="E309" s="58">
        <v>0</v>
      </c>
      <c r="F309" s="19">
        <f t="shared" si="29"/>
        <v>0</v>
      </c>
      <c r="G309" s="42"/>
    </row>
    <row r="310" spans="1:7" ht="45">
      <c r="A310" s="30" t="s">
        <v>607</v>
      </c>
      <c r="B310" s="40" t="s">
        <v>102</v>
      </c>
      <c r="C310" s="17">
        <v>15</v>
      </c>
      <c r="D310" s="15" t="s">
        <v>14</v>
      </c>
      <c r="E310" s="58">
        <v>0</v>
      </c>
      <c r="F310" s="19">
        <f t="shared" si="29"/>
        <v>0</v>
      </c>
      <c r="G310" s="42"/>
    </row>
    <row r="311" spans="1:7" ht="60">
      <c r="A311" s="30" t="s">
        <v>608</v>
      </c>
      <c r="B311" s="40" t="s">
        <v>153</v>
      </c>
      <c r="C311" s="17">
        <v>2</v>
      </c>
      <c r="D311" s="15" t="s">
        <v>14</v>
      </c>
      <c r="E311" s="58">
        <v>0</v>
      </c>
      <c r="F311" s="19">
        <f t="shared" si="29"/>
        <v>0</v>
      </c>
      <c r="G311" s="42"/>
    </row>
    <row r="312" spans="1:7" ht="60">
      <c r="A312" s="30" t="s">
        <v>609</v>
      </c>
      <c r="B312" s="40" t="s">
        <v>154</v>
      </c>
      <c r="C312" s="17">
        <v>4</v>
      </c>
      <c r="D312" s="15" t="s">
        <v>14</v>
      </c>
      <c r="E312" s="58">
        <v>0</v>
      </c>
      <c r="F312" s="19">
        <f t="shared" si="29"/>
        <v>0</v>
      </c>
      <c r="G312" s="42"/>
    </row>
    <row r="313" spans="1:7" ht="75">
      <c r="A313" s="30" t="s">
        <v>610</v>
      </c>
      <c r="B313" s="40" t="s">
        <v>139</v>
      </c>
      <c r="C313" s="17">
        <v>3</v>
      </c>
      <c r="D313" s="15" t="s">
        <v>14</v>
      </c>
      <c r="E313" s="58">
        <v>0</v>
      </c>
      <c r="F313" s="19">
        <f t="shared" si="29"/>
        <v>0</v>
      </c>
      <c r="G313" s="42"/>
    </row>
    <row r="314" spans="1:7" ht="60">
      <c r="A314" s="30" t="s">
        <v>611</v>
      </c>
      <c r="B314" s="40" t="s">
        <v>155</v>
      </c>
      <c r="C314" s="17">
        <v>1</v>
      </c>
      <c r="D314" s="15" t="s">
        <v>14</v>
      </c>
      <c r="E314" s="58">
        <v>0</v>
      </c>
      <c r="F314" s="19">
        <f t="shared" si="29"/>
        <v>0</v>
      </c>
      <c r="G314" s="42"/>
    </row>
    <row r="315" spans="1:7" ht="45">
      <c r="A315" s="30" t="s">
        <v>612</v>
      </c>
      <c r="B315" s="40" t="s">
        <v>140</v>
      </c>
      <c r="C315" s="17">
        <v>2</v>
      </c>
      <c r="D315" s="15" t="s">
        <v>14</v>
      </c>
      <c r="E315" s="58">
        <v>0</v>
      </c>
      <c r="F315" s="19">
        <f t="shared" si="29"/>
        <v>0</v>
      </c>
      <c r="G315" s="42"/>
    </row>
    <row r="316" spans="1:7" ht="30">
      <c r="A316" s="30" t="s">
        <v>613</v>
      </c>
      <c r="B316" s="40" t="s">
        <v>156</v>
      </c>
      <c r="C316" s="17">
        <v>12</v>
      </c>
      <c r="D316" s="15" t="s">
        <v>14</v>
      </c>
      <c r="E316" s="58">
        <v>0</v>
      </c>
      <c r="F316" s="19">
        <f t="shared" si="29"/>
        <v>0</v>
      </c>
      <c r="G316" s="42"/>
    </row>
    <row r="317" spans="1:7" ht="30">
      <c r="A317" s="30" t="s">
        <v>614</v>
      </c>
      <c r="B317" s="40" t="s">
        <v>157</v>
      </c>
      <c r="C317" s="17">
        <v>1</v>
      </c>
      <c r="D317" s="15" t="s">
        <v>14</v>
      </c>
      <c r="E317" s="58">
        <v>0</v>
      </c>
      <c r="F317" s="19">
        <f t="shared" si="29"/>
        <v>0</v>
      </c>
      <c r="G317" s="42"/>
    </row>
    <row r="318" spans="1:7" ht="45">
      <c r="A318" s="30" t="s">
        <v>615</v>
      </c>
      <c r="B318" s="40" t="s">
        <v>158</v>
      </c>
      <c r="C318" s="17">
        <v>1</v>
      </c>
      <c r="D318" s="15" t="s">
        <v>14</v>
      </c>
      <c r="E318" s="58">
        <v>0</v>
      </c>
      <c r="F318" s="19">
        <f t="shared" si="29"/>
        <v>0</v>
      </c>
      <c r="G318" s="42"/>
    </row>
    <row r="319" spans="1:7" ht="30">
      <c r="A319" s="30" t="s">
        <v>616</v>
      </c>
      <c r="B319" s="40" t="s">
        <v>159</v>
      </c>
      <c r="C319" s="17">
        <v>1</v>
      </c>
      <c r="D319" s="15" t="s">
        <v>14</v>
      </c>
      <c r="E319" s="58">
        <v>0</v>
      </c>
      <c r="F319" s="19">
        <f t="shared" si="29"/>
        <v>0</v>
      </c>
      <c r="G319" s="42"/>
    </row>
    <row r="320" spans="1:7" ht="45">
      <c r="A320" s="30" t="s">
        <v>617</v>
      </c>
      <c r="B320" s="40" t="s">
        <v>138</v>
      </c>
      <c r="C320" s="17">
        <v>25</v>
      </c>
      <c r="D320" s="15" t="s">
        <v>60</v>
      </c>
      <c r="E320" s="58">
        <v>0</v>
      </c>
      <c r="F320" s="19">
        <f t="shared" si="29"/>
        <v>0</v>
      </c>
      <c r="G320" s="42"/>
    </row>
    <row r="321" spans="1:7" ht="45">
      <c r="A321" s="30" t="s">
        <v>618</v>
      </c>
      <c r="B321" s="40" t="s">
        <v>160</v>
      </c>
      <c r="C321" s="17">
        <v>38</v>
      </c>
      <c r="D321" s="15" t="s">
        <v>60</v>
      </c>
      <c r="E321" s="58">
        <v>0</v>
      </c>
      <c r="F321" s="19">
        <f t="shared" si="29"/>
        <v>0</v>
      </c>
      <c r="G321" s="42"/>
    </row>
    <row r="322" spans="1:7" ht="45">
      <c r="A322" s="30" t="s">
        <v>619</v>
      </c>
      <c r="B322" s="40" t="s">
        <v>161</v>
      </c>
      <c r="C322" s="17">
        <v>32</v>
      </c>
      <c r="D322" s="15" t="s">
        <v>60</v>
      </c>
      <c r="E322" s="58">
        <v>0</v>
      </c>
      <c r="F322" s="19">
        <f t="shared" si="29"/>
        <v>0</v>
      </c>
      <c r="G322" s="42"/>
    </row>
    <row r="323" spans="1:7" ht="60">
      <c r="A323" s="30" t="s">
        <v>620</v>
      </c>
      <c r="B323" s="40" t="s">
        <v>162</v>
      </c>
      <c r="C323" s="17">
        <v>1</v>
      </c>
      <c r="D323" s="15" t="s">
        <v>11</v>
      </c>
      <c r="E323" s="58">
        <v>0</v>
      </c>
      <c r="F323" s="19">
        <f t="shared" si="29"/>
        <v>0</v>
      </c>
      <c r="G323" s="42"/>
    </row>
    <row r="324" spans="1:7" ht="60">
      <c r="A324" s="30" t="s">
        <v>621</v>
      </c>
      <c r="B324" s="40" t="s">
        <v>163</v>
      </c>
      <c r="C324" s="17">
        <v>1</v>
      </c>
      <c r="D324" s="15" t="s">
        <v>11</v>
      </c>
      <c r="E324" s="58">
        <v>0</v>
      </c>
      <c r="F324" s="19">
        <f t="shared" si="29"/>
        <v>0</v>
      </c>
      <c r="G324" s="42"/>
    </row>
    <row r="325" spans="1:7" ht="120">
      <c r="A325" s="30" t="s">
        <v>622</v>
      </c>
      <c r="B325" s="40" t="s">
        <v>164</v>
      </c>
      <c r="C325" s="17">
        <v>1</v>
      </c>
      <c r="D325" s="15" t="s">
        <v>49</v>
      </c>
      <c r="E325" s="58">
        <v>0</v>
      </c>
      <c r="F325" s="19">
        <f t="shared" si="29"/>
        <v>0</v>
      </c>
      <c r="G325" s="42"/>
    </row>
    <row r="326" spans="1:7" ht="60">
      <c r="A326" s="30" t="s">
        <v>623</v>
      </c>
      <c r="B326" s="40" t="s">
        <v>141</v>
      </c>
      <c r="C326" s="17">
        <v>4</v>
      </c>
      <c r="D326" s="15" t="s">
        <v>14</v>
      </c>
      <c r="E326" s="58">
        <v>0</v>
      </c>
      <c r="F326" s="19">
        <f t="shared" si="29"/>
        <v>0</v>
      </c>
      <c r="G326" s="42"/>
    </row>
    <row r="327" spans="1:7" ht="60">
      <c r="A327" s="30" t="s">
        <v>624</v>
      </c>
      <c r="B327" s="40" t="s">
        <v>103</v>
      </c>
      <c r="C327" s="17">
        <v>4</v>
      </c>
      <c r="D327" s="15" t="s">
        <v>14</v>
      </c>
      <c r="E327" s="58">
        <v>0</v>
      </c>
      <c r="F327" s="19">
        <f t="shared" si="29"/>
        <v>0</v>
      </c>
      <c r="G327" s="42"/>
    </row>
    <row r="328" spans="1:7" ht="30">
      <c r="A328" s="30" t="s">
        <v>625</v>
      </c>
      <c r="B328" s="40" t="s">
        <v>165</v>
      </c>
      <c r="C328" s="17">
        <v>1</v>
      </c>
      <c r="D328" s="15" t="s">
        <v>49</v>
      </c>
      <c r="E328" s="58">
        <v>0</v>
      </c>
      <c r="F328" s="19">
        <f t="shared" si="29"/>
        <v>0</v>
      </c>
      <c r="G328" s="42"/>
    </row>
    <row r="329" spans="1:7" s="156" customFormat="1" ht="45">
      <c r="A329" s="30" t="s">
        <v>626</v>
      </c>
      <c r="B329" s="155" t="s">
        <v>685</v>
      </c>
      <c r="C329" s="158">
        <v>2</v>
      </c>
      <c r="D329" s="80" t="s">
        <v>14</v>
      </c>
      <c r="E329" s="117">
        <v>0</v>
      </c>
      <c r="F329" s="81">
        <f t="shared" si="29"/>
        <v>0</v>
      </c>
      <c r="G329" s="118"/>
    </row>
    <row r="330" spans="1:7" ht="28.5">
      <c r="A330" s="30"/>
      <c r="B330" s="70" t="s">
        <v>167</v>
      </c>
      <c r="C330" s="17"/>
      <c r="D330" s="15"/>
      <c r="E330" s="58"/>
      <c r="F330" s="19"/>
      <c r="G330" s="42"/>
    </row>
    <row r="331" spans="1:7" ht="45">
      <c r="A331" s="30" t="s">
        <v>627</v>
      </c>
      <c r="B331" s="40" t="s">
        <v>166</v>
      </c>
      <c r="C331" s="17">
        <v>9</v>
      </c>
      <c r="D331" s="15" t="s">
        <v>14</v>
      </c>
      <c r="E331" s="58">
        <v>0</v>
      </c>
      <c r="F331" s="19">
        <f t="shared" si="29"/>
        <v>0</v>
      </c>
      <c r="G331" s="42"/>
    </row>
    <row r="332" spans="1:7" ht="45">
      <c r="A332" s="30" t="s">
        <v>628</v>
      </c>
      <c r="B332" s="40" t="s">
        <v>119</v>
      </c>
      <c r="C332" s="17">
        <v>2</v>
      </c>
      <c r="D332" s="15" t="s">
        <v>14</v>
      </c>
      <c r="E332" s="58">
        <v>0</v>
      </c>
      <c r="F332" s="19">
        <f t="shared" si="29"/>
        <v>0</v>
      </c>
      <c r="G332" s="42"/>
    </row>
    <row r="333" spans="1:7" ht="30">
      <c r="A333" s="30" t="s">
        <v>688</v>
      </c>
      <c r="B333" s="40" t="s">
        <v>142</v>
      </c>
      <c r="C333" s="17">
        <v>1</v>
      </c>
      <c r="D333" s="15" t="s">
        <v>49</v>
      </c>
      <c r="E333" s="58">
        <v>0</v>
      </c>
      <c r="F333" s="19">
        <f t="shared" si="29"/>
        <v>0</v>
      </c>
      <c r="G333" s="42"/>
    </row>
    <row r="334" spans="1:7" ht="42.75">
      <c r="A334" s="10">
        <v>12</v>
      </c>
      <c r="B334" s="20" t="s">
        <v>434</v>
      </c>
      <c r="C334" s="12"/>
      <c r="D334" s="13"/>
      <c r="E334" s="21"/>
      <c r="F334" s="22"/>
      <c r="G334" s="23"/>
    </row>
    <row r="335" spans="1:7">
      <c r="A335" s="24">
        <v>12.01</v>
      </c>
      <c r="B335" s="25" t="s">
        <v>168</v>
      </c>
      <c r="C335" s="26"/>
      <c r="D335" s="27"/>
      <c r="E335" s="28"/>
      <c r="F335" s="29"/>
      <c r="G335" s="28">
        <f>SUM(F336:F342)</f>
        <v>0</v>
      </c>
    </row>
    <row r="336" spans="1:7" ht="273.75" customHeight="1">
      <c r="A336" s="30" t="s">
        <v>383</v>
      </c>
      <c r="B336" s="32" t="s">
        <v>428</v>
      </c>
      <c r="C336" s="33">
        <v>1</v>
      </c>
      <c r="D336" s="33" t="s">
        <v>175</v>
      </c>
      <c r="E336" s="34">
        <v>0</v>
      </c>
      <c r="F336" s="19">
        <f>+E336*C336</f>
        <v>0</v>
      </c>
      <c r="G336" s="9"/>
    </row>
    <row r="337" spans="1:7" ht="176.25" customHeight="1">
      <c r="A337" s="30" t="s">
        <v>384</v>
      </c>
      <c r="B337" s="32" t="s">
        <v>169</v>
      </c>
      <c r="C337" s="33">
        <v>1</v>
      </c>
      <c r="D337" s="33" t="s">
        <v>175</v>
      </c>
      <c r="E337" s="34">
        <v>0</v>
      </c>
      <c r="F337" s="19">
        <f t="shared" ref="F337:F342" si="30">+E337*C337</f>
        <v>0</v>
      </c>
      <c r="G337" s="42"/>
    </row>
    <row r="338" spans="1:7" ht="135">
      <c r="A338" s="30" t="s">
        <v>385</v>
      </c>
      <c r="B338" s="32" t="s">
        <v>170</v>
      </c>
      <c r="C338" s="33">
        <v>2</v>
      </c>
      <c r="D338" s="33" t="s">
        <v>175</v>
      </c>
      <c r="E338" s="59">
        <v>0</v>
      </c>
      <c r="F338" s="19">
        <f t="shared" si="30"/>
        <v>0</v>
      </c>
      <c r="G338" s="42"/>
    </row>
    <row r="339" spans="1:7" ht="75">
      <c r="A339" s="30" t="s">
        <v>629</v>
      </c>
      <c r="B339" s="32" t="s">
        <v>171</v>
      </c>
      <c r="C339" s="33">
        <v>3</v>
      </c>
      <c r="D339" s="33" t="s">
        <v>175</v>
      </c>
      <c r="E339" s="34">
        <v>0</v>
      </c>
      <c r="F339" s="19">
        <f t="shared" si="30"/>
        <v>0</v>
      </c>
      <c r="G339" s="42"/>
    </row>
    <row r="340" spans="1:7" ht="105">
      <c r="A340" s="30" t="s">
        <v>630</v>
      </c>
      <c r="B340" s="32" t="s">
        <v>172</v>
      </c>
      <c r="C340" s="33">
        <v>8</v>
      </c>
      <c r="D340" s="33" t="s">
        <v>175</v>
      </c>
      <c r="E340" s="34">
        <v>0</v>
      </c>
      <c r="F340" s="19">
        <f t="shared" si="30"/>
        <v>0</v>
      </c>
      <c r="G340" s="42"/>
    </row>
    <row r="341" spans="1:7" ht="90">
      <c r="A341" s="30" t="s">
        <v>631</v>
      </c>
      <c r="B341" s="32" t="s">
        <v>173</v>
      </c>
      <c r="C341" s="33">
        <v>2</v>
      </c>
      <c r="D341" s="33" t="s">
        <v>175</v>
      </c>
      <c r="E341" s="34">
        <v>0</v>
      </c>
      <c r="F341" s="19">
        <f t="shared" si="30"/>
        <v>0</v>
      </c>
      <c r="G341" s="42"/>
    </row>
    <row r="342" spans="1:7" ht="120">
      <c r="A342" s="30" t="s">
        <v>632</v>
      </c>
      <c r="B342" s="32" t="s">
        <v>191</v>
      </c>
      <c r="C342" s="33">
        <v>1</v>
      </c>
      <c r="D342" s="33" t="s">
        <v>175</v>
      </c>
      <c r="E342" s="34">
        <v>0</v>
      </c>
      <c r="F342" s="19">
        <f t="shared" si="30"/>
        <v>0</v>
      </c>
      <c r="G342" s="42"/>
    </row>
    <row r="343" spans="1:7">
      <c r="A343" s="24">
        <v>12.02</v>
      </c>
      <c r="B343" s="25" t="s">
        <v>137</v>
      </c>
      <c r="C343" s="26"/>
      <c r="D343" s="27"/>
      <c r="E343" s="28"/>
      <c r="F343" s="29"/>
      <c r="G343" s="28">
        <f>SUM(F344:F353)</f>
        <v>0</v>
      </c>
    </row>
    <row r="344" spans="1:7" ht="120">
      <c r="A344" s="30" t="s">
        <v>386</v>
      </c>
      <c r="B344" s="32" t="s">
        <v>176</v>
      </c>
      <c r="C344" s="33">
        <v>1</v>
      </c>
      <c r="D344" s="33" t="s">
        <v>175</v>
      </c>
      <c r="E344" s="60">
        <v>0</v>
      </c>
      <c r="F344" s="19">
        <f>+E344*C344</f>
        <v>0</v>
      </c>
      <c r="G344" s="9"/>
    </row>
    <row r="345" spans="1:7" ht="120">
      <c r="A345" s="30" t="s">
        <v>387</v>
      </c>
      <c r="B345" s="32" t="s">
        <v>177</v>
      </c>
      <c r="C345" s="33">
        <v>1</v>
      </c>
      <c r="D345" s="33" t="s">
        <v>175</v>
      </c>
      <c r="E345" s="34">
        <v>0</v>
      </c>
      <c r="F345" s="19">
        <f t="shared" ref="F345:F353" si="31">+E345*C345</f>
        <v>0</v>
      </c>
      <c r="G345" s="42"/>
    </row>
    <row r="346" spans="1:7" ht="120">
      <c r="A346" s="30" t="s">
        <v>388</v>
      </c>
      <c r="B346" s="32" t="s">
        <v>178</v>
      </c>
      <c r="C346" s="33">
        <v>1</v>
      </c>
      <c r="D346" s="33" t="s">
        <v>175</v>
      </c>
      <c r="E346" s="34">
        <v>0</v>
      </c>
      <c r="F346" s="19">
        <f t="shared" si="31"/>
        <v>0</v>
      </c>
      <c r="G346" s="42"/>
    </row>
    <row r="347" spans="1:7" ht="120">
      <c r="A347" s="30" t="s">
        <v>633</v>
      </c>
      <c r="B347" s="32" t="s">
        <v>179</v>
      </c>
      <c r="C347" s="33">
        <v>1</v>
      </c>
      <c r="D347" s="33" t="s">
        <v>175</v>
      </c>
      <c r="E347" s="34">
        <v>0</v>
      </c>
      <c r="F347" s="19">
        <f t="shared" si="31"/>
        <v>0</v>
      </c>
      <c r="G347" s="42"/>
    </row>
    <row r="348" spans="1:7" ht="90">
      <c r="A348" s="30" t="s">
        <v>634</v>
      </c>
      <c r="B348" s="32" t="s">
        <v>180</v>
      </c>
      <c r="C348" s="33">
        <v>1</v>
      </c>
      <c r="D348" s="33" t="s">
        <v>175</v>
      </c>
      <c r="E348" s="34">
        <v>0</v>
      </c>
      <c r="F348" s="19">
        <f t="shared" si="31"/>
        <v>0</v>
      </c>
      <c r="G348" s="42"/>
    </row>
    <row r="349" spans="1:7" ht="120">
      <c r="A349" s="30" t="s">
        <v>635</v>
      </c>
      <c r="B349" s="32" t="s">
        <v>181</v>
      </c>
      <c r="C349" s="33">
        <v>4</v>
      </c>
      <c r="D349" s="33" t="s">
        <v>175</v>
      </c>
      <c r="E349" s="34">
        <v>0</v>
      </c>
      <c r="F349" s="19">
        <f t="shared" si="31"/>
        <v>0</v>
      </c>
      <c r="G349" s="42"/>
    </row>
    <row r="350" spans="1:7" ht="120">
      <c r="A350" s="30"/>
      <c r="B350" s="32" t="s">
        <v>429</v>
      </c>
      <c r="C350" s="42"/>
      <c r="D350" s="42"/>
      <c r="E350" s="42"/>
      <c r="F350" s="19"/>
      <c r="G350" s="42"/>
    </row>
    <row r="351" spans="1:7" s="4" customFormat="1" ht="105">
      <c r="A351" s="77"/>
      <c r="B351" s="32" t="s">
        <v>677</v>
      </c>
      <c r="C351" s="33">
        <v>1</v>
      </c>
      <c r="D351" s="33" t="s">
        <v>175</v>
      </c>
      <c r="E351" s="34">
        <v>0</v>
      </c>
      <c r="F351" s="19">
        <f t="shared" si="31"/>
        <v>0</v>
      </c>
      <c r="G351" s="118"/>
    </row>
    <row r="352" spans="1:7" s="4" customFormat="1" ht="165">
      <c r="A352" s="77"/>
      <c r="B352" s="32" t="s">
        <v>678</v>
      </c>
      <c r="C352" s="33">
        <v>1</v>
      </c>
      <c r="D352" s="33" t="s">
        <v>175</v>
      </c>
      <c r="E352" s="34">
        <v>0</v>
      </c>
      <c r="F352" s="19">
        <f t="shared" si="31"/>
        <v>0</v>
      </c>
      <c r="G352" s="118"/>
    </row>
    <row r="353" spans="1:7" s="4" customFormat="1" ht="165">
      <c r="A353" s="77"/>
      <c r="B353" s="32" t="s">
        <v>679</v>
      </c>
      <c r="C353" s="33">
        <v>1</v>
      </c>
      <c r="D353" s="33" t="s">
        <v>175</v>
      </c>
      <c r="E353" s="34">
        <v>0</v>
      </c>
      <c r="F353" s="19">
        <f t="shared" si="31"/>
        <v>0</v>
      </c>
      <c r="G353" s="118"/>
    </row>
    <row r="354" spans="1:7" s="4" customFormat="1" ht="89.25">
      <c r="A354" s="77"/>
      <c r="B354" s="32" t="s">
        <v>680</v>
      </c>
      <c r="C354" s="118"/>
      <c r="D354" s="118"/>
      <c r="E354" s="118"/>
      <c r="F354" s="105"/>
      <c r="G354" s="118"/>
    </row>
    <row r="355" spans="1:7">
      <c r="A355" s="24">
        <v>12.03</v>
      </c>
      <c r="B355" s="25" t="s">
        <v>182</v>
      </c>
      <c r="C355" s="26"/>
      <c r="D355" s="27"/>
      <c r="E355" s="28"/>
      <c r="F355" s="29"/>
      <c r="G355" s="28">
        <f>SUM(F356:F357)</f>
        <v>0</v>
      </c>
    </row>
    <row r="356" spans="1:7" ht="261.75" customHeight="1">
      <c r="A356" s="30" t="s">
        <v>636</v>
      </c>
      <c r="B356" s="32" t="s">
        <v>183</v>
      </c>
      <c r="C356" s="18">
        <v>2</v>
      </c>
      <c r="D356" s="61" t="s">
        <v>175</v>
      </c>
      <c r="E356" s="34">
        <v>0</v>
      </c>
      <c r="F356" s="19">
        <f>+E356*C356</f>
        <v>0</v>
      </c>
      <c r="G356" s="9"/>
    </row>
    <row r="357" spans="1:7" ht="195">
      <c r="A357" s="30" t="s">
        <v>637</v>
      </c>
      <c r="B357" s="32" t="s">
        <v>184</v>
      </c>
      <c r="C357" s="18">
        <v>1</v>
      </c>
      <c r="D357" s="61" t="s">
        <v>175</v>
      </c>
      <c r="E357" s="62">
        <v>0</v>
      </c>
      <c r="F357" s="19">
        <f>+E357*C357</f>
        <v>0</v>
      </c>
      <c r="G357" s="42"/>
    </row>
    <row r="358" spans="1:7" ht="42.75">
      <c r="A358" s="10">
        <v>13</v>
      </c>
      <c r="B358" s="20" t="s">
        <v>435</v>
      </c>
      <c r="C358" s="12"/>
      <c r="D358" s="13"/>
      <c r="E358" s="21"/>
      <c r="F358" s="22"/>
      <c r="G358" s="23"/>
    </row>
    <row r="359" spans="1:7">
      <c r="A359" s="24">
        <v>13.01</v>
      </c>
      <c r="B359" s="25" t="s">
        <v>185</v>
      </c>
      <c r="C359" s="26"/>
      <c r="D359" s="27"/>
      <c r="E359" s="28"/>
      <c r="F359" s="29"/>
      <c r="G359" s="28">
        <f>SUM(F360:F363)</f>
        <v>0</v>
      </c>
    </row>
    <row r="360" spans="1:7" ht="263.25" customHeight="1">
      <c r="A360" s="72" t="s">
        <v>638</v>
      </c>
      <c r="B360" s="128" t="s">
        <v>438</v>
      </c>
      <c r="C360" s="130">
        <v>66</v>
      </c>
      <c r="D360" s="132" t="s">
        <v>14</v>
      </c>
      <c r="E360" s="134">
        <v>0</v>
      </c>
      <c r="F360" s="136">
        <f>+E360*C360</f>
        <v>0</v>
      </c>
      <c r="G360" s="74"/>
    </row>
    <row r="361" spans="1:7" ht="286.5" customHeight="1">
      <c r="A361" s="73"/>
      <c r="B361" s="129"/>
      <c r="C361" s="131"/>
      <c r="D361" s="133"/>
      <c r="E361" s="135"/>
      <c r="F361" s="137"/>
      <c r="G361" s="75"/>
    </row>
    <row r="362" spans="1:7" ht="60">
      <c r="A362" s="30" t="s">
        <v>639</v>
      </c>
      <c r="B362" s="32" t="s">
        <v>186</v>
      </c>
      <c r="C362" s="63">
        <v>4</v>
      </c>
      <c r="D362" s="64" t="s">
        <v>14</v>
      </c>
      <c r="E362" s="65">
        <v>0</v>
      </c>
      <c r="F362" s="19">
        <f>+E362*C362</f>
        <v>0</v>
      </c>
      <c r="G362" s="42"/>
    </row>
    <row r="363" spans="1:7" ht="48" customHeight="1">
      <c r="A363" s="30" t="s">
        <v>640</v>
      </c>
      <c r="B363" s="32" t="s">
        <v>187</v>
      </c>
      <c r="C363" s="63">
        <v>4</v>
      </c>
      <c r="D363" s="64" t="s">
        <v>14</v>
      </c>
      <c r="E363" s="65">
        <v>0</v>
      </c>
      <c r="F363" s="19">
        <f>+E363*C363</f>
        <v>0</v>
      </c>
      <c r="G363" s="42"/>
    </row>
    <row r="364" spans="1:7">
      <c r="A364" s="24">
        <v>13.02</v>
      </c>
      <c r="B364" s="25" t="s">
        <v>185</v>
      </c>
      <c r="C364" s="26"/>
      <c r="D364" s="27"/>
      <c r="E364" s="28"/>
      <c r="F364" s="29"/>
      <c r="G364" s="28">
        <f>SUM(F365:F368)</f>
        <v>0</v>
      </c>
    </row>
    <row r="365" spans="1:7" ht="33.75" customHeight="1">
      <c r="A365" s="30" t="s">
        <v>641</v>
      </c>
      <c r="B365" s="71" t="s">
        <v>188</v>
      </c>
      <c r="C365" s="66">
        <v>4</v>
      </c>
      <c r="D365" s="67" t="s">
        <v>14</v>
      </c>
      <c r="E365" s="68">
        <v>0</v>
      </c>
      <c r="F365" s="19">
        <f>+E365*C365</f>
        <v>0</v>
      </c>
      <c r="G365" s="42"/>
    </row>
    <row r="366" spans="1:7" ht="277.5" customHeight="1">
      <c r="A366" s="149" t="s">
        <v>642</v>
      </c>
      <c r="B366" s="128" t="s">
        <v>437</v>
      </c>
      <c r="C366" s="151">
        <v>5</v>
      </c>
      <c r="D366" s="140" t="s">
        <v>14</v>
      </c>
      <c r="E366" s="142">
        <v>0</v>
      </c>
      <c r="F366" s="136">
        <f t="shared" ref="F366:F368" si="32">+E366*C366</f>
        <v>0</v>
      </c>
      <c r="G366" s="144"/>
    </row>
    <row r="367" spans="1:7" s="4" customFormat="1" ht="24.75" customHeight="1">
      <c r="A367" s="150"/>
      <c r="B367" s="129"/>
      <c r="C367" s="152"/>
      <c r="D367" s="141"/>
      <c r="E367" s="143"/>
      <c r="F367" s="137"/>
      <c r="G367" s="145"/>
    </row>
    <row r="368" spans="1:7">
      <c r="A368" s="42" t="s">
        <v>643</v>
      </c>
      <c r="B368" s="76" t="s">
        <v>189</v>
      </c>
      <c r="C368" s="69">
        <v>4</v>
      </c>
      <c r="D368" s="67" t="s">
        <v>14</v>
      </c>
      <c r="E368" s="68">
        <v>0</v>
      </c>
      <c r="F368" s="19">
        <f t="shared" si="32"/>
        <v>0</v>
      </c>
      <c r="G368" s="42"/>
    </row>
    <row r="369" spans="1:8">
      <c r="A369" s="10">
        <v>14</v>
      </c>
      <c r="B369" s="20" t="s">
        <v>439</v>
      </c>
      <c r="C369" s="12"/>
      <c r="D369" s="13"/>
      <c r="E369" s="21"/>
      <c r="F369" s="22"/>
      <c r="G369" s="23"/>
    </row>
    <row r="370" spans="1:8">
      <c r="A370" s="24">
        <v>14.01</v>
      </c>
      <c r="B370" s="25" t="s">
        <v>442</v>
      </c>
      <c r="C370" s="26"/>
      <c r="D370" s="27"/>
      <c r="E370" s="28"/>
      <c r="F370" s="29"/>
      <c r="G370" s="28">
        <f>SUM(F371:F391)</f>
        <v>0</v>
      </c>
    </row>
    <row r="371" spans="1:8" s="4" customFormat="1" ht="45">
      <c r="A371" s="89" t="s">
        <v>644</v>
      </c>
      <c r="B371" s="84" t="s">
        <v>443</v>
      </c>
      <c r="C371" s="69">
        <v>2</v>
      </c>
      <c r="D371" s="67" t="s">
        <v>14</v>
      </c>
      <c r="E371" s="68">
        <v>0</v>
      </c>
      <c r="F371" s="19">
        <f t="shared" ref="F371" si="33">+E371*C371</f>
        <v>0</v>
      </c>
      <c r="G371" s="109"/>
    </row>
    <row r="372" spans="1:8" s="4" customFormat="1" ht="45">
      <c r="A372" s="89" t="s">
        <v>645</v>
      </c>
      <c r="B372" s="84" t="s">
        <v>444</v>
      </c>
      <c r="C372" s="69">
        <v>6</v>
      </c>
      <c r="D372" s="67" t="s">
        <v>14</v>
      </c>
      <c r="E372" s="68">
        <v>0</v>
      </c>
      <c r="F372" s="19">
        <f t="shared" ref="F372:F391" si="34">+E372*C372</f>
        <v>0</v>
      </c>
      <c r="G372" s="109"/>
    </row>
    <row r="373" spans="1:8" s="4" customFormat="1" ht="30">
      <c r="A373" s="89" t="s">
        <v>646</v>
      </c>
      <c r="B373" s="84" t="s">
        <v>445</v>
      </c>
      <c r="C373" s="69">
        <v>1</v>
      </c>
      <c r="D373" s="67" t="s">
        <v>14</v>
      </c>
      <c r="E373" s="68">
        <v>0</v>
      </c>
      <c r="F373" s="19">
        <f t="shared" si="34"/>
        <v>0</v>
      </c>
      <c r="G373" s="109"/>
    </row>
    <row r="374" spans="1:8" s="4" customFormat="1" ht="45">
      <c r="A374" s="89" t="s">
        <v>647</v>
      </c>
      <c r="B374" s="84" t="s">
        <v>446</v>
      </c>
      <c r="C374" s="69">
        <v>2</v>
      </c>
      <c r="D374" s="67" t="s">
        <v>14</v>
      </c>
      <c r="E374" s="68">
        <v>0</v>
      </c>
      <c r="F374" s="19">
        <f t="shared" si="34"/>
        <v>0</v>
      </c>
      <c r="G374" s="109"/>
    </row>
    <row r="375" spans="1:8" s="4" customFormat="1" ht="45">
      <c r="A375" s="89" t="s">
        <v>648</v>
      </c>
      <c r="B375" s="88" t="s">
        <v>447</v>
      </c>
      <c r="C375" s="69">
        <v>1</v>
      </c>
      <c r="D375" s="67" t="s">
        <v>14</v>
      </c>
      <c r="E375" s="68">
        <v>0</v>
      </c>
      <c r="F375" s="19">
        <f t="shared" si="34"/>
        <v>0</v>
      </c>
      <c r="G375" s="109"/>
    </row>
    <row r="376" spans="1:8" s="4" customFormat="1" ht="45">
      <c r="A376" s="89" t="s">
        <v>649</v>
      </c>
      <c r="B376" s="84" t="s">
        <v>448</v>
      </c>
      <c r="C376" s="69">
        <v>2</v>
      </c>
      <c r="D376" s="67" t="s">
        <v>14</v>
      </c>
      <c r="E376" s="68">
        <v>0</v>
      </c>
      <c r="F376" s="19">
        <f t="shared" si="34"/>
        <v>0</v>
      </c>
      <c r="G376" s="109"/>
    </row>
    <row r="377" spans="1:8" s="4" customFormat="1" ht="75">
      <c r="A377" s="89" t="s">
        <v>650</v>
      </c>
      <c r="B377" s="84" t="s">
        <v>449</v>
      </c>
      <c r="C377" s="69">
        <v>2</v>
      </c>
      <c r="D377" s="67" t="s">
        <v>14</v>
      </c>
      <c r="E377" s="68">
        <v>0</v>
      </c>
      <c r="F377" s="19">
        <f t="shared" si="34"/>
        <v>0</v>
      </c>
      <c r="G377" s="109"/>
    </row>
    <row r="378" spans="1:8" s="4" customFormat="1" ht="30">
      <c r="A378" s="89" t="s">
        <v>651</v>
      </c>
      <c r="B378" s="92" t="s">
        <v>450</v>
      </c>
      <c r="C378" s="93">
        <v>3</v>
      </c>
      <c r="D378" s="94" t="s">
        <v>14</v>
      </c>
      <c r="E378" s="95">
        <v>0</v>
      </c>
      <c r="F378" s="19">
        <f t="shared" si="34"/>
        <v>0</v>
      </c>
      <c r="G378" s="109"/>
    </row>
    <row r="379" spans="1:8" s="4" customFormat="1" ht="90">
      <c r="A379" s="89" t="s">
        <v>652</v>
      </c>
      <c r="B379" s="86" t="s">
        <v>451</v>
      </c>
      <c r="C379" s="69">
        <v>12</v>
      </c>
      <c r="D379" s="67" t="s">
        <v>14</v>
      </c>
      <c r="E379" s="68">
        <v>0</v>
      </c>
      <c r="F379" s="19">
        <f t="shared" si="34"/>
        <v>0</v>
      </c>
      <c r="G379" s="109"/>
    </row>
    <row r="380" spans="1:8" s="4" customFormat="1" ht="60">
      <c r="A380" s="89" t="s">
        <v>653</v>
      </c>
      <c r="B380" s="107" t="s">
        <v>452</v>
      </c>
      <c r="C380" s="93">
        <v>4</v>
      </c>
      <c r="D380" s="94" t="s">
        <v>14</v>
      </c>
      <c r="E380" s="95">
        <v>0</v>
      </c>
      <c r="F380" s="19">
        <f t="shared" si="34"/>
        <v>0</v>
      </c>
      <c r="G380" s="109"/>
      <c r="H380" s="96"/>
    </row>
    <row r="381" spans="1:8" s="4" customFormat="1" ht="60">
      <c r="A381" s="89" t="s">
        <v>654</v>
      </c>
      <c r="B381" s="87" t="s">
        <v>453</v>
      </c>
      <c r="C381" s="69">
        <v>6</v>
      </c>
      <c r="D381" s="67" t="s">
        <v>14</v>
      </c>
      <c r="E381" s="68">
        <v>0</v>
      </c>
      <c r="F381" s="19">
        <f t="shared" si="34"/>
        <v>0</v>
      </c>
      <c r="G381" s="109"/>
    </row>
    <row r="382" spans="1:8" s="4" customFormat="1" ht="90">
      <c r="A382" s="89" t="s">
        <v>655</v>
      </c>
      <c r="B382" s="86" t="s">
        <v>454</v>
      </c>
      <c r="C382" s="69">
        <v>6</v>
      </c>
      <c r="D382" s="67" t="s">
        <v>14</v>
      </c>
      <c r="E382" s="68">
        <v>0</v>
      </c>
      <c r="F382" s="19">
        <f t="shared" si="34"/>
        <v>0</v>
      </c>
      <c r="G382" s="109"/>
    </row>
    <row r="383" spans="1:8" s="4" customFormat="1" ht="60">
      <c r="A383" s="89" t="s">
        <v>656</v>
      </c>
      <c r="B383" s="85" t="s">
        <v>455</v>
      </c>
      <c r="C383" s="69">
        <v>5</v>
      </c>
      <c r="D383" s="67" t="s">
        <v>14</v>
      </c>
      <c r="E383" s="68">
        <v>0</v>
      </c>
      <c r="F383" s="19">
        <f t="shared" si="34"/>
        <v>0</v>
      </c>
      <c r="G383" s="109"/>
    </row>
    <row r="384" spans="1:8" s="4" customFormat="1" ht="45">
      <c r="A384" s="89" t="s">
        <v>657</v>
      </c>
      <c r="B384" s="85" t="s">
        <v>456</v>
      </c>
      <c r="C384" s="69">
        <v>2</v>
      </c>
      <c r="D384" s="67" t="s">
        <v>14</v>
      </c>
      <c r="E384" s="68">
        <v>0</v>
      </c>
      <c r="F384" s="19">
        <f t="shared" si="34"/>
        <v>0</v>
      </c>
      <c r="G384" s="109"/>
    </row>
    <row r="385" spans="1:7" s="4" customFormat="1" ht="30">
      <c r="A385" s="89" t="s">
        <v>658</v>
      </c>
      <c r="B385" s="85" t="s">
        <v>457</v>
      </c>
      <c r="C385" s="69">
        <v>1</v>
      </c>
      <c r="D385" s="67" t="s">
        <v>14</v>
      </c>
      <c r="E385" s="68">
        <v>0</v>
      </c>
      <c r="F385" s="19">
        <f t="shared" si="34"/>
        <v>0</v>
      </c>
      <c r="G385" s="109"/>
    </row>
    <row r="386" spans="1:7" s="4" customFormat="1" ht="30">
      <c r="A386" s="89" t="s">
        <v>659</v>
      </c>
      <c r="B386" s="90" t="s">
        <v>458</v>
      </c>
      <c r="C386" s="69">
        <v>2</v>
      </c>
      <c r="D386" s="67" t="s">
        <v>14</v>
      </c>
      <c r="E386" s="68">
        <v>0</v>
      </c>
      <c r="F386" s="19">
        <f t="shared" si="34"/>
        <v>0</v>
      </c>
      <c r="G386" s="109"/>
    </row>
    <row r="387" spans="1:7" s="4" customFormat="1" ht="30">
      <c r="A387" s="89" t="s">
        <v>660</v>
      </c>
      <c r="B387" s="91" t="s">
        <v>459</v>
      </c>
      <c r="C387" s="69">
        <v>26</v>
      </c>
      <c r="D387" s="67" t="s">
        <v>14</v>
      </c>
      <c r="E387" s="68">
        <v>0</v>
      </c>
      <c r="F387" s="19">
        <f t="shared" si="34"/>
        <v>0</v>
      </c>
      <c r="G387" s="109"/>
    </row>
    <row r="388" spans="1:7" s="4" customFormat="1" ht="30">
      <c r="A388" s="89" t="s">
        <v>661</v>
      </c>
      <c r="B388" s="91" t="s">
        <v>460</v>
      </c>
      <c r="C388" s="69">
        <v>1</v>
      </c>
      <c r="D388" s="67" t="s">
        <v>14</v>
      </c>
      <c r="E388" s="68">
        <v>0</v>
      </c>
      <c r="F388" s="19">
        <f t="shared" si="34"/>
        <v>0</v>
      </c>
      <c r="G388" s="109"/>
    </row>
    <row r="389" spans="1:7" s="4" customFormat="1" ht="60">
      <c r="A389" s="89" t="s">
        <v>662</v>
      </c>
      <c r="B389" s="115" t="s">
        <v>461</v>
      </c>
      <c r="C389" s="101">
        <v>4</v>
      </c>
      <c r="D389" s="98" t="s">
        <v>14</v>
      </c>
      <c r="E389" s="99">
        <v>0</v>
      </c>
      <c r="F389" s="100">
        <f t="shared" si="34"/>
        <v>0</v>
      </c>
      <c r="G389" s="110"/>
    </row>
    <row r="390" spans="1:7" s="4" customFormat="1" ht="45">
      <c r="A390" s="89" t="s">
        <v>663</v>
      </c>
      <c r="B390" s="111" t="s">
        <v>471</v>
      </c>
      <c r="C390" s="112">
        <v>3</v>
      </c>
      <c r="D390" s="113" t="s">
        <v>14</v>
      </c>
      <c r="E390" s="114">
        <v>0</v>
      </c>
      <c r="F390" s="81">
        <f t="shared" si="34"/>
        <v>0</v>
      </c>
      <c r="G390" s="109"/>
    </row>
    <row r="391" spans="1:7" s="4" customFormat="1" ht="45">
      <c r="A391" s="89" t="s">
        <v>664</v>
      </c>
      <c r="B391" s="111" t="s">
        <v>666</v>
      </c>
      <c r="C391" s="112">
        <v>1</v>
      </c>
      <c r="D391" s="113" t="s">
        <v>665</v>
      </c>
      <c r="E391" s="114">
        <v>0</v>
      </c>
      <c r="F391" s="81">
        <f t="shared" si="34"/>
        <v>0</v>
      </c>
      <c r="G391" s="109"/>
    </row>
    <row r="392" spans="1:7" ht="19.5" thickBot="1">
      <c r="A392" s="146" t="s">
        <v>413</v>
      </c>
      <c r="B392" s="147"/>
      <c r="C392" s="147"/>
      <c r="D392" s="147"/>
      <c r="E392" s="147"/>
      <c r="F392" s="148"/>
      <c r="G392" s="108">
        <f>SUM(G6:G389)</f>
        <v>0</v>
      </c>
    </row>
  </sheetData>
  <mergeCells count="18">
    <mergeCell ref="D366:D367"/>
    <mergeCell ref="E366:E367"/>
    <mergeCell ref="F366:F367"/>
    <mergeCell ref="G366:G367"/>
    <mergeCell ref="A392:F392"/>
    <mergeCell ref="B366:B367"/>
    <mergeCell ref="A366:A367"/>
    <mergeCell ref="C366:C367"/>
    <mergeCell ref="A2:G2"/>
    <mergeCell ref="A3:G3"/>
    <mergeCell ref="A4:G4"/>
    <mergeCell ref="E6:F6"/>
    <mergeCell ref="B360:B361"/>
    <mergeCell ref="C360:C361"/>
    <mergeCell ref="D360:D361"/>
    <mergeCell ref="E360:E361"/>
    <mergeCell ref="F360:F361"/>
    <mergeCell ref="B113:C113"/>
  </mergeCells>
  <phoneticPr fontId="5" type="noConversion"/>
  <pageMargins left="0.70866141732283472" right="0.70866141732283472" top="0.74803149606299213" bottom="0.74803149606299213" header="0.31496062992125984" footer="0.31496062992125984"/>
  <pageSetup scale="6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Pineda Funes</dc:creator>
  <cp:lastModifiedBy>Unidad Infraestructura</cp:lastModifiedBy>
  <cp:lastPrinted>2021-10-28T18:02:42Z</cp:lastPrinted>
  <dcterms:created xsi:type="dcterms:W3CDTF">2021-05-14T16:20:41Z</dcterms:created>
  <dcterms:modified xsi:type="dcterms:W3CDTF">2021-10-28T18:09:14Z</dcterms:modified>
</cp:coreProperties>
</file>