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89" activeTab="0"/>
  </bookViews>
  <sheets>
    <sheet name="FORMULARIO" sheetId="1" r:id="rId1"/>
  </sheets>
  <definedNames>
    <definedName name="_xlnm.Print_Area" localSheetId="0">'FORMULARIO'!$B$3:$H$205</definedName>
    <definedName name="_xlnm.Print_Titles" localSheetId="0">'FORMULARIO'!$3:$5</definedName>
  </definedNames>
  <calcPr fullCalcOnLoad="1" fullPrecision="0"/>
</workbook>
</file>

<file path=xl/sharedStrings.xml><?xml version="1.0" encoding="utf-8"?>
<sst xmlns="http://schemas.openxmlformats.org/spreadsheetml/2006/main" count="379" uniqueCount="207">
  <si>
    <t>PARTIDA</t>
  </si>
  <si>
    <t>DESCRIPCIÓN</t>
  </si>
  <si>
    <t>CANTIDAD</t>
  </si>
  <si>
    <t>UNIDAD</t>
  </si>
  <si>
    <t>PRECIO UNITARIO</t>
  </si>
  <si>
    <t>SUB TOTAL</t>
  </si>
  <si>
    <t>TOTAL</t>
  </si>
  <si>
    <t>OBRAS  PRELIMINARES</t>
  </si>
  <si>
    <t>COSTO PARCIAL</t>
  </si>
  <si>
    <t>Instalaciones provisionales de energía eléctrica. Incluye pago del consumo para el proyecto</t>
  </si>
  <si>
    <t>sg</t>
  </si>
  <si>
    <t>Instalaciones provisionales de agua potable. Incluye pago del consumo para el proyecto</t>
  </si>
  <si>
    <t>Instalaciones provisionales de aguas negras para el proyecto (incluye servicios sanitarios para el personal de campo y oficina)</t>
  </si>
  <si>
    <t>Hechura y colocación de rótulo  de aviso de ejecución del proyecto</t>
  </si>
  <si>
    <t>Desmontajes y Demoliciones</t>
  </si>
  <si>
    <t>c/u</t>
  </si>
  <si>
    <t>m2</t>
  </si>
  <si>
    <t>Reparaciones</t>
  </si>
  <si>
    <t>Divisiones</t>
  </si>
  <si>
    <t>Pisos</t>
  </si>
  <si>
    <t>Cielos Falsos</t>
  </si>
  <si>
    <t>Puertas</t>
  </si>
  <si>
    <t>Ventanas</t>
  </si>
  <si>
    <t>Muebles</t>
  </si>
  <si>
    <t>ml</t>
  </si>
  <si>
    <t>Acabados</t>
  </si>
  <si>
    <t>CONSTRUCCION DE TECHO PARA AMBULANCIA</t>
  </si>
  <si>
    <t>Obras provisionales</t>
  </si>
  <si>
    <t>Terracería</t>
  </si>
  <si>
    <t>Excavación  para fundaciones y desalojo de material sobrante</t>
  </si>
  <si>
    <t>m3</t>
  </si>
  <si>
    <t>Relleno compactado con suelo cemento en fundaciones, proporción 20:1, densidad al 95%. Incluye el suministro y acarreo del material selecto</t>
  </si>
  <si>
    <t xml:space="preserve">Relleno compactado con material selecto en fundaciones, incluye suministro  y acarreo de material, densidad al 95%. </t>
  </si>
  <si>
    <t>Concreto Estructural (Hechura, colocación y colado)</t>
  </si>
  <si>
    <t>Estructura Metálica (Suministro y colocación)</t>
  </si>
  <si>
    <t>Columna de tubo galvanizado 4", tipo pesado, soldadas a placa PL-1</t>
  </si>
  <si>
    <t>Techos</t>
  </si>
  <si>
    <t>Suministro e instalación de cubierta de lámina metálica de perfil estándar de aluminio y zinc, calibre 24, grado 80.</t>
  </si>
  <si>
    <t>Construcción de piso de concreto tipo acera, f'c=180 kg/cm2 refuerzo de varilla de hierro ø 1/4" a cada 25cm acabado tipo escobillado, sobre base de material selecto de 20cm de espesor y suelo cemento de 20cm de espesor</t>
  </si>
  <si>
    <t>INSTALACIONES ELECTRICAS (SUMINISTRO E INSTALACIÓN)</t>
  </si>
  <si>
    <t>OBRAS EXTERIORES</t>
  </si>
  <si>
    <t>OTROS</t>
  </si>
  <si>
    <t>TRAMITES Y PERMISOS</t>
  </si>
  <si>
    <t>Pagos para la realización de trámites de permisos de Remodelación Municipales</t>
  </si>
  <si>
    <t>Pago de Permisos de Remodelación Municipales</t>
  </si>
  <si>
    <t>SISTEMA DE AGUAS RESIDUALES</t>
  </si>
  <si>
    <t>Demolición de pavimento tipo acera y adoquín.</t>
  </si>
  <si>
    <t>Demolición de piso cerámico.</t>
  </si>
  <si>
    <t>Apertura y reparación de pasos en paredes para colocación de tuberías.</t>
  </si>
  <si>
    <t>Sellado de tuberías existentes, incluye tapones, obra civil y todo lo necesario para dejar terminada la partida.</t>
  </si>
  <si>
    <t>Excavación para tuberías.</t>
  </si>
  <si>
    <t>Excavación para cajas.</t>
  </si>
  <si>
    <t>Compactación.</t>
  </si>
  <si>
    <t>Desalojo.</t>
  </si>
  <si>
    <t>Trazo lineal para la tubería.</t>
  </si>
  <si>
    <t>Trazo para cajas.</t>
  </si>
  <si>
    <t>Suministro e Instalación Tub. ø 2" 125 PSI JC, incluye accesorios, registros, elementos de estabilización y todo lo necesario para dejar completamente conectados los artefactos sanitarios.</t>
  </si>
  <si>
    <t>Suministro e Instalación Tub. ø 4" 125 PSI JC, incluye accesorios, registros, elementos de estabilización y todo lo necesario para dejar completamente conectados los artefactos sanitarios.</t>
  </si>
  <si>
    <t>Caja ciega agua negras 0.40mx0.40 libre.</t>
  </si>
  <si>
    <t>Caja sifón ø6" 0.60x0.40m libre, incluye tubería de y accesorios de ventilación.</t>
  </si>
  <si>
    <t>Caja repartidor de caudal 0.70x0.70m libre.</t>
  </si>
  <si>
    <t>Pozos de infiltración.</t>
  </si>
  <si>
    <t>Reparación de pisos tipo acera y adoquín.</t>
  </si>
  <si>
    <t>Reparación de piso cerámico.</t>
  </si>
  <si>
    <t>Prueba de hermeticidad de las tuberías.</t>
  </si>
  <si>
    <t>Suministro e Instalación Tub. PVC ø 1/2" 315 PSI JC SDR 13.5, incluye accesorios y niples metálicos para paso de tuberías en paredes, pisos  y conexión de nuevos artefactos sanitarios a instalar.</t>
  </si>
  <si>
    <t>Cajas para válvula ø1/2" de globo, profundidad variable  y tapaderas de concreto.</t>
  </si>
  <si>
    <t>Tapadera metálica de 1/16", marco ∠11/4"x11/4"x3/16" y portacandado, bisagra tipo capsula de #4 en cisterna, similar a la existente.</t>
  </si>
  <si>
    <t xml:space="preserve">Escalera metálica de ingreso, 2 caños galvanizados ∅ 1 1/2" y peldaños, varilla de apoyo ∅ 3/4" cada 30cm.
</t>
  </si>
  <si>
    <t>Respiraderos de hierro galvanizado 3", incluye apertura de agujeros.</t>
  </si>
  <si>
    <t>Pintura de pared externa tanque y caseta, de aceite, dos manos de pintura de primera calidad, colores  a definir. Incluye raspado, resanes y lijado de paredes.</t>
  </si>
  <si>
    <t xml:space="preserve">Suministro e instalación de válvula de flotador completa ∅3/4". </t>
  </si>
  <si>
    <t>Sustitución de tuberías y accesorios en el Manifold sistema de bombeo existente, incluye ordenamiento y limpieza del área.</t>
  </si>
  <si>
    <t>Reparación e impermeabilización de pared interna de tanque.</t>
  </si>
  <si>
    <t>Excavación para tuberías, manual.</t>
  </si>
  <si>
    <t>Compactación suelo del lugar.</t>
  </si>
  <si>
    <t>Desalojo, incluye carreo y acopio.</t>
  </si>
  <si>
    <t>Trazo y nivelación lineal para la tubería.</t>
  </si>
  <si>
    <t>Tubería PVC de diam. 8", 100 PSI JC incluye accesorios.</t>
  </si>
  <si>
    <t>Tubería PVC de diam. 10", 100 PSI JC incluye accesorios.</t>
  </si>
  <si>
    <t>Construcción de cajas con parrilla para aguas lluvias variables con parrilla metálica, (profundidad variable).</t>
  </si>
  <si>
    <t>Bajadas de ø3" PVC, incluye accesorios, elementos de sujeción.</t>
  </si>
  <si>
    <t>Canaleta de aguas lluvias con parilla, marco de ángulo 1 1/2" con varillas 3/4" @ 7cms soldadas al marco.</t>
  </si>
  <si>
    <t>Cabezal de descarga</t>
  </si>
  <si>
    <t>MUROS DE LADRILLO DE CONCRETO.</t>
  </si>
  <si>
    <t xml:space="preserve">Excavación </t>
  </si>
  <si>
    <t>Relleno con suelo cemento 20:1,  e=20 cm</t>
  </si>
  <si>
    <t>Relleno con material de banco de préstamo (material selecto granular No plástico)</t>
  </si>
  <si>
    <t>Muro de cimentación, mampostería de piedra ligada con mortero 1:4, incluye suministro e inyección de conectores.</t>
  </si>
  <si>
    <t>Solera de ligadura 40x25 cm, Ref. Long. 4#4 +4#3, Est. #3 @15</t>
  </si>
  <si>
    <t>Tapial de bloque de concreto de 40x20x15 cm; Ref. Vert. #4@60 cm, Ref. Hor. 2#2 @40 cm, incluye contrafuertes según detalle y block solera.</t>
  </si>
  <si>
    <t>ARTEFACTOS SANITARIOS Y EQUIPOS</t>
  </si>
  <si>
    <t>Suministro e Inst. de Inodoro una pieza, asiento elongado, doble descarga (activación mediante botón), incluye asiento, tapadera y accesorios de instalación como: válvula de control, tubo de abasto, desconexión del existente y conexión del nuevo y todo lo necesario para dejarlo correctamente instalado.</t>
  </si>
  <si>
    <t>Suministro e Inst. Ducha cromada completa.</t>
  </si>
  <si>
    <t>Suministro e Inst. Válvula  de ducha cromada completa.</t>
  </si>
  <si>
    <t>Suministro e Inst. Resumidero de duchas de 2" de bronce antideslizante.</t>
  </si>
  <si>
    <t>Suministro e Inst. Resumidero de piso de 2" de bronce antideslizante.</t>
  </si>
  <si>
    <t>Dispensador de papel toalla para manos empotrado a la pared.</t>
  </si>
  <si>
    <t>Dispensador de papel higiénico jumbo.</t>
  </si>
  <si>
    <t>Espejos.</t>
  </si>
  <si>
    <t xml:space="preserve">TOTAL (COSTO DIRECTO + COSTO INDIRECTO + IVA) </t>
  </si>
  <si>
    <t>Desmontaje de mueble fijo de madera con gabinete y poceta. incluye sello de tuberías de drenaje y abasto en las áreas indicadas y demolición de base de concreto para posterior resane y colocación de piso de ladrillo de cemento igual o similar al existente. incluye  el azulejo 11 x 11 cms sobre muebles existentes y el resane de pared, afinado liso. En Nebulizaciones.</t>
  </si>
  <si>
    <t>Desmontaje de mueble fijo de madera con  poceta y escurridor.  En consultorio de enfermera y farmacia.</t>
  </si>
  <si>
    <t>Desmontaje de juego de divisiones livianas con puertas. Ubicadas en Servicios Sanitarios de Pacientes y de Personal.</t>
  </si>
  <si>
    <t>Desmontaje total de losetas de cielo falso. Se conservará la estructura de aluminio. En edificio principal, laboratorio y bodega.</t>
  </si>
  <si>
    <t>Desmontaje de fascias y cornisas, incluye estructura de sujeción de madera.  En todo del edificio principal, laboratorio y bodega.</t>
  </si>
  <si>
    <t>MEJORAS DE EDIFICACION PRINCIPAL Y LABORATORIO</t>
  </si>
  <si>
    <t>Desmontaje de mueble fijo de madera tipo despacho. Incluye ventaneria de vidrio fijo sobre muebles. En farmacia y documentos médicos.</t>
  </si>
  <si>
    <t>Demolición de muro de mampostería de piedra altura aprox. = 1.00 mt.</t>
  </si>
  <si>
    <t>Desmontaje de cerca de malla ciclón con postes de concreto.</t>
  </si>
  <si>
    <t>Demolición de rampa de acceso vehicular</t>
  </si>
  <si>
    <t>Suministro e instalación de piso cerámico alto trafico de 30x30 cm como mínimo de primera calidad, sobre piso existente, se aplicará ácido muriático y pegamento a base de polímeros mejor calidad. este acabado aplica en cada uno de los ambientes del modulo principal excepto en sanitarios.</t>
  </si>
  <si>
    <t>Suministro e instalación de piso cerámico antiderrapante de primera calidad, en sanitarios</t>
  </si>
  <si>
    <t>Suministro e instalación de fascia y cornisa, forro de lamina troquelada calibre 24 pre pintada, sellado de huecos entre laminas y a la pared; soporte de estructura metálicas de tubo estructural calibre 16, separación máxima de 40 cm, aplicación de dos manos  de anticorrosivo de diferente color.</t>
  </si>
  <si>
    <t>Reparación de ventanas con marco de aluminio y celosía de vidrio. Incluye sustitución de vidrios faltantes o quebrados, operadores tipo mariposa y limpieza general.</t>
  </si>
  <si>
    <t>Suministro e instalación de ventanas con marco de aluminio tipo pesado, anodizado al natural, con celosía de vidrio nevado y operador tipo mariposa. Incluye sello perimetral interior y exterior con silicón tipo pintable. Ubicadas en acceso principal y pasillos del patio central.</t>
  </si>
  <si>
    <t>Suministro e instalación de arriostramiento sismo resistente cada 2.40 mts. ambos sentidos; en cielo falso existente. Ver detalle en hoja HO4 .</t>
  </si>
  <si>
    <t>Suministro y aplicación de dos manos de anticorrosivo, base agua y una mano de pintura de esmalte, base agua de  primera calidad; en elementos metálicos como defensas de ventanas, verjas.</t>
  </si>
  <si>
    <t>Suministro e instalación de cortina antibacterial, tela 100% poliéster, resistente a las bacterias, antiestática, resistente a manchas, retardante a la flama, decorativo y lavable. Incluye rieles de sujeción en cielo falso. Ver detalle en hoja HO4</t>
  </si>
  <si>
    <t xml:space="preserve">Desmontaje de ventiladores con interruptores </t>
  </si>
  <si>
    <t>Suministro e instalación de Luminaria  tipo panel LED, módulo de 1'x 4', en área de Laboratorio y Saneamiento Ambiental, solo cambio de luminarias por la existente.</t>
  </si>
  <si>
    <t>Canalizado y Alambrado para unidad de aire acondicionado a 240 voltios, polarizado, incluye, caja NEMA 3R, térmico 20A/2P y demás accesorios para equipo de aires acondicionado. Con 2 THHN # 10 + 1 THHN # 12 . En Dirección</t>
  </si>
  <si>
    <t>MEJORAS EN LA INFRAESTRUCTURA DE UCSF-I TEJUTLA, CHALATENANGO</t>
  </si>
  <si>
    <t>Revisión del techo y sello y/o reparación de goteras en láminas metálicas troquelada.</t>
  </si>
  <si>
    <t>Suministro e instalación de extractor para baño de 180 CFM con ducto/rejilla, conectado a luminaria. Incluye ducto de PVC de 6" y rejilla al exterior.</t>
  </si>
  <si>
    <t>Canalizado y Alambrado de unidad de tomacorriente a 120 voltios, doble, polarizado. Incluye toma grado hospitalario y demás accesorios.</t>
  </si>
  <si>
    <t>Limpieza de toda la Unidad de Salud y desalojo final, Incluye trabajos de obra exterior.</t>
  </si>
  <si>
    <t>SISTEMA HIDRAULICO</t>
  </si>
  <si>
    <t>SEÑALETICA</t>
  </si>
  <si>
    <t>DESMONTAJES, DEMOLICIONE E INTERVENCIÓNES</t>
  </si>
  <si>
    <t>Señal de zona de seguridad en poste metálico</t>
  </si>
  <si>
    <t>Señal de extintor o señal de protección contra incendios</t>
  </si>
  <si>
    <t>Señal de ruta de evacuación</t>
  </si>
  <si>
    <t>Señal de Advertencia de Riesgo Eléctrico, de forma  triangular</t>
  </si>
  <si>
    <t xml:space="preserve">Señal de salida de forma rectangular </t>
  </si>
  <si>
    <t>Rótulo de nomenclatura de ambientes de vinil  acrílico a ubicarse en los diferentes espacios que componen la unidad, detallando el nombre exacto; atornillado a la pared. Su colocación especifica y dimensiones deberán  verse en común acuerdo con el Administrador del Contrato previo a su elaboración.</t>
  </si>
  <si>
    <r>
      <t>Nota 1:</t>
    </r>
    <r>
      <rPr>
        <sz val="11"/>
        <rFont val="Calibri"/>
        <family val="2"/>
      </rPr>
      <t xml:space="preserve"> La construcción de vallas de protección provisional, oficinas y bodegas provisionales a utilizar en la obra, se incluirán en los Costos Indirectos del Contratista.</t>
    </r>
  </si>
  <si>
    <r>
      <t>Nota</t>
    </r>
    <r>
      <rPr>
        <sz val="11"/>
        <rFont val="Calibri"/>
        <family val="2"/>
      </rPr>
      <t>: Dentro del Precio Unitario de las partidas de desmontaje y demolición se deberá incluir el desalojo y/o resguardo de materiales en buen estado a ser reutilizados por el MINSAL, así como el desalojo del material sobrante de la demolición.</t>
    </r>
  </si>
  <si>
    <r>
      <t>Nota</t>
    </r>
    <r>
      <rPr>
        <sz val="11"/>
        <rFont val="Calibri"/>
        <family val="2"/>
      </rPr>
      <t>: Todas las reparaciones incluyen la hechura, armado, moldeado, curado y colado de los elementos de concreto indicados en los detalles, colocación de epóxico y aditivos, repello, afinado, hechura de cuadrados y acabado final.</t>
    </r>
  </si>
  <si>
    <r>
      <t xml:space="preserve">Mueble </t>
    </r>
    <r>
      <rPr>
        <b/>
        <sz val="11"/>
        <rFont val="Calibri"/>
        <family val="2"/>
      </rPr>
      <t xml:space="preserve"> M-1</t>
    </r>
    <r>
      <rPr>
        <sz val="11"/>
        <rFont val="Calibri"/>
        <family val="2"/>
      </rPr>
      <t>, Estación de Enfermeras.  Ver ubicación y detalle en hoja HO3</t>
    </r>
  </si>
  <si>
    <r>
      <t xml:space="preserve">Mueble </t>
    </r>
    <r>
      <rPr>
        <b/>
        <sz val="11"/>
        <rFont val="Calibri"/>
        <family val="2"/>
      </rPr>
      <t>M-2,</t>
    </r>
    <r>
      <rPr>
        <sz val="11"/>
        <rFont val="Calibri"/>
        <family val="2"/>
      </rPr>
      <t xml:space="preserve"> Mesa de Trabajo, con superficie de losa  de granito de 13 o 20 mm, se incluirá dentro del costo del mueble la poceta de acero inoxidable, con sus accesorios y válvula de control.  Ver ubicación y detalle en hoja HO3</t>
    </r>
  </si>
  <si>
    <r>
      <t xml:space="preserve">Mueble </t>
    </r>
    <r>
      <rPr>
        <b/>
        <sz val="11"/>
        <rFont val="Calibri"/>
        <family val="2"/>
      </rPr>
      <t>M-3,</t>
    </r>
    <r>
      <rPr>
        <sz val="11"/>
        <rFont val="Calibri"/>
        <family val="2"/>
      </rPr>
      <t xml:space="preserve"> Mesa de Trabajo, con superficie de losa  de granito de 13 o 20 mm, se incluirá dentro del costo del mueble la poceta de acero inoxidable, con sus accesorios y válvula de control.  Ver ubicación y detalle en hoja HO3</t>
    </r>
  </si>
  <si>
    <r>
      <t xml:space="preserve">Mueble </t>
    </r>
    <r>
      <rPr>
        <b/>
        <sz val="11"/>
        <rFont val="Calibri"/>
        <family val="2"/>
      </rPr>
      <t xml:space="preserve">M-8, </t>
    </r>
    <r>
      <rPr>
        <sz val="11"/>
        <rFont val="Calibri"/>
        <family val="2"/>
      </rPr>
      <t>poceta de aseo toda enchape y a la pared en patio central. Ver ubicación y detalle en hoja HO3</t>
    </r>
  </si>
  <si>
    <r>
      <t xml:space="preserve">Mueble </t>
    </r>
    <r>
      <rPr>
        <b/>
        <sz val="11"/>
        <rFont val="Calibri"/>
        <family val="2"/>
      </rPr>
      <t xml:space="preserve">M-9, </t>
    </r>
    <r>
      <rPr>
        <sz val="11"/>
        <rFont val="Calibri"/>
        <family val="2"/>
      </rPr>
      <t>tipo lavadero de concreto de un ala, ubicado en patio central.</t>
    </r>
  </si>
  <si>
    <r>
      <t>Zapata</t>
    </r>
    <r>
      <rPr>
        <b/>
        <sz val="11"/>
        <rFont val="Calibri"/>
        <family val="2"/>
      </rPr>
      <t xml:space="preserve"> Z-A,</t>
    </r>
    <r>
      <rPr>
        <sz val="11"/>
        <rFont val="Calibri"/>
        <family val="2"/>
      </rPr>
      <t xml:space="preserve"> de 80 x 80 cm, parrilla con refuerzo #4 a cada 20 cm en ambos sentidos, revenimiento de  5 pulgadas máximo y resistencia a la compresión de  280 kg/cm2. </t>
    </r>
  </si>
  <si>
    <r>
      <t>Pedestal</t>
    </r>
    <r>
      <rPr>
        <b/>
        <sz val="11"/>
        <rFont val="Calibri"/>
        <family val="2"/>
      </rPr>
      <t xml:space="preserve"> PD-1,</t>
    </r>
    <r>
      <rPr>
        <sz val="11"/>
        <rFont val="Calibri"/>
        <family val="2"/>
      </rPr>
      <t xml:space="preserve"> de 25 x 25 cm con 4 # 4 y estribos #3 @15 cms., revenimiento de  5 pulgadas máximo y resistencia a la compresión de  280 kg/cm2. Incluye placa de lámina negra 1/4" de 20x20 cm y pernos Ø1/2", longitud 15".</t>
    </r>
  </si>
  <si>
    <r>
      <t xml:space="preserve">Tensor </t>
    </r>
    <r>
      <rPr>
        <b/>
        <sz val="11"/>
        <rFont val="Calibri"/>
        <family val="2"/>
      </rPr>
      <t xml:space="preserve">T-1 </t>
    </r>
    <r>
      <rPr>
        <sz val="11"/>
        <rFont val="Calibri"/>
        <family val="2"/>
      </rPr>
      <t xml:space="preserve">de 20 x 20 cms., con 4 # 3 y estribos #2 @15 cms., revenimiento de  5 pulgadas máximo y resistencia a la compresión de  280 kg/cm2. </t>
    </r>
  </si>
  <si>
    <r>
      <t xml:space="preserve">Viga Metálica </t>
    </r>
    <r>
      <rPr>
        <b/>
        <sz val="11"/>
        <rFont val="Calibri"/>
        <family val="2"/>
      </rPr>
      <t>VM-A</t>
    </r>
    <r>
      <rPr>
        <sz val="11"/>
        <rFont val="Calibri"/>
        <family val="2"/>
      </rPr>
      <t xml:space="preserve">, peralte 25 cms., con 4 angulares  de 1 1/2" x 1 1/2" x 1/8", celosías con varilla de hierro # 3 a 60º. Según detalle en planos </t>
    </r>
  </si>
  <si>
    <r>
      <t xml:space="preserve">Hechura y colocación de Polín encajuelado </t>
    </r>
    <r>
      <rPr>
        <b/>
        <sz val="11"/>
        <rFont val="Calibri"/>
        <family val="2"/>
      </rPr>
      <t>P-1</t>
    </r>
    <r>
      <rPr>
        <sz val="11"/>
        <rFont val="Calibri"/>
        <family val="2"/>
      </rPr>
      <t xml:space="preserve">, con dos  polín "C" de 4" x 2", chapa 14 </t>
    </r>
  </si>
  <si>
    <r>
      <t>Nota</t>
    </r>
    <r>
      <rPr>
        <sz val="11"/>
        <rFont val="Calibri"/>
        <family val="2"/>
      </rPr>
      <t>: Todos los elementos estructurales metálicos llevaran aplicación de  dos manos de anticorrosivo y una mano de pintura de esmalte base agua de primera calidad; se incluirá dentro del precio unitario de cada elemento los apoyos y anclajes a paredes y vigas metálicas, según detalle en planos.</t>
    </r>
  </si>
  <si>
    <t>Suministro e Inst. de lavamanos tipo ovalin con pedestal, grifería, incluye tubo de abasto, válvula de control, chapetones, sifón de desagüe cromado a la pared, desconexión del existente y conexión del nuevo y todo lo necesario para dejarlo correctamente instalado.</t>
  </si>
  <si>
    <t>Barras para baños, dos lados</t>
  </si>
  <si>
    <t>Suministro e instalación de equipo de  aire  acondicionado de 1.5 de tonelada. Tipo mini Split en área de Dirección. Incluye base metálica y conexión de drenaje de condensador hacia red aguas lluvias más próxima.</t>
  </si>
  <si>
    <t>Unidad de iluminación  tipo ojo de buey de 5". Incluye lampara fluorescente compacta de 20W, receptáculo, accesorios y otros.</t>
  </si>
  <si>
    <r>
      <t>Nota:</t>
    </r>
    <r>
      <rPr>
        <sz val="11"/>
        <rFont val="Calibri"/>
        <family val="2"/>
      </rPr>
      <t xml:space="preserve"> se deben realizar toda la obra civil necesaria tal como: picado o corte, resane, repello, pintado y otras actividades necesarias para restablecer el acabado, en todos los casos que aplique. </t>
    </r>
  </si>
  <si>
    <t>Suministro y colocación de placa conmemorativa del proyecto elaborada en bronce fotograbada, cuyas medidas serán de 0.80 x 0.60 mts. aproximadamente; diseño, colores y leyendas según MINSAL.</t>
  </si>
  <si>
    <t xml:space="preserve">Desmontaje de mueble fijo de madera con gabinete y poceta. incluye  el azulejo 11 x 11 cms sobre muebles existentes. En Farmacia FOSALUD, Curaciones /Inyecciones y Vacunación. </t>
  </si>
  <si>
    <t>Desmontaje de divisiones livianas, diverso material. Área de consultorios y vacunación, farmacia y documentos médicos.</t>
  </si>
  <si>
    <t xml:space="preserve">Desmontaje de puertas de madera y/o metálica de una o dos hojas (D-PM). Incluye, mocheta, herrajes y accesorios. </t>
  </si>
  <si>
    <t>Desmontaje de ventanas de marco de aluminio y celosía de vidrio, de piso a cielo; en área de fachada acceso principal, espera general.</t>
  </si>
  <si>
    <t>Demolición de poceta de aseo y "pila", enchape de azulejo, resane del piso y pared, desmontaje de grifos. En área de ASEO.</t>
  </si>
  <si>
    <t>Demolición de pared para apertura de puerta, en área de ASEO</t>
  </si>
  <si>
    <r>
      <t xml:space="preserve">Reparación </t>
    </r>
    <r>
      <rPr>
        <b/>
        <sz val="11"/>
        <rFont val="Calibri"/>
        <family val="2"/>
      </rPr>
      <t>R-1.</t>
    </r>
    <r>
      <rPr>
        <sz val="11"/>
        <rFont val="Calibri"/>
        <family val="2"/>
      </rPr>
      <t xml:space="preserve"> Apertura de hueco de puerta en pared existente . </t>
    </r>
  </si>
  <si>
    <r>
      <t xml:space="preserve">Reparación </t>
    </r>
    <r>
      <rPr>
        <b/>
        <sz val="11"/>
        <rFont val="Calibri"/>
        <family val="2"/>
      </rPr>
      <t xml:space="preserve">R-2. </t>
    </r>
    <r>
      <rPr>
        <sz val="11"/>
        <rFont val="Calibri"/>
        <family val="2"/>
      </rPr>
      <t>Sello de hueco de puerta en área de ASEO</t>
    </r>
  </si>
  <si>
    <r>
      <t xml:space="preserve">Reparación </t>
    </r>
    <r>
      <rPr>
        <b/>
        <sz val="11"/>
        <rFont val="Calibri"/>
        <family val="2"/>
      </rPr>
      <t>R-3</t>
    </r>
    <r>
      <rPr>
        <sz val="11"/>
        <rFont val="Calibri"/>
        <family val="2"/>
      </rPr>
      <t xml:space="preserve">. sello de hueco de ventana existente, hasta 4 hiladas para crear repisa. </t>
    </r>
  </si>
  <si>
    <t>Suministro y colocación de divisiones livianas con doble forro de tabla cemento, espesor de 12.7 mm., fabricadas a base de cemento, con aditivos especiales y reforzadas con malla de fibra de vidrio integrada, fijada a bastidores metálicos (postes y canales) de lámina galvanizada tipo pesada @ 40 cm de separación máxima, con tornillos autorroscantes especiales con separación de 16". Instalación y tratamiento de la superficie según especificaciones del fabricante, juntas ocultas con cinta de malla de fibra de vidrio. Incluye el suministro e instalación de zócalo de vinil de 7.5cm de altura.</t>
  </si>
  <si>
    <t>Dispensador manual de jabón liquido a la pared.</t>
  </si>
  <si>
    <t>Piso de concreto (f'c=140 kg/cm²) tipo acera sobre emplantillado de piedra cuarta fraguada y repellado con mortero proporción 1:3, sisada cada 50 cms con varilla de hierro #3. en aceras exteriores de Laboratorio.</t>
  </si>
  <si>
    <t xml:space="preserve">Suministro e instalación de luminaria tipo panel LED de 4'x2', IP mayor a 70 y temperatura de color arriba de 6700 grados Kelvin, de 40 Watts, incluye interruptores en Módulo principal </t>
  </si>
  <si>
    <r>
      <t>Suministro e instalación de Tablero de 42</t>
    </r>
    <r>
      <rPr>
        <sz val="10"/>
        <rFont val="Arial"/>
        <family val="2"/>
      </rPr>
      <t xml:space="preserve"> espacios, y reordenamiento de circuitos ramales. </t>
    </r>
  </si>
  <si>
    <t>Red de Polarización de Tablero General y tomacorrientes.</t>
  </si>
  <si>
    <r>
      <t>Nota</t>
    </r>
    <r>
      <rPr>
        <sz val="11"/>
        <rFont val="Calibri"/>
        <family val="2"/>
      </rPr>
      <t>: Todos los artefactos sanitarios, inodoros, lavamanos, pocetas en muebles fijos y poceta de aseo/pila;  la conexión de agua potable se hará a la mecha de agua potable existente mas cercana.</t>
    </r>
  </si>
  <si>
    <r>
      <t xml:space="preserve">Mueble </t>
    </r>
    <r>
      <rPr>
        <b/>
        <sz val="11"/>
        <rFont val="Calibri"/>
        <family val="2"/>
      </rPr>
      <t xml:space="preserve"> M-4</t>
    </r>
    <r>
      <rPr>
        <sz val="11"/>
        <rFont val="Calibri"/>
        <family val="2"/>
      </rPr>
      <t>, Farmacia; largo 1.40 mts, ancho 0.50 mts., con gavetas;  incluye repisa y ventanilla con marco de aluminio pesado, vidrio fijo de 6 mm., corrediza para despacho. Ver ubicación y detalle en hoja HO3</t>
    </r>
  </si>
  <si>
    <r>
      <t xml:space="preserve">Mueble </t>
    </r>
    <r>
      <rPr>
        <b/>
        <sz val="11"/>
        <rFont val="Calibri"/>
        <family val="2"/>
      </rPr>
      <t xml:space="preserve"> M-5</t>
    </r>
    <r>
      <rPr>
        <sz val="11"/>
        <rFont val="Calibri"/>
        <family val="2"/>
      </rPr>
      <t>, Documentos Médicos; largo 3.00 mts, ancho 0.50 mts., con gavetas;  incluye repisa y ventaneria con marco de aluminio pesado, vidrio fijo de 6 mm y ventanilla corrediza para despacho. Ver ubicación y detalle en hoja HO3</t>
    </r>
  </si>
  <si>
    <r>
      <t xml:space="preserve">Mueble </t>
    </r>
    <r>
      <rPr>
        <b/>
        <sz val="11"/>
        <rFont val="Calibri"/>
        <family val="2"/>
      </rPr>
      <t xml:space="preserve">M-7, </t>
    </r>
    <r>
      <rPr>
        <sz val="11"/>
        <rFont val="Calibri"/>
        <family val="2"/>
      </rPr>
      <t>Mueble Tipo Pantrie, longitud =0.60 m,   superficies exteriores con forro plástico laminado embatientado con madera de cortez blanco y estructura de madera. Con repisa interior. Ver ubicación y detalle en hoja HO3.  En cada sitio se pondrán dos.</t>
    </r>
  </si>
  <si>
    <t>Revisión general de azulejos y sisas, cambio de piezas fracturadas o astilladas, enmasillado de agujeros, zulaqueado de sisas vacías con porcelana y limpieza de azulejo con químicos adecuados para este fin. En Servicios Sanitarios</t>
  </si>
  <si>
    <t xml:space="preserve">Desmontaje de luminarias e interruptores y tomas de corriente en zonas de intervención (desmontaje de divisiones y áreas a modificar) </t>
  </si>
  <si>
    <t>Desmontaje de portón vehicular de malla ciclón con poste de caño galvanizado, 2 hojas.</t>
  </si>
  <si>
    <t>Desmontaje de artefactos sanitarios lavamanos e inodoros a ser sustituidos por nuevos. Incluye  grifería, válvula y accesorios de conexión para drenaje de aguas negras y alimentación de agua potable</t>
  </si>
  <si>
    <t>Elaboración y colocación de canal de lamina lisa galvanizada calibre 24 de dimensión igual al existente, ganchos No. 4 cada 50 cm, incluye barrillas corrugadas y pintura.</t>
  </si>
  <si>
    <r>
      <t>Nota 2:</t>
    </r>
    <r>
      <rPr>
        <sz val="11"/>
        <rFont val="Calibri"/>
        <family val="2"/>
      </rPr>
      <t xml:space="preserve"> Las intervenciones de mejoras se realizaran por etapas con el objetivo de no interrumpir las atenciones a los pacientes. La UCSF-I en coordinación con EL Director/a local definirán la metodología a implementar.</t>
    </r>
  </si>
  <si>
    <t>Suministro e instalación de losetas de 2'x4'x6 mm, acabado de vinil color blanco. incluye sustitución de perfilería dañada.  Este acabado aplica en cada uno de los ambientes del modulo principal, laboratorio y saneamiento ambiental.</t>
  </si>
  <si>
    <t>NOTA:
Se tendrá que entregar las losetas de 2'x4'x6 mm, acabado de vinil color blanco. Equivalente al numero de luminarias tipo panel LED instaladas. Estas serán para uso futuro de mantenimiento de la UCSF de Tejutla</t>
  </si>
  <si>
    <t>Suministro e instalación de puntos de red y telefonía con UTP 4 pares CAT 6 en ENT corrugado 1/2" incluye toma placa (certificado).  Ver hoja HO-6</t>
  </si>
  <si>
    <t xml:space="preserve">Suministro e instalación de luminaria  exterior tipo  LED, con fotocelda,  luz blanca, con brazo de 5' . Incluye lijado y pintado (2 manos de pintura anticorrosiva) de base y poste. </t>
  </si>
  <si>
    <t>Suministro e instalación de Acometida secundaria desde transformador hasta TG con 2 THHN # 3/0 + 1 THHN # 2/0 + 1 THHN # 2 en tubería 2"</t>
  </si>
  <si>
    <t>Pavimento con adoquín ecológico, incluye base compactada con grava, cama de arena, separadores de concreto prefabricado coloreado para indicar la línea de separación de los espacios de estacionamiento; relleno de celdas con suelo del lugar y siembra de grama en las mismas;  según detalle en hoja HO5,  cordón del mismo material. Ver detalle en hoja HO5</t>
  </si>
  <si>
    <t xml:space="preserve">Suministro e instalación de juego de división liviana y puertas de melamina de 1/2" de espesor, herrajes de acero inoxidable y perfiles de aluminio del tipo pesado. Incluye: Pilastra de acero inoxidable 1/8" en todos los costados vistos del modulo fijada  a estructura  con tornillo de aluminio. Ubicadas en Servicios Sanitarios de Pacientes y de Personal. Ver detalle en hoja H0-5 de planos. </t>
  </si>
  <si>
    <t>Suministro e instalación ventilador para techo industrial (tipo pesado) y estructura metálica de sujeción para estructura de techo. Ver hojas HO-4 y  HO-6 de planos.</t>
  </si>
  <si>
    <t>Suministro e instalación de Portón vehicular de dos hojas, incluye zapatas y columnas de sujeción, según detalle en hoja HO-4 de planos</t>
  </si>
  <si>
    <t>Piso de concreto (f'c=180 kg/cm²) tipo acera en rampas, armada con refuerzo de hierro de ∅1/4" @ 25 cm a.s., sobre emplantillado de piedra cuarta, fraguada  con mortero proporción 1:3, acabado tipo escobillado. (en rampa de acceso portón vehicular y entrada por ambulancia).</t>
  </si>
  <si>
    <t>FORMULARIO DE OFERTA</t>
  </si>
  <si>
    <t>Suministro y aplicación de pintura de látex acrílica semi brillante en superficie de paredes existentes interiores y exteriores y divisiones livianas nuevas con dos manos (mínimo) de primera calidad, zócalo de pintura a 1.40 m de altura, colores a definir. Incluye limpieza, lijado y base, según especificaciones del fabricante. En elementos de madera se aplicará sellador y barniz. Aplica en ambos módulos.</t>
  </si>
  <si>
    <t>Revisión y reparación de puerta de aluminio y vidrio de dos hojas incluye marco, contramarco, haladeras, bisagras, suministro y chapa y cerradores ocultos, corte inferior por instalación de piso de cerámica suministro e instalación de bomba para cierre automático, limpieza de vidrios y del aluminio con abrasivos especiales.</t>
  </si>
  <si>
    <t xml:space="preserve">Revisión y reparación general de puerta metálica de una o dos hojas, marco, contramarco, chapa, cerradura y herrajes, incluye cambio de piezas y forros dañados, corte inferior por instalación de piso de cerámica y reinstalación de hoja: enmasillado, lijado y aplicación (con soplete) de 2 manos de anticorrosivo y una mano de pintura de esmalte. </t>
  </si>
  <si>
    <t>Demolición de piso de adoquín en área de estacionamiento proyectado</t>
  </si>
  <si>
    <t>Construcción de cerca perimetral (PC+MC) de poste de concreto a cada 2 m., en base de concreto. Incluye malla ciclón #9 fijado en varilla N°3 y alambre espigado 3 líneas.  Ver detalle en hoja HO-5 de planos</t>
  </si>
  <si>
    <t>Trazo y nivelación del área</t>
  </si>
  <si>
    <t>Desmontaje de mueble fijo sencillo con estructura metálica, poceta y escurridor.  En esterilización y bodega.</t>
  </si>
  <si>
    <t>MEJORAS EN EL SISTEMA DE AGUA POTABLE REPARACION DE CISTERNA</t>
  </si>
  <si>
    <t>MEJORAS EN EL SISTEMA DE AGUAS LLUVIAS.</t>
  </si>
  <si>
    <t>Suministro e instalación de Mini planta de tratamiento con capacidad de 1,069 Galones prefabricada, incluye caseta para equipo soplador y conexión eléctrica.</t>
  </si>
  <si>
    <t>Tubería PVC de diam. 12", 100 PSI JC incluye base compacta con material selecto, relleno granular y accesorios.</t>
  </si>
  <si>
    <r>
      <t xml:space="preserve">Suministro e instalación de puerta de madera con marco y estructura de riostra de madera de cedro y doble forro de lamina de madera prensada Banack o caobilla clase "B" de 1/4". Incluye mochetas de cedro, chapa tipo palanca y </t>
    </r>
    <r>
      <rPr>
        <u val="single"/>
        <sz val="11"/>
        <rFont val="Calibri"/>
        <family val="2"/>
      </rPr>
      <t>mas pasador con llave de seguridad</t>
    </r>
    <r>
      <rPr>
        <sz val="11"/>
        <rFont val="Calibri"/>
        <family val="2"/>
      </rPr>
      <t xml:space="preserve">, tres bisagras tipo alcayate de 4", tope al piso  tipo botón, aplicación de sellador y pintura a soplete.  Altura de puerta 2.10 m o según el hueco existente. </t>
    </r>
  </si>
  <si>
    <t>Suministro e instalación de puerta de madera con marco y estructura de riostra de madera de cedro y doble forro de lamina de madera prensada  Banack o caobilla clase "B" de 1/4". Incluye mochetas de cedro, chapa tipo palanca, tres bisagras tipo alcayate de 4", tope al piso tipo botón, aplicación de sellador y pintura a soplete. Dimensiones de puerta: altura 2.10 m, o según el hueco existente.</t>
  </si>
  <si>
    <t>Suministro e instalación de puerta "especial" tipo holandesa con ventanilla y repisa de despacho; con marco y estructura de riostra de madera de cedro y doble forro de lamina de madera prensada banack o caobilla clase "b" de 1/4". incluye mochetas de cedro, chapa tipo palanca mas pasador con llave de seguridad, cuatro bisagras tipo alcayate de 4", aplicación de sellador y pintura a soplete. altura de puerta 2.10 m o según el hueco existente en los casos que aplique;  giro hacia afuera; en farmacia FOSALUD</t>
  </si>
  <si>
    <r>
      <t xml:space="preserve">Mueble </t>
    </r>
    <r>
      <rPr>
        <b/>
        <sz val="11"/>
        <rFont val="Calibri"/>
        <family val="2"/>
      </rPr>
      <t>M-6</t>
    </r>
    <r>
      <rPr>
        <sz val="11"/>
        <rFont val="Calibri"/>
        <family val="2"/>
      </rPr>
      <t>, Mueble para Nebulizador, madera de lamina de madera prensada Banack clase "B" de espesor, acabado en plástico laminado en todas sus caras vistas, sin filos vivos. Ver ubicación y detalle en hoja HO3</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</si>
</sst>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_);_(@_)"/>
    <numFmt numFmtId="165" formatCode="\$#,##0.00"/>
    <numFmt numFmtId="166" formatCode="_-* #,##0.00\ _€_-;\-* #,##0.00\ _€_-;_-* \-??\ _€_-;_-@_-"/>
    <numFmt numFmtId="167" formatCode="0.0"/>
    <numFmt numFmtId="168" formatCode="_(\$* #,##0.00_);_(\$* \(#,##0.00\);_(\$* \-??_);_(@_)"/>
    <numFmt numFmtId="169" formatCode="_-* #,##0.00&quot; €&quot;_-;\-* #,##0.00&quot; €&quot;_-;_-* \-??&quot; €&quot;_-;_-@_-"/>
    <numFmt numFmtId="170" formatCode="0.0%"/>
    <numFmt numFmtId="171" formatCode="_(* #,##0.00_);_(* \(#,##0.00\);_(* &quot;-&quot;??_);_(@_)"/>
    <numFmt numFmtId="172" formatCode="_(* #,##0_);_(* \(#,##0\);_(* &quot;-&quot;??_);_(@_)"/>
    <numFmt numFmtId="173" formatCode="&quot;$&quot;#,##0.00"/>
    <numFmt numFmtId="174" formatCode="_(* #,##0.000_);_(* \(#,##0.000\);_(* \-??_);_(@_)"/>
    <numFmt numFmtId="175" formatCode="_(&quot;$&quot;* #,##0.00_);_(&quot;$&quot;* \(#,##0.00\);_(&quot;$&quot;* &quot;-&quot;??_);_(@_)"/>
    <numFmt numFmtId="176" formatCode="0.000"/>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52">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8"/>
      <name val="Arial"/>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name val="Calibri"/>
      <family val="2"/>
    </font>
    <font>
      <b/>
      <sz val="14"/>
      <name val="Calibri"/>
      <family val="2"/>
    </font>
    <font>
      <b/>
      <sz val="11"/>
      <name val="Calibri"/>
      <family val="2"/>
    </font>
    <font>
      <b/>
      <u val="single"/>
      <sz val="11"/>
      <name val="Calibri"/>
      <family val="2"/>
    </font>
    <font>
      <sz val="10"/>
      <color indexed="8"/>
      <name val="Arial"/>
      <family val="2"/>
    </font>
    <font>
      <b/>
      <sz val="10"/>
      <name val="Arial"/>
      <family val="2"/>
    </font>
    <font>
      <u val="single"/>
      <sz val="10"/>
      <color indexed="12"/>
      <name val="Arial"/>
      <family val="2"/>
    </font>
    <font>
      <sz val="8"/>
      <name val="Calibri"/>
      <family val="2"/>
    </font>
    <font>
      <u val="single"/>
      <sz val="11"/>
      <name val="Calibri"/>
      <family val="2"/>
    </font>
    <font>
      <sz val="11"/>
      <color indexed="8"/>
      <name val="Arial Narrow"/>
      <family val="2"/>
    </font>
    <font>
      <b/>
      <sz val="15"/>
      <color indexed="54"/>
      <name val="Calibri"/>
      <family val="2"/>
    </font>
    <font>
      <b/>
      <sz val="11"/>
      <color indexed="54"/>
      <name val="Calibri"/>
      <family val="2"/>
    </font>
    <font>
      <sz val="18"/>
      <color indexed="54"/>
      <name val="Calibri Light"/>
      <family val="2"/>
    </font>
    <font>
      <b/>
      <sz val="13"/>
      <color indexed="54"/>
      <name val="Calibri"/>
      <family val="2"/>
    </font>
    <font>
      <sz val="10"/>
      <color indexed="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FF0000"/>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rgb="FFFFFF00"/>
        <bgColor indexed="64"/>
      </patternFill>
    </fill>
    <fill>
      <patternFill patternType="solid">
        <fgColor rgb="FF92EA8E"/>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rgb="FFFFFF99"/>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59"/>
      </left>
      <right style="thin">
        <color indexed="59"/>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thin">
        <color indexed="59"/>
      </left>
      <right style="medium">
        <color indexed="59"/>
      </right>
      <top style="thin">
        <color indexed="59"/>
      </top>
      <bottom style="medium">
        <color indexed="59"/>
      </bottom>
    </border>
    <border>
      <left style="hair"/>
      <right style="hair"/>
      <top style="hair"/>
      <bottom>
        <color indexed="63"/>
      </bottom>
    </border>
    <border>
      <left style="thin">
        <color indexed="59"/>
      </left>
      <right style="thin">
        <color indexed="59"/>
      </right>
      <top style="thin">
        <color indexed="59"/>
      </top>
      <bottom>
        <color indexed="63"/>
      </bottom>
    </border>
    <border>
      <left style="thin">
        <color indexed="59"/>
      </left>
      <right style="medium">
        <color indexed="59"/>
      </right>
      <top style="thin">
        <color indexed="59"/>
      </top>
      <bottom>
        <color indexed="63"/>
      </bottom>
    </border>
    <border>
      <left style="medium">
        <color indexed="59"/>
      </left>
      <right style="thin">
        <color indexed="59"/>
      </right>
      <top style="medium">
        <color indexed="59"/>
      </top>
      <bottom style="thin">
        <color indexed="59"/>
      </bottom>
    </border>
    <border>
      <left style="thin">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style="medium">
        <color indexed="59"/>
      </left>
      <right style="thin">
        <color indexed="59"/>
      </right>
      <top style="thin">
        <color indexed="59"/>
      </top>
      <bottom style="medium">
        <color indexed="59"/>
      </bottom>
    </border>
    <border>
      <left style="thin">
        <color indexed="59"/>
      </left>
      <right style="thin">
        <color indexed="59"/>
      </right>
      <top style="thin">
        <color indexed="59"/>
      </top>
      <bottom style="medium">
        <color indexed="59"/>
      </bottom>
    </border>
  </borders>
  <cellStyleXfs count="1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4"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34"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34"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34"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34"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34" fillId="21"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34"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4" fillId="24" borderId="0" applyNumberFormat="0" applyBorder="0" applyAlignment="0" applyProtection="0"/>
    <xf numFmtId="0" fontId="2" fillId="25" borderId="0" applyNumberFormat="0" applyBorder="0" applyAlignment="0" applyProtection="0"/>
    <xf numFmtId="0" fontId="34" fillId="26" borderId="0" applyNumberFormat="0" applyBorder="0" applyAlignment="0" applyProtection="0"/>
    <xf numFmtId="0" fontId="2" fillId="17" borderId="0" applyNumberFormat="0" applyBorder="0" applyAlignment="0" applyProtection="0"/>
    <xf numFmtId="0" fontId="34" fillId="27" borderId="0" applyNumberFormat="0" applyBorder="0" applyAlignment="0" applyProtection="0"/>
    <xf numFmtId="0" fontId="2" fillId="19" borderId="0" applyNumberFormat="0" applyBorder="0" applyAlignment="0" applyProtection="0"/>
    <xf numFmtId="0" fontId="34" fillId="28" borderId="0" applyNumberFormat="0" applyBorder="0" applyAlignment="0" applyProtection="0"/>
    <xf numFmtId="0" fontId="2" fillId="29" borderId="0" applyNumberFormat="0" applyBorder="0" applyAlignment="0" applyProtection="0"/>
    <xf numFmtId="0" fontId="34"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2" fillId="33" borderId="0" applyNumberFormat="0" applyBorder="0" applyAlignment="0" applyProtection="0"/>
    <xf numFmtId="0" fontId="3" fillId="7" borderId="0" applyNumberFormat="0" applyBorder="0" applyAlignment="0" applyProtection="0"/>
    <xf numFmtId="0" fontId="35" fillId="34" borderId="0" applyNumberFormat="0" applyBorder="0" applyAlignment="0" applyProtection="0"/>
    <xf numFmtId="0" fontId="36" fillId="35" borderId="1" applyNumberFormat="0" applyAlignment="0" applyProtection="0"/>
    <xf numFmtId="0" fontId="6" fillId="36" borderId="2" applyNumberFormat="0" applyAlignment="0" applyProtection="0"/>
    <xf numFmtId="0" fontId="37" fillId="37" borderId="3" applyNumberFormat="0" applyAlignment="0" applyProtection="0"/>
    <xf numFmtId="0" fontId="4" fillId="38" borderId="4" applyNumberFormat="0" applyAlignment="0" applyProtection="0"/>
    <xf numFmtId="0" fontId="38" fillId="0" borderId="5" applyNumberFormat="0" applyFill="0" applyAlignment="0" applyProtection="0"/>
    <xf numFmtId="0" fontId="5" fillId="0" borderId="6" applyNumberFormat="0" applyFill="0" applyAlignment="0" applyProtection="0"/>
    <xf numFmtId="164" fontId="0" fillId="0" borderId="0" applyFill="0" applyBorder="0" applyAlignment="0" applyProtection="0"/>
    <xf numFmtId="165" fontId="0" fillId="0" borderId="0" applyFill="0" applyBorder="0" applyAlignment="0" applyProtection="0"/>
    <xf numFmtId="0" fontId="39" fillId="0" borderId="7"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9" borderId="0" applyNumberFormat="0" applyBorder="0" applyAlignment="0" applyProtection="0"/>
    <xf numFmtId="0" fontId="2" fillId="40" borderId="0" applyNumberFormat="0" applyBorder="0" applyAlignment="0" applyProtection="0"/>
    <xf numFmtId="0" fontId="41" fillId="41" borderId="0" applyNumberFormat="0" applyBorder="0" applyAlignment="0" applyProtection="0"/>
    <xf numFmtId="0" fontId="2" fillId="42" borderId="0" applyNumberFormat="0" applyBorder="0" applyAlignment="0" applyProtection="0"/>
    <xf numFmtId="0" fontId="41" fillId="43" borderId="0" applyNumberFormat="0" applyBorder="0" applyAlignment="0" applyProtection="0"/>
    <xf numFmtId="0" fontId="2" fillId="44" borderId="0" applyNumberFormat="0" applyBorder="0" applyAlignment="0" applyProtection="0"/>
    <xf numFmtId="0" fontId="41" fillId="45" borderId="0" applyNumberFormat="0" applyBorder="0" applyAlignment="0" applyProtection="0"/>
    <xf numFmtId="0" fontId="2" fillId="29" borderId="0" applyNumberFormat="0" applyBorder="0" applyAlignment="0" applyProtection="0"/>
    <xf numFmtId="0" fontId="41" fillId="46" borderId="0" applyNumberFormat="0" applyBorder="0" applyAlignment="0" applyProtection="0"/>
    <xf numFmtId="0" fontId="2" fillId="31" borderId="0" applyNumberFormat="0" applyBorder="0" applyAlignment="0" applyProtection="0"/>
    <xf numFmtId="0" fontId="41" fillId="47" borderId="0" applyNumberFormat="0" applyBorder="0" applyAlignment="0" applyProtection="0"/>
    <xf numFmtId="0" fontId="2" fillId="48" borderId="0" applyNumberFormat="0" applyBorder="0" applyAlignment="0" applyProtection="0"/>
    <xf numFmtId="0" fontId="42" fillId="49" borderId="1" applyNumberFormat="0" applyAlignment="0" applyProtection="0"/>
    <xf numFmtId="0" fontId="8" fillId="13" borderId="2" applyNumberFormat="0" applyAlignment="0" applyProtection="0"/>
    <xf numFmtId="0" fontId="25" fillId="0" borderId="0" applyNumberFormat="0" applyFill="0" applyBorder="0" applyAlignment="0" applyProtection="0"/>
    <xf numFmtId="0" fontId="43" fillId="50" borderId="0" applyNumberFormat="0" applyBorder="0" applyAlignment="0" applyProtection="0"/>
    <xf numFmtId="0" fontId="9" fillId="5" borderId="0" applyNumberFormat="0" applyBorder="0" applyAlignment="0" applyProtection="0"/>
    <xf numFmtId="164" fontId="0"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5"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42" fontId="1"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0" fontId="44"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1" fillId="0" borderId="0">
      <alignment/>
      <protection/>
    </xf>
    <xf numFmtId="0" fontId="0" fillId="0" borderId="0">
      <alignment/>
      <protection/>
    </xf>
    <xf numFmtId="0" fontId="0" fillId="0" borderId="0">
      <alignment/>
      <protection/>
    </xf>
    <xf numFmtId="0" fontId="0" fillId="53" borderId="8" applyNumberFormat="0" applyFont="0" applyAlignment="0" applyProtection="0"/>
    <xf numFmtId="0" fontId="0" fillId="54" borderId="9" applyNumberFormat="0" applyAlignment="0" applyProtection="0"/>
    <xf numFmtId="0" fontId="0" fillId="54" borderId="9"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167" fontId="1" fillId="0" borderId="0">
      <alignment horizontal="left" vertical="center" wrapText="1" indent="2"/>
      <protection/>
    </xf>
    <xf numFmtId="0" fontId="45" fillId="35" borderId="10" applyNumberFormat="0" applyAlignment="0" applyProtection="0"/>
    <xf numFmtId="0" fontId="12" fillId="36" borderId="11" applyNumberFormat="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16" fillId="0" borderId="12" applyNumberFormat="0" applyFill="0" applyAlignment="0" applyProtection="0"/>
    <xf numFmtId="0" fontId="49" fillId="0" borderId="13" applyNumberFormat="0" applyFill="0" applyAlignment="0" applyProtection="0"/>
    <xf numFmtId="0" fontId="17" fillId="0" borderId="14" applyNumberFormat="0" applyFill="0" applyAlignment="0" applyProtection="0"/>
    <xf numFmtId="0" fontId="40" fillId="0" borderId="15" applyNumberFormat="0" applyFill="0" applyAlignment="0" applyProtection="0"/>
    <xf numFmtId="0" fontId="7" fillId="0" borderId="16" applyNumberFormat="0" applyFill="0" applyAlignment="0" applyProtection="0"/>
    <xf numFmtId="0" fontId="18" fillId="0" borderId="0" applyNumberFormat="0" applyFill="0" applyBorder="0" applyAlignment="0" applyProtection="0"/>
    <xf numFmtId="0" fontId="50" fillId="0" borderId="17" applyNumberFormat="0" applyFill="0" applyAlignment="0" applyProtection="0"/>
    <xf numFmtId="0" fontId="15" fillId="0" borderId="18" applyNumberFormat="0" applyFill="0" applyAlignment="0" applyProtection="0"/>
  </cellStyleXfs>
  <cellXfs count="126">
    <xf numFmtId="0" fontId="0" fillId="0" borderId="0" xfId="0" applyAlignment="1">
      <alignment/>
    </xf>
    <xf numFmtId="0" fontId="1" fillId="0" borderId="0" xfId="0" applyFont="1" applyAlignment="1">
      <alignment horizontal="center" vertical="center"/>
    </xf>
    <xf numFmtId="0" fontId="19" fillId="0" borderId="0" xfId="0" applyFont="1" applyAlignment="1">
      <alignment vertical="center"/>
    </xf>
    <xf numFmtId="2" fontId="19" fillId="0" borderId="0" xfId="93" applyNumberFormat="1" applyFont="1" applyFill="1" applyBorder="1" applyAlignment="1" applyProtection="1">
      <alignment horizontal="center" vertical="center"/>
      <protection/>
    </xf>
    <xf numFmtId="168" fontId="19" fillId="0" borderId="0" xfId="109" applyFont="1" applyFill="1" applyBorder="1" applyAlignment="1" applyProtection="1">
      <alignment vertical="center"/>
      <protection/>
    </xf>
    <xf numFmtId="0" fontId="1" fillId="0" borderId="0" xfId="0" applyFont="1" applyAlignment="1">
      <alignment vertical="center"/>
    </xf>
    <xf numFmtId="0" fontId="1" fillId="0" borderId="0" xfId="0" applyFont="1" applyFill="1" applyAlignment="1">
      <alignment horizontal="center" vertical="center"/>
    </xf>
    <xf numFmtId="2" fontId="19" fillId="0" borderId="19" xfId="93" applyNumberFormat="1" applyFont="1" applyFill="1" applyBorder="1" applyAlignment="1" applyProtection="1">
      <alignment horizontal="center" vertical="center" wrapText="1"/>
      <protection/>
    </xf>
    <xf numFmtId="168" fontId="19" fillId="0" borderId="19" xfId="109" applyFont="1" applyFill="1" applyBorder="1" applyAlignment="1" applyProtection="1">
      <alignment horizontal="center" vertical="center" wrapText="1"/>
      <protection/>
    </xf>
    <xf numFmtId="0" fontId="1" fillId="0" borderId="0" xfId="0" applyFont="1" applyFill="1" applyAlignment="1">
      <alignment vertical="center"/>
    </xf>
    <xf numFmtId="0" fontId="19" fillId="0" borderId="19" xfId="0" applyFont="1" applyFill="1" applyBorder="1" applyAlignment="1">
      <alignment horizontal="center" vertical="center" wrapText="1"/>
    </xf>
    <xf numFmtId="2" fontId="19" fillId="0" borderId="19"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167" fontId="19" fillId="0" borderId="19" xfId="0" applyNumberFormat="1" applyFont="1" applyFill="1" applyBorder="1" applyAlignment="1">
      <alignment horizontal="center" vertical="center" wrapText="1"/>
    </xf>
    <xf numFmtId="2" fontId="19" fillId="0" borderId="19" xfId="93" applyNumberFormat="1" applyFont="1" applyFill="1" applyBorder="1" applyAlignment="1" applyProtection="1">
      <alignment horizontal="center" vertical="center"/>
      <protection/>
    </xf>
    <xf numFmtId="168" fontId="19" fillId="0" borderId="19" xfId="109" applyFont="1" applyFill="1" applyBorder="1" applyAlignment="1" applyProtection="1">
      <alignment vertical="center"/>
      <protection/>
    </xf>
    <xf numFmtId="0" fontId="23" fillId="0" borderId="0" xfId="0" applyFont="1" applyAlignment="1">
      <alignment horizontal="center" vertical="center"/>
    </xf>
    <xf numFmtId="0" fontId="23" fillId="0" borderId="0" xfId="0" applyFont="1" applyAlignment="1">
      <alignment/>
    </xf>
    <xf numFmtId="168" fontId="1" fillId="0" borderId="0" xfId="109" applyFont="1" applyFill="1" applyBorder="1" applyAlignment="1" applyProtection="1">
      <alignment horizontal="center" vertical="center"/>
      <protection/>
    </xf>
    <xf numFmtId="2" fontId="19" fillId="0" borderId="0" xfId="0" applyNumberFormat="1" applyFont="1" applyBorder="1" applyAlignment="1">
      <alignment horizontal="center" vertical="center" wrapText="1"/>
    </xf>
    <xf numFmtId="0" fontId="19" fillId="0" borderId="0" xfId="0" applyFont="1" applyBorder="1" applyAlignment="1">
      <alignment horizontal="justify" vertical="center" wrapText="1"/>
    </xf>
    <xf numFmtId="2" fontId="19" fillId="0" borderId="0" xfId="93" applyNumberFormat="1" applyFont="1" applyFill="1" applyBorder="1" applyAlignment="1" applyProtection="1">
      <alignment horizontal="center" vertical="center" wrapText="1"/>
      <protection/>
    </xf>
    <xf numFmtId="0" fontId="19" fillId="0" borderId="0" xfId="0" applyFont="1" applyBorder="1" applyAlignment="1">
      <alignment horizontal="center" vertical="center" wrapText="1"/>
    </xf>
    <xf numFmtId="168" fontId="19" fillId="0" borderId="0" xfId="109" applyFont="1" applyFill="1" applyBorder="1" applyAlignment="1" applyProtection="1">
      <alignment horizontal="center" vertical="center" wrapText="1"/>
      <protection/>
    </xf>
    <xf numFmtId="164" fontId="1" fillId="0" borderId="19" xfId="93" applyNumberFormat="1" applyFont="1" applyFill="1" applyBorder="1" applyAlignment="1">
      <alignment vertical="center" wrapText="1"/>
    </xf>
    <xf numFmtId="164" fontId="1" fillId="0" borderId="19" xfId="93" applyFont="1" applyFill="1" applyBorder="1" applyAlignment="1">
      <alignment horizontal="center" vertical="center" wrapText="1"/>
    </xf>
    <xf numFmtId="0" fontId="21" fillId="55" borderId="19" xfId="0" applyFont="1" applyFill="1" applyBorder="1" applyAlignment="1">
      <alignment horizontal="center" vertical="center" wrapText="1"/>
    </xf>
    <xf numFmtId="2" fontId="21" fillId="55" borderId="19" xfId="93" applyNumberFormat="1" applyFont="1" applyFill="1" applyBorder="1" applyAlignment="1" applyProtection="1">
      <alignment horizontal="center" vertical="center" wrapText="1"/>
      <protection/>
    </xf>
    <xf numFmtId="168" fontId="21" fillId="55" borderId="19" xfId="109" applyFont="1" applyFill="1" applyBorder="1" applyAlignment="1" applyProtection="1">
      <alignment horizontal="center" vertical="center" wrapText="1"/>
      <protection/>
    </xf>
    <xf numFmtId="2" fontId="21" fillId="56" borderId="19" xfId="93" applyNumberFormat="1" applyFont="1" applyFill="1" applyBorder="1" applyAlignment="1" applyProtection="1">
      <alignment horizontal="center" vertical="center" wrapText="1"/>
      <protection/>
    </xf>
    <xf numFmtId="0" fontId="21" fillId="56" borderId="19" xfId="0" applyFont="1" applyFill="1" applyBorder="1" applyAlignment="1">
      <alignment horizontal="center" vertical="center" wrapText="1"/>
    </xf>
    <xf numFmtId="0" fontId="19" fillId="0" borderId="19" xfId="0" applyFont="1" applyBorder="1" applyAlignment="1">
      <alignment horizontal="center" vertical="center" wrapText="1"/>
    </xf>
    <xf numFmtId="173" fontId="19" fillId="0" borderId="19" xfId="93" applyNumberFormat="1" applyFont="1" applyFill="1" applyBorder="1" applyAlignment="1">
      <alignment horizontal="center" vertical="center" wrapText="1"/>
    </xf>
    <xf numFmtId="164" fontId="19" fillId="0" borderId="19" xfId="93" applyNumberFormat="1" applyFont="1" applyFill="1" applyBorder="1" applyAlignment="1">
      <alignment vertical="center" wrapText="1"/>
    </xf>
    <xf numFmtId="164" fontId="19" fillId="0" borderId="19" xfId="93" applyNumberFormat="1" applyFont="1" applyFill="1" applyBorder="1" applyAlignment="1">
      <alignment horizontal="left" vertical="center" wrapText="1"/>
    </xf>
    <xf numFmtId="164" fontId="19" fillId="0" borderId="19" xfId="93" applyNumberFormat="1" applyFont="1" applyFill="1" applyBorder="1" applyAlignment="1">
      <alignment horizontal="left" vertical="center"/>
    </xf>
    <xf numFmtId="2" fontId="21" fillId="57" borderId="19" xfId="93" applyNumberFormat="1" applyFont="1" applyFill="1" applyBorder="1" applyAlignment="1" applyProtection="1">
      <alignment horizontal="center" vertical="center"/>
      <protection/>
    </xf>
    <xf numFmtId="0" fontId="21" fillId="57" borderId="19" xfId="0" applyFont="1" applyFill="1" applyBorder="1" applyAlignment="1">
      <alignment horizontal="center" vertical="center"/>
    </xf>
    <xf numFmtId="168" fontId="21" fillId="57" borderId="19" xfId="109" applyFont="1" applyFill="1" applyBorder="1" applyAlignment="1" applyProtection="1">
      <alignment horizontal="right" vertical="center"/>
      <protection/>
    </xf>
    <xf numFmtId="168" fontId="21" fillId="57" borderId="19" xfId="109" applyFont="1" applyFill="1" applyBorder="1" applyAlignment="1" applyProtection="1">
      <alignment horizontal="center" vertical="center"/>
      <protection/>
    </xf>
    <xf numFmtId="0" fontId="19" fillId="0" borderId="0" xfId="0" applyFont="1" applyAlignment="1">
      <alignment horizontal="center" vertical="center"/>
    </xf>
    <xf numFmtId="2" fontId="21" fillId="58" borderId="19" xfId="93" applyNumberFormat="1" applyFont="1" applyFill="1" applyBorder="1" applyAlignment="1" applyProtection="1">
      <alignment horizontal="center" vertical="center" wrapText="1"/>
      <protection/>
    </xf>
    <xf numFmtId="0" fontId="21" fillId="58" borderId="19" xfId="0" applyFont="1" applyFill="1" applyBorder="1" applyAlignment="1">
      <alignment horizontal="center" vertical="center" wrapText="1"/>
    </xf>
    <xf numFmtId="2" fontId="21" fillId="59" borderId="19" xfId="93" applyNumberFormat="1" applyFont="1" applyFill="1" applyBorder="1" applyAlignment="1" applyProtection="1">
      <alignment horizontal="center" vertical="center"/>
      <protection/>
    </xf>
    <xf numFmtId="0" fontId="21" fillId="59" borderId="19" xfId="0" applyFont="1" applyFill="1" applyBorder="1" applyAlignment="1">
      <alignment horizontal="center" vertical="center"/>
    </xf>
    <xf numFmtId="168" fontId="21" fillId="59" borderId="19" xfId="109" applyFont="1" applyFill="1" applyBorder="1" applyAlignment="1" applyProtection="1">
      <alignment horizontal="right" vertical="center"/>
      <protection/>
    </xf>
    <xf numFmtId="168" fontId="21" fillId="59" borderId="19" xfId="109" applyFont="1" applyFill="1" applyBorder="1" applyAlignment="1" applyProtection="1">
      <alignment horizontal="center" vertical="center"/>
      <protection/>
    </xf>
    <xf numFmtId="2" fontId="21" fillId="60" borderId="19" xfId="93" applyNumberFormat="1" applyFont="1" applyFill="1" applyBorder="1" applyAlignment="1" applyProtection="1">
      <alignment horizontal="center" vertical="center" wrapText="1"/>
      <protection/>
    </xf>
    <xf numFmtId="0" fontId="21" fillId="60" borderId="19" xfId="0" applyFont="1" applyFill="1" applyBorder="1" applyAlignment="1">
      <alignment horizontal="center" vertical="center" wrapText="1"/>
    </xf>
    <xf numFmtId="0" fontId="19" fillId="0" borderId="19" xfId="0" applyFont="1" applyFill="1" applyBorder="1" applyAlignment="1">
      <alignment horizontal="center" vertical="center"/>
    </xf>
    <xf numFmtId="4" fontId="19" fillId="0" borderId="19" xfId="0" applyNumberFormat="1" applyFont="1" applyFill="1" applyBorder="1" applyAlignment="1">
      <alignment horizontal="center" vertical="center" wrapText="1"/>
    </xf>
    <xf numFmtId="0" fontId="21" fillId="59" borderId="19" xfId="0" applyFont="1" applyFill="1" applyBorder="1" applyAlignment="1">
      <alignment horizontal="left" vertical="center" wrapText="1"/>
    </xf>
    <xf numFmtId="0" fontId="19" fillId="0" borderId="19" xfId="124" applyFont="1" applyFill="1" applyBorder="1" applyAlignment="1">
      <alignment horizontal="left" vertical="center" wrapText="1"/>
      <protection/>
    </xf>
    <xf numFmtId="0" fontId="19" fillId="0" borderId="19" xfId="0" applyFont="1" applyFill="1" applyBorder="1" applyAlignment="1">
      <alignment horizontal="left" vertical="center" wrapText="1"/>
    </xf>
    <xf numFmtId="0" fontId="21" fillId="0" borderId="19" xfId="0" applyFont="1" applyFill="1" applyBorder="1" applyAlignment="1">
      <alignment horizontal="left" vertical="center" wrapText="1"/>
    </xf>
    <xf numFmtId="167" fontId="21" fillId="58" borderId="19" xfId="0" applyNumberFormat="1" applyFont="1" applyFill="1" applyBorder="1" applyAlignment="1">
      <alignment horizontal="left" vertical="center" wrapText="1"/>
    </xf>
    <xf numFmtId="0" fontId="21" fillId="57" borderId="19" xfId="0" applyFont="1" applyFill="1" applyBorder="1" applyAlignment="1">
      <alignment horizontal="left" vertical="center" wrapText="1"/>
    </xf>
    <xf numFmtId="0" fontId="19" fillId="0" borderId="19" xfId="0" applyNumberFormat="1" applyFont="1" applyFill="1" applyBorder="1" applyAlignment="1">
      <alignment horizontal="left" vertical="center" wrapText="1"/>
    </xf>
    <xf numFmtId="167" fontId="21" fillId="0" borderId="19" xfId="0" applyNumberFormat="1" applyFont="1" applyFill="1" applyBorder="1" applyAlignment="1">
      <alignment horizontal="left" vertical="center" wrapText="1"/>
    </xf>
    <xf numFmtId="167" fontId="19" fillId="0" borderId="19" xfId="0" applyNumberFormat="1" applyFont="1" applyFill="1" applyBorder="1" applyAlignment="1">
      <alignment horizontal="left" vertical="center" wrapText="1"/>
    </xf>
    <xf numFmtId="167" fontId="21" fillId="60" borderId="19" xfId="0" applyNumberFormat="1" applyFont="1" applyFill="1" applyBorder="1" applyAlignment="1">
      <alignment horizontal="left" vertical="center" wrapText="1"/>
    </xf>
    <xf numFmtId="167" fontId="21" fillId="56" borderId="19" xfId="0" applyNumberFormat="1" applyFont="1" applyFill="1" applyBorder="1" applyAlignment="1">
      <alignment horizontal="left" vertical="center" wrapText="1"/>
    </xf>
    <xf numFmtId="0" fontId="1" fillId="0" borderId="0" xfId="0" applyFont="1" applyBorder="1" applyAlignment="1">
      <alignment vertical="center" wrapText="1"/>
    </xf>
    <xf numFmtId="2" fontId="21" fillId="55" borderId="20" xfId="0" applyNumberFormat="1" applyFont="1" applyFill="1" applyBorder="1" applyAlignment="1">
      <alignment horizontal="center" vertical="center" wrapText="1"/>
    </xf>
    <xf numFmtId="168" fontId="21" fillId="55" borderId="21" xfId="109" applyFont="1" applyFill="1" applyBorder="1" applyAlignment="1" applyProtection="1">
      <alignment horizontal="center" vertical="center" wrapText="1"/>
      <protection/>
    </xf>
    <xf numFmtId="167" fontId="21" fillId="59" borderId="20" xfId="0" applyNumberFormat="1" applyFont="1" applyFill="1" applyBorder="1" applyAlignment="1">
      <alignment horizontal="center" vertical="center" wrapText="1"/>
    </xf>
    <xf numFmtId="168" fontId="21" fillId="59" borderId="21" xfId="109" applyFont="1" applyFill="1" applyBorder="1" applyAlignment="1" applyProtection="1">
      <alignment horizontal="right" vertical="center"/>
      <protection/>
    </xf>
    <xf numFmtId="167" fontId="19" fillId="0" borderId="20" xfId="0" applyNumberFormat="1" applyFont="1" applyFill="1" applyBorder="1" applyAlignment="1">
      <alignment horizontal="center" vertical="center"/>
    </xf>
    <xf numFmtId="168" fontId="21" fillId="0" borderId="21" xfId="109" applyFont="1" applyFill="1" applyBorder="1" applyAlignment="1" applyProtection="1">
      <alignment horizontal="center" vertical="center" wrapText="1"/>
      <protection/>
    </xf>
    <xf numFmtId="168" fontId="19" fillId="0" borderId="21" xfId="109" applyFont="1" applyFill="1" applyBorder="1" applyAlignment="1" applyProtection="1">
      <alignment horizontal="center" vertical="center" wrapText="1"/>
      <protection/>
    </xf>
    <xf numFmtId="2" fontId="19" fillId="0" borderId="20" xfId="0" applyNumberFormat="1" applyFont="1" applyFill="1" applyBorder="1" applyAlignment="1">
      <alignment horizontal="center" vertical="center" wrapText="1"/>
    </xf>
    <xf numFmtId="167" fontId="21" fillId="58" borderId="20" xfId="0" applyNumberFormat="1" applyFont="1" applyFill="1" applyBorder="1" applyAlignment="1">
      <alignment horizontal="center" vertical="center"/>
    </xf>
    <xf numFmtId="168" fontId="21" fillId="58" borderId="21" xfId="109" applyFont="1" applyFill="1" applyBorder="1" applyAlignment="1" applyProtection="1">
      <alignment horizontal="center" vertical="center"/>
      <protection/>
    </xf>
    <xf numFmtId="167" fontId="21" fillId="57" borderId="20" xfId="0" applyNumberFormat="1" applyFont="1" applyFill="1" applyBorder="1" applyAlignment="1">
      <alignment horizontal="center" vertical="center" wrapText="1"/>
    </xf>
    <xf numFmtId="168" fontId="21" fillId="57" borderId="21" xfId="109" applyFont="1" applyFill="1" applyBorder="1" applyAlignment="1" applyProtection="1">
      <alignment horizontal="right" vertical="center"/>
      <protection/>
    </xf>
    <xf numFmtId="167" fontId="19" fillId="0" borderId="20" xfId="0" applyNumberFormat="1" applyFont="1" applyFill="1" applyBorder="1" applyAlignment="1">
      <alignment horizontal="center" vertical="center" wrapText="1"/>
    </xf>
    <xf numFmtId="2" fontId="21" fillId="57" borderId="20" xfId="0" applyNumberFormat="1" applyFont="1" applyFill="1" applyBorder="1" applyAlignment="1">
      <alignment horizontal="center" vertical="center" wrapText="1"/>
    </xf>
    <xf numFmtId="167" fontId="21" fillId="60" borderId="20" xfId="0" applyNumberFormat="1" applyFont="1" applyFill="1" applyBorder="1" applyAlignment="1">
      <alignment horizontal="center" vertical="center"/>
    </xf>
    <xf numFmtId="168" fontId="21" fillId="60" borderId="21" xfId="109" applyFont="1" applyFill="1" applyBorder="1" applyAlignment="1" applyProtection="1">
      <alignment horizontal="center" vertical="center"/>
      <protection/>
    </xf>
    <xf numFmtId="168" fontId="19" fillId="0" borderId="21" xfId="109" applyFont="1" applyFill="1" applyBorder="1" applyAlignment="1" applyProtection="1">
      <alignment vertical="center" wrapText="1"/>
      <protection/>
    </xf>
    <xf numFmtId="167" fontId="21" fillId="56" borderId="20" xfId="0" applyNumberFormat="1" applyFont="1" applyFill="1" applyBorder="1" applyAlignment="1">
      <alignment horizontal="center" vertical="center"/>
    </xf>
    <xf numFmtId="168" fontId="21" fillId="56" borderId="21" xfId="109" applyFont="1" applyFill="1" applyBorder="1" applyAlignment="1" applyProtection="1">
      <alignment horizontal="center" vertical="center"/>
      <protection/>
    </xf>
    <xf numFmtId="0" fontId="19" fillId="0" borderId="20" xfId="0" applyNumberFormat="1" applyFont="1" applyFill="1" applyBorder="1" applyAlignment="1">
      <alignment horizontal="center" vertical="center" wrapText="1"/>
    </xf>
    <xf numFmtId="168" fontId="22" fillId="0" borderId="21" xfId="109" applyFont="1" applyFill="1" applyBorder="1" applyAlignment="1" applyProtection="1">
      <alignment horizontal="center" vertical="center" wrapText="1"/>
      <protection/>
    </xf>
    <xf numFmtId="167" fontId="19" fillId="20" borderId="20" xfId="0" applyNumberFormat="1" applyFont="1" applyFill="1" applyBorder="1" applyAlignment="1">
      <alignment horizontal="center" vertical="center"/>
    </xf>
    <xf numFmtId="2" fontId="19" fillId="20" borderId="19" xfId="93" applyNumberFormat="1" applyFont="1" applyFill="1" applyBorder="1" applyAlignment="1" applyProtection="1">
      <alignment horizontal="center" vertical="center" wrapText="1"/>
      <protection/>
    </xf>
    <xf numFmtId="2" fontId="19" fillId="20" borderId="19" xfId="0" applyNumberFormat="1" applyFont="1" applyFill="1" applyBorder="1" applyAlignment="1">
      <alignment horizontal="center" vertical="center" wrapText="1"/>
    </xf>
    <xf numFmtId="168" fontId="21" fillId="20" borderId="21" xfId="109" applyFont="1" applyFill="1" applyBorder="1" applyAlignment="1" applyProtection="1">
      <alignment vertical="center" wrapText="1"/>
      <protection/>
    </xf>
    <xf numFmtId="173" fontId="24" fillId="0" borderId="21" xfId="0" applyNumberFormat="1" applyFont="1" applyBorder="1" applyAlignment="1">
      <alignment horizontal="center" vertical="top" wrapText="1"/>
    </xf>
    <xf numFmtId="2" fontId="19" fillId="0" borderId="20" xfId="0" applyNumberFormat="1" applyFont="1" applyFill="1" applyBorder="1" applyAlignment="1">
      <alignment horizontal="center" vertical="center"/>
    </xf>
    <xf numFmtId="2" fontId="19" fillId="0" borderId="20" xfId="0" applyNumberFormat="1" applyFont="1" applyBorder="1" applyAlignment="1">
      <alignment horizontal="center" vertical="center" wrapText="1"/>
    </xf>
    <xf numFmtId="173" fontId="19" fillId="0" borderId="21" xfId="0" applyNumberFormat="1" applyFont="1" applyBorder="1" applyAlignment="1">
      <alignment horizontal="center" vertical="top" wrapText="1"/>
    </xf>
    <xf numFmtId="173" fontId="21" fillId="0" borderId="21" xfId="0" applyNumberFormat="1" applyFont="1" applyBorder="1" applyAlignment="1">
      <alignment horizontal="center" vertical="top" wrapText="1"/>
    </xf>
    <xf numFmtId="164" fontId="19" fillId="0" borderId="19" xfId="93" applyFont="1" applyFill="1" applyBorder="1" applyAlignment="1">
      <alignment horizontal="center" vertical="center" wrapText="1"/>
    </xf>
    <xf numFmtId="164" fontId="19" fillId="0" borderId="19" xfId="103" applyNumberFormat="1" applyFont="1" applyFill="1" applyBorder="1" applyAlignment="1">
      <alignment vertical="center" wrapText="1"/>
    </xf>
    <xf numFmtId="166" fontId="19" fillId="0" borderId="19" xfId="103" applyFont="1" applyFill="1" applyBorder="1" applyAlignment="1">
      <alignment horizontal="center" vertical="center" wrapText="1"/>
    </xf>
    <xf numFmtId="0" fontId="19" fillId="0" borderId="20" xfId="0" applyFont="1" applyBorder="1" applyAlignment="1">
      <alignment horizontal="center" vertical="center"/>
    </xf>
    <xf numFmtId="2" fontId="19" fillId="0" borderId="19" xfId="0" applyNumberFormat="1" applyFont="1" applyBorder="1" applyAlignment="1">
      <alignment horizontal="center" vertical="center"/>
    </xf>
    <xf numFmtId="168" fontId="19" fillId="0" borderId="19" xfId="109" applyFont="1" applyBorder="1" applyAlignment="1">
      <alignment horizontal="center" vertical="center"/>
    </xf>
    <xf numFmtId="173" fontId="19" fillId="0" borderId="21" xfId="0" applyNumberFormat="1" applyFont="1" applyBorder="1" applyAlignment="1">
      <alignment horizontal="center"/>
    </xf>
    <xf numFmtId="168" fontId="21" fillId="56" borderId="22" xfId="109" applyFont="1" applyFill="1" applyBorder="1" applyAlignment="1" applyProtection="1">
      <alignment horizontal="center" vertical="center"/>
      <protection/>
    </xf>
    <xf numFmtId="167" fontId="19" fillId="0" borderId="20" xfId="0" applyNumberFormat="1" applyFont="1" applyBorder="1" applyAlignment="1">
      <alignment horizontal="center" vertical="center" wrapText="1"/>
    </xf>
    <xf numFmtId="0" fontId="28" fillId="0" borderId="0" xfId="0" applyFont="1" applyAlignment="1">
      <alignment/>
    </xf>
    <xf numFmtId="167" fontId="19" fillId="0" borderId="23" xfId="0" applyNumberFormat="1" applyFont="1" applyBorder="1" applyAlignment="1">
      <alignment horizontal="left" vertical="center" wrapText="1" indent="1"/>
    </xf>
    <xf numFmtId="2" fontId="19" fillId="0" borderId="24" xfId="0" applyNumberFormat="1" applyFont="1" applyFill="1" applyBorder="1" applyAlignment="1">
      <alignment horizontal="center" vertical="center" wrapText="1"/>
    </xf>
    <xf numFmtId="0" fontId="19" fillId="0" borderId="24" xfId="0" applyFont="1" applyFill="1" applyBorder="1" applyAlignment="1">
      <alignment horizontal="center" vertical="center" wrapText="1"/>
    </xf>
    <xf numFmtId="168" fontId="19" fillId="0" borderId="24" xfId="109" applyFont="1" applyFill="1" applyBorder="1" applyAlignment="1" applyProtection="1">
      <alignment horizontal="center" vertical="center" wrapText="1"/>
      <protection/>
    </xf>
    <xf numFmtId="168" fontId="21" fillId="0" borderId="25" xfId="109" applyFont="1" applyFill="1" applyBorder="1" applyAlignment="1" applyProtection="1">
      <alignment horizontal="center" vertical="center" wrapText="1"/>
      <protection/>
    </xf>
    <xf numFmtId="167" fontId="19" fillId="0" borderId="19" xfId="0" applyNumberFormat="1" applyFont="1" applyBorder="1" applyAlignment="1">
      <alignment horizontal="left" vertical="center" wrapText="1" indent="1"/>
    </xf>
    <xf numFmtId="2" fontId="19" fillId="0" borderId="20" xfId="0" applyNumberFormat="1" applyFont="1" applyBorder="1" applyAlignment="1">
      <alignment horizontal="center" vertical="center"/>
    </xf>
    <xf numFmtId="0" fontId="19" fillId="0" borderId="19" xfId="0" applyFont="1" applyBorder="1" applyAlignment="1">
      <alignment horizontal="left" vertical="center" wrapText="1"/>
    </xf>
    <xf numFmtId="167" fontId="19" fillId="0" borderId="19" xfId="0" applyNumberFormat="1" applyFont="1" applyBorder="1" applyAlignment="1">
      <alignment horizontal="left" vertical="center" wrapText="1"/>
    </xf>
    <xf numFmtId="164" fontId="51" fillId="0" borderId="19" xfId="93" applyNumberFormat="1" applyFont="1" applyFill="1" applyBorder="1" applyAlignment="1">
      <alignment vertical="center" wrapText="1"/>
    </xf>
    <xf numFmtId="0" fontId="46" fillId="0" borderId="19" xfId="0" applyFont="1" applyFill="1" applyBorder="1" applyAlignment="1">
      <alignment horizontal="left" vertical="center" wrapText="1"/>
    </xf>
    <xf numFmtId="168" fontId="21" fillId="56" borderId="19" xfId="109" applyFont="1" applyFill="1" applyBorder="1" applyAlignment="1" applyProtection="1">
      <alignment horizontal="center" vertical="center" wrapText="1"/>
      <protection/>
    </xf>
    <xf numFmtId="0" fontId="20" fillId="61" borderId="26" xfId="0" applyFont="1" applyFill="1" applyBorder="1" applyAlignment="1">
      <alignment horizontal="center" vertical="center" wrapText="1"/>
    </xf>
    <xf numFmtId="0" fontId="20" fillId="61" borderId="27" xfId="0" applyFont="1" applyFill="1" applyBorder="1" applyAlignment="1">
      <alignment horizontal="center" vertical="center" wrapText="1"/>
    </xf>
    <xf numFmtId="0" fontId="20" fillId="61" borderId="28" xfId="0" applyFont="1" applyFill="1" applyBorder="1" applyAlignment="1">
      <alignment horizontal="center" vertical="center" wrapText="1"/>
    </xf>
    <xf numFmtId="0" fontId="20" fillId="62" borderId="20" xfId="0" applyFont="1" applyFill="1" applyBorder="1" applyAlignment="1">
      <alignment horizontal="center" vertical="center" wrapText="1"/>
    </xf>
    <xf numFmtId="0" fontId="20" fillId="62" borderId="19" xfId="0" applyFont="1" applyFill="1" applyBorder="1" applyAlignment="1">
      <alignment horizontal="center" vertical="center" wrapText="1"/>
    </xf>
    <xf numFmtId="0" fontId="20" fillId="62" borderId="21" xfId="0" applyFont="1" applyFill="1" applyBorder="1" applyAlignment="1">
      <alignment horizontal="center" vertical="center" wrapText="1"/>
    </xf>
    <xf numFmtId="168" fontId="21" fillId="58" borderId="19" xfId="109" applyFont="1" applyFill="1" applyBorder="1" applyAlignment="1" applyProtection="1">
      <alignment horizontal="center" vertical="center" wrapText="1"/>
      <protection/>
    </xf>
    <xf numFmtId="168" fontId="21" fillId="60" borderId="19" xfId="109" applyFont="1" applyFill="1" applyBorder="1" applyAlignment="1" applyProtection="1">
      <alignment horizontal="center" vertical="center" wrapText="1"/>
      <protection/>
    </xf>
    <xf numFmtId="167" fontId="21" fillId="56" borderId="29" xfId="0" applyNumberFormat="1" applyFont="1" applyFill="1" applyBorder="1" applyAlignment="1">
      <alignment horizontal="right" vertical="center" indent="1"/>
    </xf>
    <xf numFmtId="167" fontId="21" fillId="56" borderId="30" xfId="0" applyNumberFormat="1" applyFont="1" applyFill="1" applyBorder="1" applyAlignment="1">
      <alignment horizontal="right" vertical="center" indent="1"/>
    </xf>
  </cellXfs>
  <cellStyles count="134">
    <cellStyle name="Normal" xfId="0"/>
    <cellStyle name="20% - Énfasis1" xfId="15"/>
    <cellStyle name="20% - Énfasis1 2" xfId="16"/>
    <cellStyle name="20% - Énfasis1 2 2" xfId="17"/>
    <cellStyle name="20% - Énfasis2" xfId="18"/>
    <cellStyle name="20% - Énfasis2 2" xfId="19"/>
    <cellStyle name="20% - Énfasis2 2 2" xfId="20"/>
    <cellStyle name="20% - Énfasis3" xfId="21"/>
    <cellStyle name="20% - Énfasis3 2" xfId="22"/>
    <cellStyle name="20% - Énfasis3 2 2" xfId="23"/>
    <cellStyle name="20% - Énfasis4" xfId="24"/>
    <cellStyle name="20% - Énfasis4 2" xfId="25"/>
    <cellStyle name="20% - Énfasis4 2 2" xfId="26"/>
    <cellStyle name="20% - Énfasis5" xfId="27"/>
    <cellStyle name="20% - Énfasis5 2" xfId="28"/>
    <cellStyle name="20% - Énfasis5 2 2" xfId="29"/>
    <cellStyle name="20% - Énfasis6" xfId="30"/>
    <cellStyle name="20% - Énfasis6 2" xfId="31"/>
    <cellStyle name="20% - Énfasis6 2 2" xfId="32"/>
    <cellStyle name="40% - Énfasis1" xfId="33"/>
    <cellStyle name="40% - Énfasis1 2" xfId="34"/>
    <cellStyle name="40% - Énfasis1 2 2" xfId="35"/>
    <cellStyle name="40% - Énfasis2" xfId="36"/>
    <cellStyle name="40% - Énfasis2 2" xfId="37"/>
    <cellStyle name="40% - Énfasis2 2 2" xfId="38"/>
    <cellStyle name="40% - Énfasis3" xfId="39"/>
    <cellStyle name="40% - Énfasis3 2" xfId="40"/>
    <cellStyle name="40% - Énfasis3 2 2" xfId="41"/>
    <cellStyle name="40% - Énfasis4" xfId="42"/>
    <cellStyle name="40% - Énfasis4 2" xfId="43"/>
    <cellStyle name="40% - Énfasis4 2 2" xfId="44"/>
    <cellStyle name="40% - Énfasis5" xfId="45"/>
    <cellStyle name="40% - Énfasis5 2" xfId="46"/>
    <cellStyle name="40% - Énfasis5 2 2" xfId="47"/>
    <cellStyle name="40% - Énfasis6" xfId="48"/>
    <cellStyle name="40% - Énfasis6 2" xfId="49"/>
    <cellStyle name="40% - Énfasis6 2 2"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Comma 2" xfId="71"/>
    <cellStyle name="Currency 2" xfId="72"/>
    <cellStyle name="Encabezado 1" xfId="73"/>
    <cellStyle name="Encabezado 4" xfId="74"/>
    <cellStyle name="Encabezado 4 2" xfId="75"/>
    <cellStyle name="Énfasis1" xfId="76"/>
    <cellStyle name="Énfasis1 2" xfId="77"/>
    <cellStyle name="Énfasis2" xfId="78"/>
    <cellStyle name="Énfasis2 2" xfId="79"/>
    <cellStyle name="Énfasis3" xfId="80"/>
    <cellStyle name="Énfasis3 2" xfId="81"/>
    <cellStyle name="Énfasis4" xfId="82"/>
    <cellStyle name="Énfasis4 2" xfId="83"/>
    <cellStyle name="Énfasis5" xfId="84"/>
    <cellStyle name="Énfasis5 2" xfId="85"/>
    <cellStyle name="Énfasis6" xfId="86"/>
    <cellStyle name="Énfasis6 2" xfId="87"/>
    <cellStyle name="Entrada" xfId="88"/>
    <cellStyle name="Entrada 2" xfId="89"/>
    <cellStyle name="Hyperlink" xfId="90"/>
    <cellStyle name="Incorrecto" xfId="91"/>
    <cellStyle name="Incorrecto 2" xfId="92"/>
    <cellStyle name="Comma" xfId="93"/>
    <cellStyle name="Comma [0]" xfId="94"/>
    <cellStyle name="Millares 2" xfId="95"/>
    <cellStyle name="Millares 2 2" xfId="96"/>
    <cellStyle name="Millares 2 2 2" xfId="97"/>
    <cellStyle name="Millares 2 28" xfId="98"/>
    <cellStyle name="Millares 2 28 2" xfId="99"/>
    <cellStyle name="Millares 2 28 2 2" xfId="100"/>
    <cellStyle name="Millares 2 28 3" xfId="101"/>
    <cellStyle name="Millares 2 3" xfId="102"/>
    <cellStyle name="Millares 3" xfId="103"/>
    <cellStyle name="Millares 3 2" xfId="104"/>
    <cellStyle name="Millares 31" xfId="105"/>
    <cellStyle name="Millares 31 2" xfId="106"/>
    <cellStyle name="Millares 5" xfId="107"/>
    <cellStyle name="Millares 5 2" xfId="108"/>
    <cellStyle name="Currency" xfId="109"/>
    <cellStyle name="Currency [0]" xfId="110"/>
    <cellStyle name="Moneda 2" xfId="111"/>
    <cellStyle name="Moneda 2 2" xfId="112"/>
    <cellStyle name="Moneda 2 2 2" xfId="113"/>
    <cellStyle name="Moneda 3" xfId="114"/>
    <cellStyle name="Neutral" xfId="115"/>
    <cellStyle name="Neutral 2" xfId="116"/>
    <cellStyle name="Normal 10" xfId="117"/>
    <cellStyle name="Normal 2" xfId="118"/>
    <cellStyle name="Normal 2 3" xfId="119"/>
    <cellStyle name="Normal 2 3 2" xfId="120"/>
    <cellStyle name="Normal 3" xfId="121"/>
    <cellStyle name="Normal 4" xfId="122"/>
    <cellStyle name="Normal 5" xfId="123"/>
    <cellStyle name="Normal_Hoja1" xfId="124"/>
    <cellStyle name="Notas" xfId="125"/>
    <cellStyle name="Notas 2" xfId="126"/>
    <cellStyle name="Notas 2 2" xfId="127"/>
    <cellStyle name="Percent" xfId="128"/>
    <cellStyle name="Porcentaje 2" xfId="129"/>
    <cellStyle name="Porcentaje 2 2" xfId="130"/>
    <cellStyle name="Porcentual 2 2" xfId="131"/>
    <cellStyle name="RUBROS" xfId="132"/>
    <cellStyle name="Salida" xfId="133"/>
    <cellStyle name="Salida 2" xfId="134"/>
    <cellStyle name="Texto de advertencia" xfId="135"/>
    <cellStyle name="Texto de advertencia 2" xfId="136"/>
    <cellStyle name="Texto explicativo" xfId="137"/>
    <cellStyle name="Texto explicativo 2" xfId="138"/>
    <cellStyle name="Título" xfId="139"/>
    <cellStyle name="Título 1 2" xfId="140"/>
    <cellStyle name="Título 2" xfId="141"/>
    <cellStyle name="Título 2 2" xfId="142"/>
    <cellStyle name="Título 3" xfId="143"/>
    <cellStyle name="Título 3 2" xfId="144"/>
    <cellStyle name="Título 4" xfId="145"/>
    <cellStyle name="Total" xfId="146"/>
    <cellStyle name="Total 2"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L209"/>
  <sheetViews>
    <sheetView tabSelected="1" zoomScaleSheetLayoutView="110" zoomScalePageLayoutView="0" workbookViewId="0" topLeftCell="A59">
      <selection activeCell="C63" sqref="C63"/>
    </sheetView>
  </sheetViews>
  <sheetFormatPr defaultColWidth="11.421875" defaultRowHeight="15"/>
  <cols>
    <col min="1" max="1" width="11.57421875" style="1" customWidth="1"/>
    <col min="2" max="2" width="9.00390625" style="41" customWidth="1"/>
    <col min="3" max="3" width="44.421875" style="21" customWidth="1"/>
    <col min="4" max="4" width="11.140625" style="3" customWidth="1"/>
    <col min="5" max="5" width="11.140625" style="2" customWidth="1"/>
    <col min="6" max="7" width="11.140625" style="4" customWidth="1"/>
    <col min="8" max="8" width="16.57421875" style="4" customWidth="1"/>
    <col min="9" max="9" width="12.28125" style="1" customWidth="1"/>
    <col min="10" max="10" width="11.421875" style="5" customWidth="1"/>
    <col min="11" max="16384" width="11.421875" style="5" customWidth="1"/>
  </cols>
  <sheetData>
    <row r="2" ht="15.75" thickBot="1"/>
    <row r="3" spans="2:8" ht="24.75" customHeight="1">
      <c r="B3" s="116" t="s">
        <v>191</v>
      </c>
      <c r="C3" s="117"/>
      <c r="D3" s="117"/>
      <c r="E3" s="117"/>
      <c r="F3" s="117"/>
      <c r="G3" s="117"/>
      <c r="H3" s="118"/>
    </row>
    <row r="4" spans="2:8" ht="24.75" customHeight="1">
      <c r="B4" s="119" t="s">
        <v>122</v>
      </c>
      <c r="C4" s="120"/>
      <c r="D4" s="120"/>
      <c r="E4" s="120"/>
      <c r="F4" s="120"/>
      <c r="G4" s="120"/>
      <c r="H4" s="121"/>
    </row>
    <row r="5" spans="2:8" ht="39" customHeight="1">
      <c r="B5" s="64" t="s">
        <v>0</v>
      </c>
      <c r="C5" s="27" t="s">
        <v>1</v>
      </c>
      <c r="D5" s="28" t="s">
        <v>2</v>
      </c>
      <c r="E5" s="27" t="s">
        <v>3</v>
      </c>
      <c r="F5" s="29" t="s">
        <v>4</v>
      </c>
      <c r="G5" s="29" t="s">
        <v>5</v>
      </c>
      <c r="H5" s="65" t="s">
        <v>6</v>
      </c>
    </row>
    <row r="6" spans="2:8" ht="22.5" customHeight="1">
      <c r="B6" s="66">
        <v>1</v>
      </c>
      <c r="C6" s="52" t="s">
        <v>7</v>
      </c>
      <c r="D6" s="44"/>
      <c r="E6" s="45"/>
      <c r="F6" s="46" t="s">
        <v>8</v>
      </c>
      <c r="G6" s="47"/>
      <c r="H6" s="67">
        <f>SUM(G7:G10)</f>
        <v>0</v>
      </c>
    </row>
    <row r="7" spans="1:9" s="9" customFormat="1" ht="48.75" customHeight="1">
      <c r="A7" s="6"/>
      <c r="B7" s="68">
        <v>1.1</v>
      </c>
      <c r="C7" s="53" t="s">
        <v>9</v>
      </c>
      <c r="D7" s="7">
        <v>1</v>
      </c>
      <c r="E7" s="10" t="s">
        <v>10</v>
      </c>
      <c r="F7" s="8">
        <v>0</v>
      </c>
      <c r="G7" s="8">
        <f>D7*F7</f>
        <v>0</v>
      </c>
      <c r="H7" s="69"/>
      <c r="I7" s="6"/>
    </row>
    <row r="8" spans="1:9" s="9" customFormat="1" ht="41.25" customHeight="1">
      <c r="A8" s="6"/>
      <c r="B8" s="68">
        <v>1.2</v>
      </c>
      <c r="C8" s="53" t="s">
        <v>11</v>
      </c>
      <c r="D8" s="7">
        <v>1</v>
      </c>
      <c r="E8" s="10" t="s">
        <v>10</v>
      </c>
      <c r="F8" s="8">
        <v>0</v>
      </c>
      <c r="G8" s="8">
        <f>D8*F8</f>
        <v>0</v>
      </c>
      <c r="H8" s="69"/>
      <c r="I8" s="6"/>
    </row>
    <row r="9" spans="1:9" s="9" customFormat="1" ht="61.5" customHeight="1">
      <c r="A9" s="6"/>
      <c r="B9" s="68">
        <v>1.3</v>
      </c>
      <c r="C9" s="54" t="s">
        <v>12</v>
      </c>
      <c r="D9" s="7">
        <v>1</v>
      </c>
      <c r="E9" s="10" t="s">
        <v>10</v>
      </c>
      <c r="F9" s="8">
        <v>0</v>
      </c>
      <c r="G9" s="8">
        <f>D9*F9</f>
        <v>0</v>
      </c>
      <c r="H9" s="70"/>
      <c r="I9" s="6"/>
    </row>
    <row r="10" spans="1:9" s="9" customFormat="1" ht="39.75" customHeight="1">
      <c r="A10" s="6"/>
      <c r="B10" s="68">
        <v>1.4</v>
      </c>
      <c r="C10" s="54" t="s">
        <v>13</v>
      </c>
      <c r="D10" s="7">
        <v>1</v>
      </c>
      <c r="E10" s="10" t="s">
        <v>10</v>
      </c>
      <c r="F10" s="8">
        <v>0</v>
      </c>
      <c r="G10" s="8">
        <f>D10*F10</f>
        <v>0</v>
      </c>
      <c r="H10" s="69"/>
      <c r="I10" s="6"/>
    </row>
    <row r="11" spans="1:9" s="9" customFormat="1" ht="81" customHeight="1">
      <c r="A11" s="6"/>
      <c r="B11" s="71"/>
      <c r="C11" s="55" t="s">
        <v>136</v>
      </c>
      <c r="D11" s="7"/>
      <c r="E11" s="10"/>
      <c r="F11" s="8"/>
      <c r="G11" s="8"/>
      <c r="H11" s="69"/>
      <c r="I11" s="6"/>
    </row>
    <row r="12" spans="1:9" s="9" customFormat="1" ht="92.25" customHeight="1">
      <c r="A12" s="6"/>
      <c r="B12" s="71"/>
      <c r="C12" s="55" t="s">
        <v>180</v>
      </c>
      <c r="D12" s="7"/>
      <c r="E12" s="10"/>
      <c r="F12" s="8"/>
      <c r="G12" s="8"/>
      <c r="H12" s="69"/>
      <c r="I12" s="6"/>
    </row>
    <row r="13" spans="2:8" ht="41.25" customHeight="1">
      <c r="B13" s="72"/>
      <c r="C13" s="56" t="s">
        <v>106</v>
      </c>
      <c r="D13" s="42"/>
      <c r="E13" s="43"/>
      <c r="F13" s="122" t="s">
        <v>8</v>
      </c>
      <c r="G13" s="122"/>
      <c r="H13" s="73">
        <f>H14+H29+H35+H38+H42+H47+H53+H56+H66+H71+H88</f>
        <v>0</v>
      </c>
    </row>
    <row r="14" spans="1:9" s="13" customFormat="1" ht="22.5" customHeight="1">
      <c r="A14" s="12"/>
      <c r="B14" s="74">
        <v>2</v>
      </c>
      <c r="C14" s="57" t="s">
        <v>14</v>
      </c>
      <c r="D14" s="37"/>
      <c r="E14" s="38"/>
      <c r="F14" s="39"/>
      <c r="G14" s="40"/>
      <c r="H14" s="75">
        <f>SUM(G15:G27)</f>
        <v>0</v>
      </c>
      <c r="I14" s="12"/>
    </row>
    <row r="15" spans="1:9" s="9" customFormat="1" ht="140.25" customHeight="1">
      <c r="A15" s="6"/>
      <c r="B15" s="76">
        <v>2.1</v>
      </c>
      <c r="C15" s="58" t="s">
        <v>101</v>
      </c>
      <c r="D15" s="15">
        <v>1</v>
      </c>
      <c r="E15" s="10" t="s">
        <v>15</v>
      </c>
      <c r="F15" s="8">
        <v>0</v>
      </c>
      <c r="G15" s="8">
        <f>D15*F15</f>
        <v>0</v>
      </c>
      <c r="H15" s="69"/>
      <c r="I15" s="6"/>
    </row>
    <row r="16" spans="1:9" s="9" customFormat="1" ht="90.75" customHeight="1">
      <c r="A16" s="6"/>
      <c r="B16" s="76">
        <v>2.2</v>
      </c>
      <c r="C16" s="58" t="s">
        <v>156</v>
      </c>
      <c r="D16" s="15">
        <v>3</v>
      </c>
      <c r="E16" s="10" t="s">
        <v>15</v>
      </c>
      <c r="F16" s="8">
        <v>0</v>
      </c>
      <c r="G16" s="8">
        <f>D16*F16</f>
        <v>0</v>
      </c>
      <c r="H16" s="69"/>
      <c r="I16" s="6"/>
    </row>
    <row r="17" spans="1:9" s="9" customFormat="1" ht="62.25" customHeight="1">
      <c r="A17" s="6"/>
      <c r="B17" s="76">
        <v>2.3</v>
      </c>
      <c r="C17" s="58" t="s">
        <v>102</v>
      </c>
      <c r="D17" s="15">
        <v>2</v>
      </c>
      <c r="E17" s="10" t="s">
        <v>15</v>
      </c>
      <c r="F17" s="8">
        <v>0</v>
      </c>
      <c r="G17" s="8">
        <f aca="true" t="shared" si="0" ref="G17:G27">D17*F17</f>
        <v>0</v>
      </c>
      <c r="H17" s="69"/>
      <c r="I17" s="6"/>
    </row>
    <row r="18" spans="1:9" s="9" customFormat="1" ht="57" customHeight="1">
      <c r="A18" s="6"/>
      <c r="B18" s="76">
        <v>2.4</v>
      </c>
      <c r="C18" s="58" t="s">
        <v>198</v>
      </c>
      <c r="D18" s="15">
        <v>2</v>
      </c>
      <c r="E18" s="10" t="s">
        <v>15</v>
      </c>
      <c r="F18" s="8">
        <v>0</v>
      </c>
      <c r="G18" s="8">
        <f t="shared" si="0"/>
        <v>0</v>
      </c>
      <c r="H18" s="69"/>
      <c r="I18" s="6"/>
    </row>
    <row r="19" spans="1:9" s="9" customFormat="1" ht="69.75" customHeight="1">
      <c r="A19" s="6"/>
      <c r="B19" s="76">
        <v>2.5</v>
      </c>
      <c r="C19" s="58" t="s">
        <v>107</v>
      </c>
      <c r="D19" s="15">
        <v>2</v>
      </c>
      <c r="E19" s="10" t="s">
        <v>15</v>
      </c>
      <c r="F19" s="8">
        <v>0</v>
      </c>
      <c r="G19" s="8">
        <f t="shared" si="0"/>
        <v>0</v>
      </c>
      <c r="H19" s="69"/>
      <c r="I19" s="6"/>
    </row>
    <row r="20" spans="1:9" s="9" customFormat="1" ht="59.25" customHeight="1">
      <c r="A20" s="6"/>
      <c r="B20" s="76">
        <v>2.6</v>
      </c>
      <c r="C20" s="54" t="s">
        <v>157</v>
      </c>
      <c r="D20" s="15">
        <v>229.74</v>
      </c>
      <c r="E20" s="10" t="s">
        <v>16</v>
      </c>
      <c r="F20" s="8">
        <v>0</v>
      </c>
      <c r="G20" s="8">
        <f t="shared" si="0"/>
        <v>0</v>
      </c>
      <c r="H20" s="69"/>
      <c r="I20" s="6"/>
    </row>
    <row r="21" spans="1:9" s="9" customFormat="1" ht="62.25" customHeight="1">
      <c r="A21" s="6"/>
      <c r="B21" s="76">
        <v>2.7</v>
      </c>
      <c r="C21" s="54" t="s">
        <v>103</v>
      </c>
      <c r="D21" s="15">
        <v>2</v>
      </c>
      <c r="E21" s="10" t="s">
        <v>15</v>
      </c>
      <c r="F21" s="8">
        <v>0</v>
      </c>
      <c r="G21" s="8">
        <f t="shared" si="0"/>
        <v>0</v>
      </c>
      <c r="H21" s="69"/>
      <c r="I21" s="6"/>
    </row>
    <row r="22" spans="1:9" s="9" customFormat="1" ht="60" customHeight="1">
      <c r="A22" s="6"/>
      <c r="B22" s="76">
        <v>2.8</v>
      </c>
      <c r="C22" s="54" t="s">
        <v>158</v>
      </c>
      <c r="D22" s="15">
        <v>15</v>
      </c>
      <c r="E22" s="10" t="s">
        <v>15</v>
      </c>
      <c r="F22" s="8">
        <v>0</v>
      </c>
      <c r="G22" s="8">
        <f t="shared" si="0"/>
        <v>0</v>
      </c>
      <c r="H22" s="69"/>
      <c r="I22" s="6"/>
    </row>
    <row r="23" spans="1:9" s="9" customFormat="1" ht="60" customHeight="1">
      <c r="A23" s="6"/>
      <c r="B23" s="76">
        <v>2.9</v>
      </c>
      <c r="C23" s="54" t="s">
        <v>104</v>
      </c>
      <c r="D23" s="15">
        <v>599.7</v>
      </c>
      <c r="E23" s="10" t="s">
        <v>16</v>
      </c>
      <c r="F23" s="8">
        <v>0</v>
      </c>
      <c r="G23" s="8">
        <f t="shared" si="0"/>
        <v>0</v>
      </c>
      <c r="H23" s="69"/>
      <c r="I23" s="6"/>
    </row>
    <row r="24" spans="1:9" s="9" customFormat="1" ht="60" customHeight="1">
      <c r="A24" s="6"/>
      <c r="B24" s="71">
        <v>2.1</v>
      </c>
      <c r="C24" s="54" t="s">
        <v>105</v>
      </c>
      <c r="D24" s="15">
        <v>121</v>
      </c>
      <c r="E24" s="10" t="s">
        <v>24</v>
      </c>
      <c r="F24" s="8">
        <v>0</v>
      </c>
      <c r="G24" s="8">
        <f t="shared" si="0"/>
        <v>0</v>
      </c>
      <c r="H24" s="69"/>
      <c r="I24" s="6"/>
    </row>
    <row r="25" spans="1:9" s="9" customFormat="1" ht="57.75" customHeight="1">
      <c r="A25" s="6"/>
      <c r="B25" s="71">
        <v>2.11</v>
      </c>
      <c r="C25" s="54" t="s">
        <v>159</v>
      </c>
      <c r="D25" s="15">
        <v>14.4</v>
      </c>
      <c r="E25" s="10" t="s">
        <v>16</v>
      </c>
      <c r="F25" s="8">
        <v>0</v>
      </c>
      <c r="G25" s="8">
        <f t="shared" si="0"/>
        <v>0</v>
      </c>
      <c r="H25" s="69"/>
      <c r="I25" s="6"/>
    </row>
    <row r="26" spans="1:9" s="9" customFormat="1" ht="57" customHeight="1">
      <c r="A26" s="6"/>
      <c r="B26" s="71">
        <v>2.12</v>
      </c>
      <c r="C26" s="54" t="s">
        <v>160</v>
      </c>
      <c r="D26" s="15">
        <v>1</v>
      </c>
      <c r="E26" s="10" t="s">
        <v>10</v>
      </c>
      <c r="F26" s="8">
        <v>0</v>
      </c>
      <c r="G26" s="8">
        <f t="shared" si="0"/>
        <v>0</v>
      </c>
      <c r="H26" s="69"/>
      <c r="I26" s="6"/>
    </row>
    <row r="27" spans="1:9" s="9" customFormat="1" ht="42.75" customHeight="1">
      <c r="A27" s="6"/>
      <c r="B27" s="71">
        <v>2.13</v>
      </c>
      <c r="C27" s="54" t="s">
        <v>161</v>
      </c>
      <c r="D27" s="15">
        <v>2.2</v>
      </c>
      <c r="E27" s="10" t="s">
        <v>16</v>
      </c>
      <c r="F27" s="8">
        <v>0</v>
      </c>
      <c r="G27" s="8">
        <f t="shared" si="0"/>
        <v>0</v>
      </c>
      <c r="H27" s="69"/>
      <c r="I27" s="6"/>
    </row>
    <row r="28" spans="1:9" s="9" customFormat="1" ht="100.5" customHeight="1">
      <c r="A28" s="6"/>
      <c r="B28" s="71"/>
      <c r="C28" s="59" t="s">
        <v>137</v>
      </c>
      <c r="D28" s="15"/>
      <c r="E28" s="10"/>
      <c r="F28" s="8"/>
      <c r="G28" s="8"/>
      <c r="H28" s="69"/>
      <c r="I28" s="6"/>
    </row>
    <row r="29" spans="1:9" s="13" customFormat="1" ht="22.5" customHeight="1">
      <c r="A29" s="12"/>
      <c r="B29" s="74">
        <v>3</v>
      </c>
      <c r="C29" s="57" t="s">
        <v>17</v>
      </c>
      <c r="D29" s="37"/>
      <c r="E29" s="38"/>
      <c r="F29" s="39"/>
      <c r="G29" s="40"/>
      <c r="H29" s="75">
        <f>SUM(G30:G33)</f>
        <v>0</v>
      </c>
      <c r="I29" s="12"/>
    </row>
    <row r="30" spans="1:9" s="9" customFormat="1" ht="44.25" customHeight="1">
      <c r="A30" s="6"/>
      <c r="B30" s="76">
        <v>3.1</v>
      </c>
      <c r="C30" s="54" t="s">
        <v>162</v>
      </c>
      <c r="D30" s="15">
        <v>1</v>
      </c>
      <c r="E30" s="10" t="s">
        <v>15</v>
      </c>
      <c r="F30" s="8">
        <v>0</v>
      </c>
      <c r="G30" s="8">
        <f>D30*F30</f>
        <v>0</v>
      </c>
      <c r="H30" s="69"/>
      <c r="I30" s="6"/>
    </row>
    <row r="31" spans="1:9" s="9" customFormat="1" ht="47.25" customHeight="1">
      <c r="A31" s="6"/>
      <c r="B31" s="76">
        <v>3.2</v>
      </c>
      <c r="C31" s="54" t="s">
        <v>163</v>
      </c>
      <c r="D31" s="15">
        <v>1</v>
      </c>
      <c r="E31" s="10" t="s">
        <v>15</v>
      </c>
      <c r="F31" s="8">
        <v>0</v>
      </c>
      <c r="G31" s="8">
        <f>D31*F31</f>
        <v>0</v>
      </c>
      <c r="H31" s="69"/>
      <c r="I31" s="6"/>
    </row>
    <row r="32" spans="1:9" s="9" customFormat="1" ht="47.25" customHeight="1">
      <c r="A32" s="6"/>
      <c r="B32" s="76">
        <v>3.3</v>
      </c>
      <c r="C32" s="54" t="s">
        <v>164</v>
      </c>
      <c r="D32" s="15">
        <v>6</v>
      </c>
      <c r="E32" s="10" t="s">
        <v>15</v>
      </c>
      <c r="F32" s="8">
        <v>0</v>
      </c>
      <c r="G32" s="8">
        <f>D32*F32</f>
        <v>0</v>
      </c>
      <c r="H32" s="69"/>
      <c r="I32" s="6"/>
    </row>
    <row r="33" spans="1:9" s="9" customFormat="1" ht="37.5" customHeight="1">
      <c r="A33" s="6"/>
      <c r="B33" s="76">
        <v>3.4</v>
      </c>
      <c r="C33" s="54" t="s">
        <v>123</v>
      </c>
      <c r="D33" s="15">
        <v>1</v>
      </c>
      <c r="E33" s="10" t="s">
        <v>10</v>
      </c>
      <c r="F33" s="8">
        <v>0</v>
      </c>
      <c r="G33" s="8">
        <f>D33*F33</f>
        <v>0</v>
      </c>
      <c r="H33" s="69"/>
      <c r="I33" s="6"/>
    </row>
    <row r="34" spans="1:9" s="9" customFormat="1" ht="100.5" customHeight="1">
      <c r="A34" s="6"/>
      <c r="B34" s="71"/>
      <c r="C34" s="59" t="s">
        <v>138</v>
      </c>
      <c r="D34" s="11"/>
      <c r="E34" s="10"/>
      <c r="F34" s="8"/>
      <c r="G34" s="8"/>
      <c r="H34" s="69"/>
      <c r="I34" s="6"/>
    </row>
    <row r="35" spans="1:9" s="9" customFormat="1" ht="22.5" customHeight="1">
      <c r="A35" s="6"/>
      <c r="B35" s="74">
        <v>4</v>
      </c>
      <c r="C35" s="57" t="s">
        <v>18</v>
      </c>
      <c r="D35" s="37"/>
      <c r="E35" s="38"/>
      <c r="F35" s="39"/>
      <c r="G35" s="40"/>
      <c r="H35" s="75">
        <f>SUM(G36:G37)</f>
        <v>0</v>
      </c>
      <c r="I35" s="6"/>
    </row>
    <row r="36" spans="1:9" s="9" customFormat="1" ht="213.75" customHeight="1">
      <c r="A36" s="6"/>
      <c r="B36" s="76">
        <v>4.1</v>
      </c>
      <c r="C36" s="54" t="s">
        <v>165</v>
      </c>
      <c r="D36" s="11">
        <v>214.9</v>
      </c>
      <c r="E36" s="50" t="s">
        <v>16</v>
      </c>
      <c r="F36" s="16">
        <v>0</v>
      </c>
      <c r="G36" s="8">
        <f>D36*F36</f>
        <v>0</v>
      </c>
      <c r="H36" s="69"/>
      <c r="I36" s="6"/>
    </row>
    <row r="37" spans="1:9" s="9" customFormat="1" ht="147" customHeight="1">
      <c r="A37" s="6"/>
      <c r="B37" s="76">
        <v>4.2</v>
      </c>
      <c r="C37" s="54" t="s">
        <v>187</v>
      </c>
      <c r="D37" s="11">
        <v>2</v>
      </c>
      <c r="E37" s="50" t="s">
        <v>15</v>
      </c>
      <c r="F37" s="16">
        <v>0</v>
      </c>
      <c r="G37" s="8">
        <f>D37*F37</f>
        <v>0</v>
      </c>
      <c r="H37" s="69"/>
      <c r="I37" s="6"/>
    </row>
    <row r="38" spans="1:9" s="9" customFormat="1" ht="34.5" customHeight="1">
      <c r="A38" s="6"/>
      <c r="B38" s="74">
        <v>5</v>
      </c>
      <c r="C38" s="57" t="s">
        <v>19</v>
      </c>
      <c r="D38" s="37"/>
      <c r="E38" s="38"/>
      <c r="F38" s="39"/>
      <c r="G38" s="40"/>
      <c r="H38" s="75">
        <f>SUM(G39:G41)</f>
        <v>0</v>
      </c>
      <c r="I38" s="6"/>
    </row>
    <row r="39" spans="1:9" s="9" customFormat="1" ht="121.5" customHeight="1">
      <c r="A39" s="6"/>
      <c r="B39" s="76">
        <v>5.1</v>
      </c>
      <c r="C39" s="54" t="s">
        <v>111</v>
      </c>
      <c r="D39" s="11">
        <v>458.86</v>
      </c>
      <c r="E39" s="50" t="s">
        <v>16</v>
      </c>
      <c r="F39" s="16">
        <v>0</v>
      </c>
      <c r="G39" s="8">
        <f>D39*F39</f>
        <v>0</v>
      </c>
      <c r="H39" s="69"/>
      <c r="I39" s="6"/>
    </row>
    <row r="40" spans="1:9" s="9" customFormat="1" ht="42.75" customHeight="1">
      <c r="A40" s="6"/>
      <c r="B40" s="76">
        <v>5.2</v>
      </c>
      <c r="C40" s="54" t="s">
        <v>112</v>
      </c>
      <c r="D40" s="11">
        <v>28.5</v>
      </c>
      <c r="E40" s="50" t="s">
        <v>16</v>
      </c>
      <c r="F40" s="16">
        <v>0</v>
      </c>
      <c r="G40" s="8">
        <f>D40*F40</f>
        <v>0</v>
      </c>
      <c r="H40" s="69"/>
      <c r="I40" s="6"/>
    </row>
    <row r="41" spans="1:9" s="9" customFormat="1" ht="90" customHeight="1">
      <c r="A41" s="6"/>
      <c r="B41" s="76">
        <v>5.3</v>
      </c>
      <c r="C41" s="54" t="s">
        <v>167</v>
      </c>
      <c r="D41" s="11">
        <v>9.78</v>
      </c>
      <c r="E41" s="50" t="s">
        <v>16</v>
      </c>
      <c r="F41" s="16">
        <v>0</v>
      </c>
      <c r="G41" s="8">
        <f>D41*F41</f>
        <v>0</v>
      </c>
      <c r="H41" s="69"/>
      <c r="I41" s="6"/>
    </row>
    <row r="42" spans="1:9" s="13" customFormat="1" ht="24.75" customHeight="1">
      <c r="A42" s="12"/>
      <c r="B42" s="74">
        <v>6</v>
      </c>
      <c r="C42" s="57" t="s">
        <v>20</v>
      </c>
      <c r="D42" s="37"/>
      <c r="E42" s="38"/>
      <c r="F42" s="39"/>
      <c r="G42" s="40"/>
      <c r="H42" s="75">
        <f>SUM(G43:G45)</f>
        <v>0</v>
      </c>
      <c r="I42" s="12"/>
    </row>
    <row r="43" spans="1:9" s="13" customFormat="1" ht="62.25" customHeight="1">
      <c r="A43" s="12"/>
      <c r="B43" s="76">
        <v>6.1</v>
      </c>
      <c r="C43" s="54" t="s">
        <v>116</v>
      </c>
      <c r="D43" s="11">
        <v>250</v>
      </c>
      <c r="E43" s="50" t="s">
        <v>16</v>
      </c>
      <c r="F43" s="16">
        <v>0</v>
      </c>
      <c r="G43" s="16">
        <f>D43*F43</f>
        <v>0</v>
      </c>
      <c r="H43" s="69"/>
      <c r="I43" s="12"/>
    </row>
    <row r="44" spans="1:9" s="13" customFormat="1" ht="89.25" customHeight="1">
      <c r="A44" s="12"/>
      <c r="B44" s="76">
        <v>6.2</v>
      </c>
      <c r="C44" s="54" t="s">
        <v>181</v>
      </c>
      <c r="D44" s="11">
        <v>599.7</v>
      </c>
      <c r="E44" s="50" t="s">
        <v>16</v>
      </c>
      <c r="F44" s="16">
        <v>0</v>
      </c>
      <c r="G44" s="16">
        <f>D44*F44</f>
        <v>0</v>
      </c>
      <c r="H44" s="69"/>
      <c r="I44" s="12"/>
    </row>
    <row r="45" spans="1:9" s="13" customFormat="1" ht="120" customHeight="1">
      <c r="A45" s="12"/>
      <c r="B45" s="76">
        <v>6.3</v>
      </c>
      <c r="C45" s="54" t="s">
        <v>113</v>
      </c>
      <c r="D45" s="11">
        <v>121</v>
      </c>
      <c r="E45" s="50" t="s">
        <v>24</v>
      </c>
      <c r="F45" s="16">
        <v>0</v>
      </c>
      <c r="G45" s="16">
        <f>D45*F45</f>
        <v>0</v>
      </c>
      <c r="H45" s="69"/>
      <c r="I45" s="12"/>
    </row>
    <row r="46" spans="1:9" s="13" customFormat="1" ht="99.75" customHeight="1">
      <c r="A46" s="12"/>
      <c r="B46" s="71"/>
      <c r="C46" s="54" t="s">
        <v>182</v>
      </c>
      <c r="D46" s="11"/>
      <c r="E46" s="50"/>
      <c r="F46" s="16"/>
      <c r="G46" s="16"/>
      <c r="H46" s="69"/>
      <c r="I46" s="12"/>
    </row>
    <row r="47" spans="1:9" s="13" customFormat="1" ht="22.5" customHeight="1">
      <c r="A47" s="12"/>
      <c r="B47" s="74">
        <v>7</v>
      </c>
      <c r="C47" s="57" t="s">
        <v>21</v>
      </c>
      <c r="D47" s="37"/>
      <c r="E47" s="38"/>
      <c r="F47" s="39"/>
      <c r="G47" s="40"/>
      <c r="H47" s="75">
        <f>SUM(G48:G52)</f>
        <v>0</v>
      </c>
      <c r="I47" s="12"/>
    </row>
    <row r="48" spans="1:9" s="13" customFormat="1" ht="147" customHeight="1">
      <c r="A48" s="12"/>
      <c r="B48" s="76">
        <v>7.1</v>
      </c>
      <c r="C48" s="54" t="s">
        <v>203</v>
      </c>
      <c r="D48" s="7">
        <v>10</v>
      </c>
      <c r="E48" s="10" t="s">
        <v>15</v>
      </c>
      <c r="F48" s="8">
        <v>0</v>
      </c>
      <c r="G48" s="8">
        <f>D48*F48</f>
        <v>0</v>
      </c>
      <c r="H48" s="69"/>
      <c r="I48" s="12"/>
    </row>
    <row r="49" spans="1:9" s="13" customFormat="1" ht="149.25" customHeight="1">
      <c r="A49" s="12"/>
      <c r="B49" s="76">
        <v>7.2</v>
      </c>
      <c r="C49" s="54" t="s">
        <v>204</v>
      </c>
      <c r="D49" s="7">
        <v>12</v>
      </c>
      <c r="E49" s="10" t="s">
        <v>15</v>
      </c>
      <c r="F49" s="8">
        <v>0</v>
      </c>
      <c r="G49" s="8">
        <f>D49*F49</f>
        <v>0</v>
      </c>
      <c r="H49" s="69"/>
      <c r="I49" s="12"/>
    </row>
    <row r="50" spans="1:9" s="13" customFormat="1" ht="188.25" customHeight="1">
      <c r="A50" s="12"/>
      <c r="B50" s="76">
        <v>7.3</v>
      </c>
      <c r="C50" s="54" t="s">
        <v>205</v>
      </c>
      <c r="D50" s="7">
        <v>1</v>
      </c>
      <c r="E50" s="10" t="s">
        <v>15</v>
      </c>
      <c r="F50" s="8">
        <v>0</v>
      </c>
      <c r="G50" s="8">
        <f>D50*F50</f>
        <v>0</v>
      </c>
      <c r="H50" s="69"/>
      <c r="I50" s="12"/>
    </row>
    <row r="51" spans="1:9" s="13" customFormat="1" ht="130.5" customHeight="1">
      <c r="A51" s="12"/>
      <c r="B51" s="76">
        <v>7.4</v>
      </c>
      <c r="C51" s="112" t="s">
        <v>194</v>
      </c>
      <c r="D51" s="7">
        <v>10</v>
      </c>
      <c r="E51" s="10" t="s">
        <v>15</v>
      </c>
      <c r="F51" s="8">
        <v>0</v>
      </c>
      <c r="G51" s="8">
        <f>D51*F51</f>
        <v>0</v>
      </c>
      <c r="H51" s="69"/>
      <c r="I51" s="12"/>
    </row>
    <row r="52" spans="1:9" s="13" customFormat="1" ht="108" customHeight="1">
      <c r="A52" s="12"/>
      <c r="B52" s="76">
        <v>7.5</v>
      </c>
      <c r="C52" s="112" t="s">
        <v>193</v>
      </c>
      <c r="D52" s="7">
        <v>1</v>
      </c>
      <c r="E52" s="10" t="s">
        <v>15</v>
      </c>
      <c r="F52" s="8">
        <v>0</v>
      </c>
      <c r="G52" s="8">
        <f>D52*F52</f>
        <v>0</v>
      </c>
      <c r="H52" s="69"/>
      <c r="I52" s="12"/>
    </row>
    <row r="53" spans="1:9" s="13" customFormat="1" ht="22.5" customHeight="1">
      <c r="A53" s="12"/>
      <c r="B53" s="74">
        <v>8</v>
      </c>
      <c r="C53" s="57" t="s">
        <v>22</v>
      </c>
      <c r="D53" s="37"/>
      <c r="E53" s="38"/>
      <c r="F53" s="39"/>
      <c r="G53" s="40"/>
      <c r="H53" s="75">
        <f>SUM(G54:G55)</f>
        <v>0</v>
      </c>
      <c r="I53" s="12"/>
    </row>
    <row r="54" spans="1:9" s="13" customFormat="1" ht="111.75" customHeight="1">
      <c r="A54" s="12"/>
      <c r="B54" s="68">
        <v>8.1</v>
      </c>
      <c r="C54" s="54" t="s">
        <v>115</v>
      </c>
      <c r="D54" s="15">
        <v>26.6</v>
      </c>
      <c r="E54" s="50" t="s">
        <v>16</v>
      </c>
      <c r="F54" s="16">
        <v>0</v>
      </c>
      <c r="G54" s="8">
        <f>D54*F54</f>
        <v>0</v>
      </c>
      <c r="H54" s="69"/>
      <c r="I54" s="12"/>
    </row>
    <row r="55" spans="1:9" s="13" customFormat="1" ht="75" customHeight="1">
      <c r="A55" s="12"/>
      <c r="B55" s="68">
        <v>8.2</v>
      </c>
      <c r="C55" s="54" t="s">
        <v>114</v>
      </c>
      <c r="D55" s="15">
        <v>1</v>
      </c>
      <c r="E55" s="50" t="s">
        <v>10</v>
      </c>
      <c r="F55" s="16">
        <v>0</v>
      </c>
      <c r="G55" s="8">
        <f>D55*F55</f>
        <v>0</v>
      </c>
      <c r="H55" s="69"/>
      <c r="I55" s="12"/>
    </row>
    <row r="56" spans="1:9" s="13" customFormat="1" ht="22.5" customHeight="1">
      <c r="A56" s="12"/>
      <c r="B56" s="74">
        <v>9</v>
      </c>
      <c r="C56" s="57" t="s">
        <v>23</v>
      </c>
      <c r="D56" s="37"/>
      <c r="E56" s="38"/>
      <c r="F56" s="39"/>
      <c r="G56" s="40"/>
      <c r="H56" s="75">
        <f>SUM(G57:G65)</f>
        <v>0</v>
      </c>
      <c r="I56" s="12"/>
    </row>
    <row r="57" spans="1:9" s="13" customFormat="1" ht="50.25" customHeight="1">
      <c r="A57" s="12"/>
      <c r="B57" s="76">
        <v>9.1</v>
      </c>
      <c r="C57" s="54" t="s">
        <v>139</v>
      </c>
      <c r="D57" s="7">
        <v>1</v>
      </c>
      <c r="E57" s="10" t="s">
        <v>15</v>
      </c>
      <c r="F57" s="8">
        <v>0</v>
      </c>
      <c r="G57" s="8">
        <f>D57*F57</f>
        <v>0</v>
      </c>
      <c r="H57" s="69"/>
      <c r="I57" s="12"/>
    </row>
    <row r="58" spans="1:9" s="13" customFormat="1" ht="99.75" customHeight="1">
      <c r="A58" s="12"/>
      <c r="B58" s="76">
        <v>9.2</v>
      </c>
      <c r="C58" s="54" t="s">
        <v>140</v>
      </c>
      <c r="D58" s="7">
        <v>4</v>
      </c>
      <c r="E58" s="10" t="s">
        <v>15</v>
      </c>
      <c r="F58" s="8">
        <v>0</v>
      </c>
      <c r="G58" s="8">
        <f aca="true" t="shared" si="1" ref="G58:G65">D58*F58</f>
        <v>0</v>
      </c>
      <c r="H58" s="69"/>
      <c r="I58" s="12"/>
    </row>
    <row r="59" spans="1:9" s="13" customFormat="1" ht="94.5" customHeight="1">
      <c r="A59" s="12"/>
      <c r="B59" s="76">
        <v>9.3</v>
      </c>
      <c r="C59" s="54" t="s">
        <v>141</v>
      </c>
      <c r="D59" s="7">
        <v>2</v>
      </c>
      <c r="E59" s="10" t="s">
        <v>15</v>
      </c>
      <c r="F59" s="8">
        <v>0</v>
      </c>
      <c r="G59" s="8">
        <f t="shared" si="1"/>
        <v>0</v>
      </c>
      <c r="H59" s="69"/>
      <c r="I59" s="12"/>
    </row>
    <row r="60" spans="1:9" s="13" customFormat="1" ht="88.5" customHeight="1">
      <c r="A60" s="12"/>
      <c r="B60" s="76">
        <v>9.4</v>
      </c>
      <c r="C60" s="54" t="s">
        <v>172</v>
      </c>
      <c r="D60" s="7">
        <v>1</v>
      </c>
      <c r="E60" s="10" t="s">
        <v>15</v>
      </c>
      <c r="F60" s="8">
        <v>0</v>
      </c>
      <c r="G60" s="8">
        <f t="shared" si="1"/>
        <v>0</v>
      </c>
      <c r="H60" s="69"/>
      <c r="I60" s="12"/>
    </row>
    <row r="61" spans="1:9" s="13" customFormat="1" ht="93.75" customHeight="1">
      <c r="A61" s="12"/>
      <c r="B61" s="76">
        <v>9.5</v>
      </c>
      <c r="C61" s="54" t="s">
        <v>173</v>
      </c>
      <c r="D61" s="7">
        <v>1</v>
      </c>
      <c r="E61" s="10" t="s">
        <v>15</v>
      </c>
      <c r="F61" s="8">
        <v>0</v>
      </c>
      <c r="G61" s="8">
        <f t="shared" si="1"/>
        <v>0</v>
      </c>
      <c r="H61" s="69"/>
      <c r="I61" s="12"/>
    </row>
    <row r="62" spans="1:9" s="13" customFormat="1" ht="92.25" customHeight="1">
      <c r="A62" s="12"/>
      <c r="B62" s="76">
        <v>9.6</v>
      </c>
      <c r="C62" s="54" t="s">
        <v>206</v>
      </c>
      <c r="D62" s="7">
        <v>2</v>
      </c>
      <c r="E62" s="10" t="s">
        <v>15</v>
      </c>
      <c r="F62" s="8">
        <v>0</v>
      </c>
      <c r="G62" s="8">
        <f t="shared" si="1"/>
        <v>0</v>
      </c>
      <c r="H62" s="69"/>
      <c r="I62" s="12"/>
    </row>
    <row r="63" spans="1:9" s="13" customFormat="1" ht="98.25" customHeight="1">
      <c r="A63" s="12"/>
      <c r="B63" s="76">
        <v>9.7</v>
      </c>
      <c r="C63" s="54" t="s">
        <v>174</v>
      </c>
      <c r="D63" s="7">
        <v>8</v>
      </c>
      <c r="E63" s="10" t="s">
        <v>15</v>
      </c>
      <c r="F63" s="8">
        <v>0</v>
      </c>
      <c r="G63" s="8">
        <f t="shared" si="1"/>
        <v>0</v>
      </c>
      <c r="H63" s="69"/>
      <c r="I63" s="12"/>
    </row>
    <row r="64" spans="1:9" s="13" customFormat="1" ht="58.5" customHeight="1">
      <c r="A64" s="12"/>
      <c r="B64" s="76">
        <v>9.8</v>
      </c>
      <c r="C64" s="54" t="s">
        <v>142</v>
      </c>
      <c r="D64" s="7">
        <v>1</v>
      </c>
      <c r="E64" s="10" t="s">
        <v>15</v>
      </c>
      <c r="F64" s="8">
        <v>0</v>
      </c>
      <c r="G64" s="8">
        <f t="shared" si="1"/>
        <v>0</v>
      </c>
      <c r="H64" s="69"/>
      <c r="I64" s="12"/>
    </row>
    <row r="65" spans="1:9" s="13" customFormat="1" ht="46.5" customHeight="1">
      <c r="A65" s="12"/>
      <c r="B65" s="76">
        <v>9.9</v>
      </c>
      <c r="C65" s="54" t="s">
        <v>143</v>
      </c>
      <c r="D65" s="7">
        <v>1</v>
      </c>
      <c r="E65" s="10" t="s">
        <v>15</v>
      </c>
      <c r="F65" s="8">
        <v>0</v>
      </c>
      <c r="G65" s="8">
        <f t="shared" si="1"/>
        <v>0</v>
      </c>
      <c r="H65" s="69"/>
      <c r="I65" s="12"/>
    </row>
    <row r="66" spans="1:9" s="13" customFormat="1" ht="22.5" customHeight="1">
      <c r="A66" s="12"/>
      <c r="B66" s="74">
        <v>10</v>
      </c>
      <c r="C66" s="57" t="s">
        <v>25</v>
      </c>
      <c r="D66" s="37"/>
      <c r="E66" s="38"/>
      <c r="F66" s="39"/>
      <c r="G66" s="40"/>
      <c r="H66" s="75">
        <f>SUM(G67:G70)</f>
        <v>0</v>
      </c>
      <c r="I66" s="12"/>
    </row>
    <row r="67" spans="1:9" s="13" customFormat="1" ht="150.75" customHeight="1">
      <c r="A67" s="12"/>
      <c r="B67" s="76">
        <v>10.1</v>
      </c>
      <c r="C67" s="111" t="s">
        <v>192</v>
      </c>
      <c r="D67" s="11">
        <v>1</v>
      </c>
      <c r="E67" s="10" t="s">
        <v>10</v>
      </c>
      <c r="F67" s="8">
        <v>0</v>
      </c>
      <c r="G67" s="8">
        <f>D67*F67</f>
        <v>0</v>
      </c>
      <c r="H67" s="69"/>
      <c r="I67" s="12"/>
    </row>
    <row r="68" spans="1:9" s="13" customFormat="1" ht="86.25" customHeight="1">
      <c r="A68" s="12"/>
      <c r="B68" s="76">
        <v>10.2</v>
      </c>
      <c r="C68" s="54" t="s">
        <v>117</v>
      </c>
      <c r="D68" s="11">
        <v>1</v>
      </c>
      <c r="E68" s="10" t="s">
        <v>10</v>
      </c>
      <c r="F68" s="8">
        <v>0</v>
      </c>
      <c r="G68" s="8">
        <f>D68*F68</f>
        <v>0</v>
      </c>
      <c r="H68" s="69"/>
      <c r="I68" s="12"/>
    </row>
    <row r="69" spans="1:9" s="13" customFormat="1" ht="102.75" customHeight="1">
      <c r="A69" s="12"/>
      <c r="B69" s="76">
        <v>10.3</v>
      </c>
      <c r="C69" s="54" t="s">
        <v>118</v>
      </c>
      <c r="D69" s="11">
        <v>6</v>
      </c>
      <c r="E69" s="10" t="s">
        <v>15</v>
      </c>
      <c r="F69" s="8">
        <v>0</v>
      </c>
      <c r="G69" s="8">
        <f>D69*F69</f>
        <v>0</v>
      </c>
      <c r="H69" s="69"/>
      <c r="I69" s="12"/>
    </row>
    <row r="70" spans="1:9" s="13" customFormat="1" ht="91.5" customHeight="1">
      <c r="A70" s="12"/>
      <c r="B70" s="76">
        <v>10.4</v>
      </c>
      <c r="C70" s="54" t="s">
        <v>175</v>
      </c>
      <c r="D70" s="11">
        <v>1</v>
      </c>
      <c r="E70" s="10" t="s">
        <v>10</v>
      </c>
      <c r="F70" s="8">
        <v>0</v>
      </c>
      <c r="G70" s="8">
        <f>D70*F70</f>
        <v>0</v>
      </c>
      <c r="H70" s="69"/>
      <c r="I70" s="12"/>
    </row>
    <row r="71" spans="1:9" s="13" customFormat="1" ht="40.5" customHeight="1">
      <c r="A71" s="12"/>
      <c r="B71" s="77">
        <v>11</v>
      </c>
      <c r="C71" s="57" t="s">
        <v>39</v>
      </c>
      <c r="D71" s="37"/>
      <c r="E71" s="38"/>
      <c r="F71" s="39" t="s">
        <v>8</v>
      </c>
      <c r="G71" s="40"/>
      <c r="H71" s="75">
        <f>SUM(G72:G86)</f>
        <v>0</v>
      </c>
      <c r="I71" s="12"/>
    </row>
    <row r="72" spans="1:9" s="13" customFormat="1" ht="60.75" customHeight="1">
      <c r="A72" s="12"/>
      <c r="B72" s="76">
        <v>11.1</v>
      </c>
      <c r="C72" s="58" t="s">
        <v>176</v>
      </c>
      <c r="D72" s="15">
        <v>1</v>
      </c>
      <c r="E72" s="10" t="s">
        <v>10</v>
      </c>
      <c r="F72" s="8">
        <v>0</v>
      </c>
      <c r="G72" s="8">
        <f aca="true" t="shared" si="2" ref="G72:G83">D72*F72</f>
        <v>0</v>
      </c>
      <c r="H72" s="69"/>
      <c r="I72" s="12"/>
    </row>
    <row r="73" spans="1:9" s="13" customFormat="1" ht="30.75" customHeight="1">
      <c r="A73" s="12"/>
      <c r="B73" s="76">
        <v>11.2</v>
      </c>
      <c r="C73" s="58" t="s">
        <v>119</v>
      </c>
      <c r="D73" s="15">
        <v>1</v>
      </c>
      <c r="E73" s="10" t="s">
        <v>10</v>
      </c>
      <c r="F73" s="8">
        <v>0</v>
      </c>
      <c r="G73" s="8">
        <f t="shared" si="2"/>
        <v>0</v>
      </c>
      <c r="H73" s="69"/>
      <c r="I73" s="12"/>
    </row>
    <row r="74" spans="1:9" s="13" customFormat="1" ht="65.25" customHeight="1">
      <c r="A74" s="12"/>
      <c r="B74" s="76">
        <v>11.3</v>
      </c>
      <c r="C74" s="58" t="s">
        <v>188</v>
      </c>
      <c r="D74" s="11">
        <v>14</v>
      </c>
      <c r="E74" s="10" t="s">
        <v>15</v>
      </c>
      <c r="F74" s="8">
        <v>0</v>
      </c>
      <c r="G74" s="8">
        <f t="shared" si="2"/>
        <v>0</v>
      </c>
      <c r="H74" s="69"/>
      <c r="I74" s="12"/>
    </row>
    <row r="75" spans="1:9" s="13" customFormat="1" ht="68.25" customHeight="1">
      <c r="A75" s="12"/>
      <c r="B75" s="76">
        <v>11.4</v>
      </c>
      <c r="C75" s="58" t="s">
        <v>120</v>
      </c>
      <c r="D75" s="11">
        <v>17</v>
      </c>
      <c r="E75" s="10" t="s">
        <v>15</v>
      </c>
      <c r="F75" s="8">
        <v>0</v>
      </c>
      <c r="G75" s="8">
        <f t="shared" si="2"/>
        <v>0</v>
      </c>
      <c r="H75" s="69"/>
      <c r="I75" s="12"/>
    </row>
    <row r="76" spans="1:12" s="13" customFormat="1" ht="81.75" customHeight="1">
      <c r="A76" s="12"/>
      <c r="B76" s="76">
        <v>11.5</v>
      </c>
      <c r="C76" s="58" t="s">
        <v>168</v>
      </c>
      <c r="D76" s="11">
        <v>56</v>
      </c>
      <c r="E76" s="10" t="s">
        <v>15</v>
      </c>
      <c r="F76" s="8">
        <v>0</v>
      </c>
      <c r="G76" s="8">
        <f t="shared" si="2"/>
        <v>0</v>
      </c>
      <c r="H76" s="69"/>
      <c r="I76" s="12"/>
      <c r="L76" s="103"/>
    </row>
    <row r="77" spans="1:9" s="13" customFormat="1" ht="57" customHeight="1">
      <c r="A77" s="12"/>
      <c r="B77" s="76">
        <v>11.6</v>
      </c>
      <c r="C77" s="58" t="s">
        <v>125</v>
      </c>
      <c r="D77" s="11">
        <v>46</v>
      </c>
      <c r="E77" s="10" t="s">
        <v>15</v>
      </c>
      <c r="F77" s="8">
        <v>0</v>
      </c>
      <c r="G77" s="8">
        <f t="shared" si="2"/>
        <v>0</v>
      </c>
      <c r="H77" s="69"/>
      <c r="I77" s="12"/>
    </row>
    <row r="78" spans="1:9" s="13" customFormat="1" ht="86.25" customHeight="1">
      <c r="A78" s="12"/>
      <c r="B78" s="76">
        <v>11.7</v>
      </c>
      <c r="C78" s="58" t="s">
        <v>121</v>
      </c>
      <c r="D78" s="11">
        <v>1</v>
      </c>
      <c r="E78" s="10" t="s">
        <v>15</v>
      </c>
      <c r="F78" s="8">
        <v>0</v>
      </c>
      <c r="G78" s="8">
        <f t="shared" si="2"/>
        <v>0</v>
      </c>
      <c r="H78" s="69"/>
      <c r="I78" s="12"/>
    </row>
    <row r="79" spans="1:9" s="13" customFormat="1" ht="89.25" customHeight="1">
      <c r="A79" s="12"/>
      <c r="B79" s="76">
        <v>11.8</v>
      </c>
      <c r="C79" s="58" t="s">
        <v>152</v>
      </c>
      <c r="D79" s="11">
        <v>1</v>
      </c>
      <c r="E79" s="10" t="s">
        <v>15</v>
      </c>
      <c r="F79" s="8">
        <v>0</v>
      </c>
      <c r="G79" s="8">
        <f t="shared" si="2"/>
        <v>0</v>
      </c>
      <c r="H79" s="69"/>
      <c r="I79" s="12"/>
    </row>
    <row r="80" spans="1:9" s="13" customFormat="1" ht="77.25" customHeight="1">
      <c r="A80" s="12"/>
      <c r="B80" s="76">
        <v>11.9</v>
      </c>
      <c r="C80" s="58" t="s">
        <v>124</v>
      </c>
      <c r="D80" s="11">
        <v>1</v>
      </c>
      <c r="E80" s="10" t="s">
        <v>15</v>
      </c>
      <c r="F80" s="8">
        <v>0</v>
      </c>
      <c r="G80" s="8">
        <f t="shared" si="2"/>
        <v>0</v>
      </c>
      <c r="H80" s="69"/>
      <c r="I80" s="12"/>
    </row>
    <row r="81" spans="1:9" s="13" customFormat="1" ht="78" customHeight="1">
      <c r="A81" s="12"/>
      <c r="B81" s="71">
        <v>11.1</v>
      </c>
      <c r="C81" s="58" t="s">
        <v>183</v>
      </c>
      <c r="D81" s="11">
        <v>12</v>
      </c>
      <c r="E81" s="10" t="s">
        <v>15</v>
      </c>
      <c r="F81" s="8">
        <v>0</v>
      </c>
      <c r="G81" s="8">
        <f t="shared" si="2"/>
        <v>0</v>
      </c>
      <c r="H81" s="69"/>
      <c r="I81" s="12"/>
    </row>
    <row r="82" spans="1:9" s="13" customFormat="1" ht="83.25" customHeight="1">
      <c r="A82" s="12"/>
      <c r="B82" s="71">
        <v>11.11</v>
      </c>
      <c r="C82" s="58" t="s">
        <v>184</v>
      </c>
      <c r="D82" s="11">
        <v>7</v>
      </c>
      <c r="E82" s="10" t="s">
        <v>15</v>
      </c>
      <c r="F82" s="8">
        <v>0</v>
      </c>
      <c r="G82" s="8">
        <f t="shared" si="2"/>
        <v>0</v>
      </c>
      <c r="H82" s="69"/>
      <c r="I82" s="12"/>
    </row>
    <row r="83" spans="1:9" s="13" customFormat="1" ht="60.75" customHeight="1">
      <c r="A83" s="12"/>
      <c r="B83" s="71">
        <v>11.12</v>
      </c>
      <c r="C83" s="58" t="s">
        <v>153</v>
      </c>
      <c r="D83" s="11">
        <v>6</v>
      </c>
      <c r="E83" s="10" t="s">
        <v>15</v>
      </c>
      <c r="F83" s="8">
        <v>0</v>
      </c>
      <c r="G83" s="8">
        <f t="shared" si="2"/>
        <v>0</v>
      </c>
      <c r="H83" s="69"/>
      <c r="I83" s="12"/>
    </row>
    <row r="84" spans="1:9" s="13" customFormat="1" ht="51.75" customHeight="1">
      <c r="A84" s="12"/>
      <c r="B84" s="71">
        <v>11.13</v>
      </c>
      <c r="C84" s="104" t="s">
        <v>169</v>
      </c>
      <c r="D84" s="105">
        <v>1</v>
      </c>
      <c r="E84" s="106" t="s">
        <v>15</v>
      </c>
      <c r="F84" s="107">
        <v>0</v>
      </c>
      <c r="G84" s="107">
        <f>D84*F84</f>
        <v>0</v>
      </c>
      <c r="H84" s="108"/>
      <c r="I84" s="12"/>
    </row>
    <row r="85" spans="1:9" s="13" customFormat="1" ht="84" customHeight="1">
      <c r="A85" s="12"/>
      <c r="B85" s="71">
        <v>11.14</v>
      </c>
      <c r="C85" s="109" t="s">
        <v>185</v>
      </c>
      <c r="D85" s="11">
        <v>65</v>
      </c>
      <c r="E85" s="10" t="s">
        <v>24</v>
      </c>
      <c r="F85" s="8">
        <v>0</v>
      </c>
      <c r="G85" s="8">
        <f>D85*F85</f>
        <v>0</v>
      </c>
      <c r="H85" s="69"/>
      <c r="I85" s="12"/>
    </row>
    <row r="86" spans="1:9" s="13" customFormat="1" ht="49.5" customHeight="1">
      <c r="A86" s="12"/>
      <c r="B86" s="71">
        <v>11.15</v>
      </c>
      <c r="C86" s="109" t="s">
        <v>170</v>
      </c>
      <c r="D86" s="11">
        <v>1</v>
      </c>
      <c r="E86" s="10" t="s">
        <v>10</v>
      </c>
      <c r="F86" s="8">
        <v>0</v>
      </c>
      <c r="G86" s="8">
        <f>D86*F86</f>
        <v>0</v>
      </c>
      <c r="H86" s="69"/>
      <c r="I86" s="12"/>
    </row>
    <row r="87" spans="1:9" s="13" customFormat="1" ht="78.75" customHeight="1">
      <c r="A87" s="12"/>
      <c r="B87" s="71"/>
      <c r="C87" s="59" t="s">
        <v>154</v>
      </c>
      <c r="D87" s="11"/>
      <c r="E87" s="10"/>
      <c r="F87" s="8"/>
      <c r="G87" s="8"/>
      <c r="H87" s="69"/>
      <c r="I87" s="12"/>
    </row>
    <row r="88" spans="1:9" s="13" customFormat="1" ht="30.75" customHeight="1">
      <c r="A88" s="12"/>
      <c r="B88" s="77">
        <v>13</v>
      </c>
      <c r="C88" s="57" t="s">
        <v>128</v>
      </c>
      <c r="D88" s="37"/>
      <c r="E88" s="38"/>
      <c r="F88" s="39" t="s">
        <v>8</v>
      </c>
      <c r="G88" s="40"/>
      <c r="H88" s="75">
        <f>SUM(G89:G94)</f>
        <v>0</v>
      </c>
      <c r="I88" s="12"/>
    </row>
    <row r="89" spans="1:9" s="13" customFormat="1" ht="33" customHeight="1">
      <c r="A89" s="12"/>
      <c r="B89" s="76">
        <v>13.1</v>
      </c>
      <c r="C89" s="58" t="s">
        <v>130</v>
      </c>
      <c r="D89" s="11">
        <v>1</v>
      </c>
      <c r="E89" s="10" t="s">
        <v>15</v>
      </c>
      <c r="F89" s="8">
        <v>0</v>
      </c>
      <c r="G89" s="8">
        <f aca="true" t="shared" si="3" ref="G89:G94">D89*F89</f>
        <v>0</v>
      </c>
      <c r="H89" s="69"/>
      <c r="I89" s="12"/>
    </row>
    <row r="90" spans="1:9" s="13" customFormat="1" ht="36" customHeight="1">
      <c r="A90" s="12"/>
      <c r="B90" s="76">
        <v>13.2</v>
      </c>
      <c r="C90" s="58" t="s">
        <v>131</v>
      </c>
      <c r="D90" s="11">
        <v>2</v>
      </c>
      <c r="E90" s="10" t="s">
        <v>15</v>
      </c>
      <c r="F90" s="8">
        <v>0</v>
      </c>
      <c r="G90" s="8">
        <f t="shared" si="3"/>
        <v>0</v>
      </c>
      <c r="H90" s="69"/>
      <c r="I90" s="12"/>
    </row>
    <row r="91" spans="1:9" s="13" customFormat="1" ht="29.25" customHeight="1">
      <c r="A91" s="12"/>
      <c r="B91" s="76">
        <v>13.3</v>
      </c>
      <c r="C91" s="58" t="s">
        <v>132</v>
      </c>
      <c r="D91" s="11">
        <v>8</v>
      </c>
      <c r="E91" s="10" t="s">
        <v>15</v>
      </c>
      <c r="F91" s="8">
        <v>0</v>
      </c>
      <c r="G91" s="8">
        <f t="shared" si="3"/>
        <v>0</v>
      </c>
      <c r="H91" s="69"/>
      <c r="I91" s="12"/>
    </row>
    <row r="92" spans="1:9" s="13" customFormat="1" ht="29.25" customHeight="1">
      <c r="A92" s="12"/>
      <c r="B92" s="76">
        <v>13.4</v>
      </c>
      <c r="C92" s="58" t="s">
        <v>133</v>
      </c>
      <c r="D92" s="11">
        <v>1</v>
      </c>
      <c r="E92" s="10" t="s">
        <v>15</v>
      </c>
      <c r="F92" s="8">
        <v>0</v>
      </c>
      <c r="G92" s="8">
        <f t="shared" si="3"/>
        <v>0</v>
      </c>
      <c r="H92" s="69"/>
      <c r="I92" s="12"/>
    </row>
    <row r="93" spans="1:9" s="13" customFormat="1" ht="30.75" customHeight="1">
      <c r="A93" s="12"/>
      <c r="B93" s="76">
        <v>13.5</v>
      </c>
      <c r="C93" s="58" t="s">
        <v>134</v>
      </c>
      <c r="D93" s="11">
        <v>4</v>
      </c>
      <c r="E93" s="10" t="s">
        <v>15</v>
      </c>
      <c r="F93" s="8">
        <v>0</v>
      </c>
      <c r="G93" s="8">
        <f t="shared" si="3"/>
        <v>0</v>
      </c>
      <c r="H93" s="69"/>
      <c r="I93" s="12"/>
    </row>
    <row r="94" spans="1:9" s="13" customFormat="1" ht="114.75" customHeight="1">
      <c r="A94" s="12"/>
      <c r="B94" s="71"/>
      <c r="C94" s="58" t="s">
        <v>135</v>
      </c>
      <c r="D94" s="11">
        <v>27</v>
      </c>
      <c r="E94" s="10" t="s">
        <v>15</v>
      </c>
      <c r="F94" s="8">
        <v>0</v>
      </c>
      <c r="G94" s="8">
        <f t="shared" si="3"/>
        <v>0</v>
      </c>
      <c r="H94" s="69"/>
      <c r="I94" s="12"/>
    </row>
    <row r="95" spans="1:9" s="13" customFormat="1" ht="32.25" customHeight="1">
      <c r="A95" s="12"/>
      <c r="B95" s="78"/>
      <c r="C95" s="61" t="s">
        <v>40</v>
      </c>
      <c r="D95" s="48"/>
      <c r="E95" s="49"/>
      <c r="F95" s="123" t="s">
        <v>8</v>
      </c>
      <c r="G95" s="123"/>
      <c r="H95" s="79">
        <f>H96+H106</f>
        <v>0</v>
      </c>
      <c r="I95" s="12"/>
    </row>
    <row r="96" spans="1:9" s="13" customFormat="1" ht="48" customHeight="1">
      <c r="A96" s="12"/>
      <c r="B96" s="74">
        <v>14</v>
      </c>
      <c r="C96" s="57" t="s">
        <v>129</v>
      </c>
      <c r="D96" s="37"/>
      <c r="E96" s="38"/>
      <c r="F96" s="39" t="s">
        <v>8</v>
      </c>
      <c r="G96" s="40"/>
      <c r="H96" s="75">
        <f>SUM(G97:G105)</f>
        <v>0</v>
      </c>
      <c r="I96" s="12"/>
    </row>
    <row r="97" spans="1:9" ht="33" customHeight="1">
      <c r="A97" s="5"/>
      <c r="B97" s="68">
        <v>14.1</v>
      </c>
      <c r="C97" s="54" t="s">
        <v>177</v>
      </c>
      <c r="D97" s="15">
        <v>1</v>
      </c>
      <c r="E97" s="10" t="s">
        <v>15</v>
      </c>
      <c r="F97" s="8">
        <v>0</v>
      </c>
      <c r="G97" s="8">
        <f aca="true" t="shared" si="4" ref="G97:G102">D97*F97</f>
        <v>0</v>
      </c>
      <c r="H97" s="80"/>
      <c r="I97" s="5"/>
    </row>
    <row r="98" spans="1:9" ht="36.75" customHeight="1">
      <c r="A98" s="5"/>
      <c r="B98" s="68">
        <v>14.2</v>
      </c>
      <c r="C98" s="54" t="s">
        <v>109</v>
      </c>
      <c r="D98" s="15">
        <v>48</v>
      </c>
      <c r="E98" s="10" t="s">
        <v>24</v>
      </c>
      <c r="F98" s="8">
        <v>0</v>
      </c>
      <c r="G98" s="8">
        <f t="shared" si="4"/>
        <v>0</v>
      </c>
      <c r="H98" s="80"/>
      <c r="I98" s="5"/>
    </row>
    <row r="99" spans="1:9" ht="42.75" customHeight="1">
      <c r="A99" s="5"/>
      <c r="B99" s="68">
        <v>14.3</v>
      </c>
      <c r="C99" s="54" t="s">
        <v>108</v>
      </c>
      <c r="D99" s="15">
        <v>13</v>
      </c>
      <c r="E99" s="10" t="s">
        <v>30</v>
      </c>
      <c r="F99" s="8">
        <v>0</v>
      </c>
      <c r="G99" s="8">
        <f t="shared" si="4"/>
        <v>0</v>
      </c>
      <c r="H99" s="80"/>
      <c r="I99" s="5"/>
    </row>
    <row r="100" spans="1:9" ht="39.75" customHeight="1">
      <c r="A100" s="5"/>
      <c r="B100" s="68">
        <v>14.4</v>
      </c>
      <c r="C100" s="54" t="s">
        <v>110</v>
      </c>
      <c r="D100" s="15">
        <v>11</v>
      </c>
      <c r="E100" s="10" t="s">
        <v>16</v>
      </c>
      <c r="F100" s="8">
        <v>0</v>
      </c>
      <c r="G100" s="8">
        <f t="shared" si="4"/>
        <v>0</v>
      </c>
      <c r="H100" s="80"/>
      <c r="I100" s="5"/>
    </row>
    <row r="101" spans="1:9" ht="40.5" customHeight="1">
      <c r="A101" s="5"/>
      <c r="B101" s="68">
        <v>14.5</v>
      </c>
      <c r="C101" s="54" t="s">
        <v>195</v>
      </c>
      <c r="D101" s="15">
        <v>193.8</v>
      </c>
      <c r="E101" s="10" t="s">
        <v>16</v>
      </c>
      <c r="F101" s="8">
        <v>0</v>
      </c>
      <c r="G101" s="8">
        <f t="shared" si="4"/>
        <v>0</v>
      </c>
      <c r="H101" s="80"/>
      <c r="I101" s="5"/>
    </row>
    <row r="102" spans="1:9" ht="81" customHeight="1">
      <c r="A102" s="5"/>
      <c r="B102" s="68">
        <v>14.6</v>
      </c>
      <c r="C102" s="54" t="s">
        <v>196</v>
      </c>
      <c r="D102" s="7">
        <v>31.1</v>
      </c>
      <c r="E102" s="11" t="s">
        <v>24</v>
      </c>
      <c r="F102" s="8">
        <v>0</v>
      </c>
      <c r="G102" s="8">
        <f t="shared" si="4"/>
        <v>0</v>
      </c>
      <c r="H102" s="80"/>
      <c r="I102" s="5"/>
    </row>
    <row r="103" spans="1:9" ht="69.75" customHeight="1">
      <c r="A103" s="5"/>
      <c r="B103" s="68">
        <v>14.7</v>
      </c>
      <c r="C103" s="60" t="s">
        <v>189</v>
      </c>
      <c r="D103" s="7">
        <v>1</v>
      </c>
      <c r="E103" s="10" t="s">
        <v>15</v>
      </c>
      <c r="F103" s="8">
        <v>0</v>
      </c>
      <c r="G103" s="8">
        <f>D103*F103</f>
        <v>0</v>
      </c>
      <c r="H103" s="80"/>
      <c r="I103" s="5"/>
    </row>
    <row r="104" spans="1:9" ht="93.75" customHeight="1">
      <c r="A104" s="5"/>
      <c r="B104" s="68">
        <v>14.8</v>
      </c>
      <c r="C104" s="54" t="s">
        <v>190</v>
      </c>
      <c r="D104" s="11">
        <v>11</v>
      </c>
      <c r="E104" s="50" t="s">
        <v>16</v>
      </c>
      <c r="F104" s="8">
        <v>0</v>
      </c>
      <c r="G104" s="8">
        <f>D104*F104</f>
        <v>0</v>
      </c>
      <c r="H104" s="80"/>
      <c r="I104" s="5"/>
    </row>
    <row r="105" spans="1:9" ht="121.5" customHeight="1">
      <c r="A105" s="5"/>
      <c r="B105" s="68">
        <v>14.9</v>
      </c>
      <c r="C105" s="54" t="s">
        <v>186</v>
      </c>
      <c r="D105" s="11">
        <v>385</v>
      </c>
      <c r="E105" s="50" t="s">
        <v>16</v>
      </c>
      <c r="F105" s="8">
        <v>0</v>
      </c>
      <c r="G105" s="8">
        <f>D105*F105</f>
        <v>0</v>
      </c>
      <c r="H105" s="80"/>
      <c r="I105" s="5"/>
    </row>
    <row r="106" spans="1:9" ht="35.25" customHeight="1">
      <c r="A106" s="5"/>
      <c r="B106" s="81"/>
      <c r="C106" s="62" t="s">
        <v>26</v>
      </c>
      <c r="D106" s="30"/>
      <c r="E106" s="31"/>
      <c r="F106" s="115" t="s">
        <v>8</v>
      </c>
      <c r="G106" s="115"/>
      <c r="H106" s="82">
        <f>SUM(H107:H124)</f>
        <v>0</v>
      </c>
      <c r="I106" s="5"/>
    </row>
    <row r="107" spans="1:9" ht="37.5" customHeight="1">
      <c r="A107" s="5"/>
      <c r="B107" s="74">
        <v>15</v>
      </c>
      <c r="C107" s="57" t="s">
        <v>27</v>
      </c>
      <c r="D107" s="37"/>
      <c r="E107" s="38"/>
      <c r="F107" s="39"/>
      <c r="G107" s="40"/>
      <c r="H107" s="75">
        <f>G108</f>
        <v>0</v>
      </c>
      <c r="I107" s="5"/>
    </row>
    <row r="108" spans="1:9" ht="31.5" customHeight="1">
      <c r="A108" s="5"/>
      <c r="B108" s="76">
        <v>15.1</v>
      </c>
      <c r="C108" s="54" t="s">
        <v>197</v>
      </c>
      <c r="D108" s="15">
        <v>1</v>
      </c>
      <c r="E108" s="10" t="s">
        <v>10</v>
      </c>
      <c r="F108" s="8">
        <v>0</v>
      </c>
      <c r="G108" s="8">
        <f>D108*F108</f>
        <v>0</v>
      </c>
      <c r="H108" s="69"/>
      <c r="I108" s="5"/>
    </row>
    <row r="109" spans="1:9" ht="30.75" customHeight="1">
      <c r="A109" s="5"/>
      <c r="B109" s="74">
        <v>16</v>
      </c>
      <c r="C109" s="57" t="s">
        <v>28</v>
      </c>
      <c r="D109" s="37"/>
      <c r="E109" s="38"/>
      <c r="F109" s="39"/>
      <c r="G109" s="40"/>
      <c r="H109" s="75">
        <f>SUM(G110:G112)</f>
        <v>0</v>
      </c>
      <c r="I109" s="5"/>
    </row>
    <row r="110" spans="1:9" ht="36" customHeight="1">
      <c r="A110" s="5"/>
      <c r="B110" s="83">
        <v>16.1</v>
      </c>
      <c r="C110" s="60" t="s">
        <v>29</v>
      </c>
      <c r="D110" s="51">
        <v>6.45</v>
      </c>
      <c r="E110" s="14" t="s">
        <v>30</v>
      </c>
      <c r="F110" s="8">
        <v>0</v>
      </c>
      <c r="G110" s="8">
        <f>D110*F110</f>
        <v>0</v>
      </c>
      <c r="H110" s="69"/>
      <c r="I110" s="5"/>
    </row>
    <row r="111" spans="1:9" ht="45" customHeight="1">
      <c r="A111" s="5"/>
      <c r="B111" s="83">
        <v>16.2</v>
      </c>
      <c r="C111" s="60" t="s">
        <v>31</v>
      </c>
      <c r="D111" s="51">
        <v>0.4</v>
      </c>
      <c r="E111" s="14" t="s">
        <v>30</v>
      </c>
      <c r="F111" s="8">
        <v>0</v>
      </c>
      <c r="G111" s="8">
        <f>D111*F111</f>
        <v>0</v>
      </c>
      <c r="H111" s="69"/>
      <c r="I111" s="5"/>
    </row>
    <row r="112" spans="1:9" ht="65.25" customHeight="1">
      <c r="A112" s="5"/>
      <c r="B112" s="83">
        <v>16.3</v>
      </c>
      <c r="C112" s="60" t="s">
        <v>32</v>
      </c>
      <c r="D112" s="51">
        <v>1.5</v>
      </c>
      <c r="E112" s="14" t="s">
        <v>30</v>
      </c>
      <c r="F112" s="8">
        <v>0</v>
      </c>
      <c r="G112" s="8">
        <f>D112*F112</f>
        <v>0</v>
      </c>
      <c r="H112" s="69"/>
      <c r="I112" s="5"/>
    </row>
    <row r="113" spans="1:9" ht="48.75" customHeight="1">
      <c r="A113" s="5"/>
      <c r="B113" s="74">
        <v>17</v>
      </c>
      <c r="C113" s="57" t="s">
        <v>33</v>
      </c>
      <c r="D113" s="37"/>
      <c r="E113" s="38"/>
      <c r="F113" s="39"/>
      <c r="G113" s="40"/>
      <c r="H113" s="75">
        <f>SUM(G114:G116)</f>
        <v>0</v>
      </c>
      <c r="I113" s="5"/>
    </row>
    <row r="114" spans="1:9" ht="72.75" customHeight="1">
      <c r="A114" s="5"/>
      <c r="B114" s="83">
        <v>17.1</v>
      </c>
      <c r="C114" s="60" t="s">
        <v>144</v>
      </c>
      <c r="D114" s="51">
        <v>4</v>
      </c>
      <c r="E114" s="14" t="s">
        <v>15</v>
      </c>
      <c r="F114" s="8">
        <v>0</v>
      </c>
      <c r="G114" s="8">
        <f>D114*F114</f>
        <v>0</v>
      </c>
      <c r="H114" s="69"/>
      <c r="I114" s="5"/>
    </row>
    <row r="115" spans="1:9" ht="78.75" customHeight="1">
      <c r="A115" s="5"/>
      <c r="B115" s="83">
        <v>17.2</v>
      </c>
      <c r="C115" s="60" t="s">
        <v>145</v>
      </c>
      <c r="D115" s="51">
        <v>4</v>
      </c>
      <c r="E115" s="14" t="s">
        <v>15</v>
      </c>
      <c r="F115" s="8">
        <v>0</v>
      </c>
      <c r="G115" s="8">
        <f>D115*F115</f>
        <v>0</v>
      </c>
      <c r="H115" s="69"/>
      <c r="I115" s="5"/>
    </row>
    <row r="116" spans="1:9" ht="62.25" customHeight="1">
      <c r="A116" s="5"/>
      <c r="B116" s="83">
        <v>17.3</v>
      </c>
      <c r="C116" s="60" t="s">
        <v>146</v>
      </c>
      <c r="D116" s="51">
        <v>0.6</v>
      </c>
      <c r="E116" s="14" t="s">
        <v>30</v>
      </c>
      <c r="F116" s="8">
        <v>0</v>
      </c>
      <c r="G116" s="8">
        <f>D116*F116</f>
        <v>0</v>
      </c>
      <c r="H116" s="69"/>
      <c r="I116" s="5"/>
    </row>
    <row r="117" spans="1:9" ht="27" customHeight="1">
      <c r="A117" s="5"/>
      <c r="B117" s="74">
        <v>18</v>
      </c>
      <c r="C117" s="57" t="s">
        <v>34</v>
      </c>
      <c r="D117" s="37"/>
      <c r="E117" s="38"/>
      <c r="F117" s="39"/>
      <c r="G117" s="40"/>
      <c r="H117" s="75">
        <f>SUM(G118:G120)</f>
        <v>0</v>
      </c>
      <c r="I117" s="5"/>
    </row>
    <row r="118" spans="1:9" ht="39.75" customHeight="1">
      <c r="A118" s="5"/>
      <c r="B118" s="76">
        <v>18.1</v>
      </c>
      <c r="C118" s="60" t="s">
        <v>35</v>
      </c>
      <c r="D118" s="51">
        <v>14.86</v>
      </c>
      <c r="E118" s="14" t="s">
        <v>24</v>
      </c>
      <c r="F118" s="8">
        <v>0</v>
      </c>
      <c r="G118" s="8">
        <f>D118*F118</f>
        <v>0</v>
      </c>
      <c r="H118" s="69"/>
      <c r="I118" s="5"/>
    </row>
    <row r="119" spans="1:9" ht="63.75" customHeight="1">
      <c r="A119" s="5"/>
      <c r="B119" s="76">
        <v>18.2</v>
      </c>
      <c r="C119" s="60" t="s">
        <v>147</v>
      </c>
      <c r="D119" s="51">
        <v>10.2</v>
      </c>
      <c r="E119" s="14" t="s">
        <v>24</v>
      </c>
      <c r="F119" s="8">
        <v>0</v>
      </c>
      <c r="G119" s="8">
        <f>D119*F119</f>
        <v>0</v>
      </c>
      <c r="H119" s="69"/>
      <c r="I119" s="5"/>
    </row>
    <row r="120" spans="1:9" ht="42.75" customHeight="1">
      <c r="A120" s="5"/>
      <c r="B120" s="76">
        <v>18.3</v>
      </c>
      <c r="C120" s="60" t="s">
        <v>148</v>
      </c>
      <c r="D120" s="51">
        <v>39.2</v>
      </c>
      <c r="E120" s="14" t="s">
        <v>24</v>
      </c>
      <c r="F120" s="8">
        <v>0</v>
      </c>
      <c r="G120" s="8">
        <f>D120*F120</f>
        <v>0</v>
      </c>
      <c r="H120" s="69"/>
      <c r="I120" s="5"/>
    </row>
    <row r="121" spans="1:9" ht="117" customHeight="1">
      <c r="A121" s="5"/>
      <c r="B121" s="71"/>
      <c r="C121" s="59" t="s">
        <v>149</v>
      </c>
      <c r="D121" s="51"/>
      <c r="E121" s="14"/>
      <c r="F121" s="8"/>
      <c r="G121" s="8"/>
      <c r="H121" s="69"/>
      <c r="I121" s="5"/>
    </row>
    <row r="122" spans="1:9" ht="37.5" customHeight="1">
      <c r="A122" s="5"/>
      <c r="B122" s="74">
        <v>19</v>
      </c>
      <c r="C122" s="57" t="s">
        <v>36</v>
      </c>
      <c r="D122" s="37"/>
      <c r="E122" s="38"/>
      <c r="F122" s="39"/>
      <c r="G122" s="40"/>
      <c r="H122" s="75">
        <f>SUM(G123:G123)</f>
        <v>0</v>
      </c>
      <c r="I122" s="5"/>
    </row>
    <row r="123" spans="1:9" ht="60.75" customHeight="1">
      <c r="A123" s="5"/>
      <c r="B123" s="76">
        <v>19.1</v>
      </c>
      <c r="C123" s="60" t="s">
        <v>37</v>
      </c>
      <c r="D123" s="51">
        <v>30.7</v>
      </c>
      <c r="E123" s="14" t="s">
        <v>16</v>
      </c>
      <c r="F123" s="8">
        <v>0</v>
      </c>
      <c r="G123" s="8">
        <f>D123*F123</f>
        <v>0</v>
      </c>
      <c r="H123" s="69"/>
      <c r="I123" s="5"/>
    </row>
    <row r="124" spans="1:9" ht="30.75" customHeight="1">
      <c r="A124" s="5"/>
      <c r="B124" s="74">
        <v>20</v>
      </c>
      <c r="C124" s="57" t="s">
        <v>19</v>
      </c>
      <c r="D124" s="37"/>
      <c r="E124" s="38"/>
      <c r="F124" s="39"/>
      <c r="G124" s="40"/>
      <c r="H124" s="75">
        <f>SUM(G125)</f>
        <v>0</v>
      </c>
      <c r="I124" s="5"/>
    </row>
    <row r="125" spans="1:9" ht="86.25" customHeight="1">
      <c r="A125" s="5"/>
      <c r="B125" s="76">
        <v>20.1</v>
      </c>
      <c r="C125" s="60" t="s">
        <v>38</v>
      </c>
      <c r="D125" s="51">
        <v>5</v>
      </c>
      <c r="E125" s="14" t="s">
        <v>16</v>
      </c>
      <c r="F125" s="8">
        <v>0</v>
      </c>
      <c r="G125" s="8">
        <f>D125*F125</f>
        <v>0</v>
      </c>
      <c r="H125" s="84"/>
      <c r="I125" s="5"/>
    </row>
    <row r="126" spans="1:9" ht="29.25" customHeight="1">
      <c r="A126" s="5"/>
      <c r="B126" s="66">
        <v>21</v>
      </c>
      <c r="C126" s="52" t="s">
        <v>41</v>
      </c>
      <c r="D126" s="44"/>
      <c r="E126" s="45"/>
      <c r="F126" s="46" t="s">
        <v>8</v>
      </c>
      <c r="G126" s="47"/>
      <c r="H126" s="67">
        <f>SUM(G127:G128)</f>
        <v>0</v>
      </c>
      <c r="I126" s="5"/>
    </row>
    <row r="127" spans="1:9" s="18" customFormat="1" ht="86.25" customHeight="1">
      <c r="A127" s="17"/>
      <c r="B127" s="68">
        <v>21.1</v>
      </c>
      <c r="C127" s="54" t="s">
        <v>155</v>
      </c>
      <c r="D127" s="7">
        <v>1</v>
      </c>
      <c r="E127" s="11" t="s">
        <v>10</v>
      </c>
      <c r="F127" s="8">
        <v>0</v>
      </c>
      <c r="G127" s="8">
        <f>D127*F127</f>
        <v>0</v>
      </c>
      <c r="H127" s="80"/>
      <c r="I127" s="17"/>
    </row>
    <row r="128" spans="1:9" s="18" customFormat="1" ht="66" customHeight="1">
      <c r="A128" s="17"/>
      <c r="B128" s="68">
        <v>21.2</v>
      </c>
      <c r="C128" s="54" t="s">
        <v>126</v>
      </c>
      <c r="D128" s="7">
        <v>1</v>
      </c>
      <c r="E128" s="11" t="s">
        <v>10</v>
      </c>
      <c r="F128" s="8">
        <v>0</v>
      </c>
      <c r="G128" s="8">
        <f>D128*F128</f>
        <v>0</v>
      </c>
      <c r="H128" s="80"/>
      <c r="I128" s="17"/>
    </row>
    <row r="129" spans="1:9" s="18" customFormat="1" ht="39" customHeight="1">
      <c r="A129" s="17"/>
      <c r="B129" s="85"/>
      <c r="C129" s="56" t="s">
        <v>127</v>
      </c>
      <c r="D129" s="86"/>
      <c r="E129" s="87"/>
      <c r="F129" s="122" t="s">
        <v>8</v>
      </c>
      <c r="G129" s="122"/>
      <c r="H129" s="88">
        <f>H130+H152+H162+H181+H188</f>
        <v>0</v>
      </c>
      <c r="I129" s="17"/>
    </row>
    <row r="130" spans="1:9" s="18" customFormat="1" ht="39" customHeight="1">
      <c r="A130" s="17"/>
      <c r="B130" s="81">
        <v>22</v>
      </c>
      <c r="C130" s="62" t="s">
        <v>45</v>
      </c>
      <c r="D130" s="30"/>
      <c r="E130" s="31"/>
      <c r="F130" s="115" t="s">
        <v>8</v>
      </c>
      <c r="G130" s="115"/>
      <c r="H130" s="82">
        <f>SUM(G131:G151)</f>
        <v>0</v>
      </c>
      <c r="I130" s="17"/>
    </row>
    <row r="131" spans="1:9" s="18" customFormat="1" ht="39" customHeight="1">
      <c r="A131" s="17"/>
      <c r="B131" s="68">
        <v>22.1</v>
      </c>
      <c r="C131" s="54" t="s">
        <v>46</v>
      </c>
      <c r="D131" s="25">
        <v>28.8</v>
      </c>
      <c r="E131" s="26" t="s">
        <v>16</v>
      </c>
      <c r="F131" s="8">
        <v>0</v>
      </c>
      <c r="G131" s="8">
        <f aca="true" t="shared" si="5" ref="G131:G151">D131*F131</f>
        <v>0</v>
      </c>
      <c r="H131" s="89"/>
      <c r="I131" s="17"/>
    </row>
    <row r="132" spans="1:9" s="18" customFormat="1" ht="39" customHeight="1">
      <c r="A132" s="17"/>
      <c r="B132" s="68">
        <v>22.2</v>
      </c>
      <c r="C132" s="54" t="s">
        <v>47</v>
      </c>
      <c r="D132" s="25">
        <v>37.5</v>
      </c>
      <c r="E132" s="26" t="s">
        <v>16</v>
      </c>
      <c r="F132" s="8">
        <v>0</v>
      </c>
      <c r="G132" s="8">
        <f t="shared" si="5"/>
        <v>0</v>
      </c>
      <c r="H132" s="80"/>
      <c r="I132" s="17"/>
    </row>
    <row r="133" spans="1:9" s="18" customFormat="1" ht="90" customHeight="1">
      <c r="A133" s="17"/>
      <c r="B133" s="68">
        <v>22.3</v>
      </c>
      <c r="C133" s="58" t="s">
        <v>178</v>
      </c>
      <c r="D133" s="25">
        <v>25</v>
      </c>
      <c r="E133" s="11" t="s">
        <v>15</v>
      </c>
      <c r="F133" s="8">
        <v>0</v>
      </c>
      <c r="G133" s="8">
        <f t="shared" si="5"/>
        <v>0</v>
      </c>
      <c r="H133" s="80"/>
      <c r="I133" s="17"/>
    </row>
    <row r="134" spans="1:9" s="18" customFormat="1" ht="55.5" customHeight="1">
      <c r="A134" s="17"/>
      <c r="B134" s="68">
        <v>22.4</v>
      </c>
      <c r="C134" s="54" t="s">
        <v>48</v>
      </c>
      <c r="D134" s="25">
        <v>1</v>
      </c>
      <c r="E134" s="11" t="s">
        <v>10</v>
      </c>
      <c r="F134" s="8">
        <v>0</v>
      </c>
      <c r="G134" s="8">
        <f t="shared" si="5"/>
        <v>0</v>
      </c>
      <c r="H134" s="80"/>
      <c r="I134" s="17"/>
    </row>
    <row r="135" spans="1:9" s="18" customFormat="1" ht="50.25" customHeight="1">
      <c r="A135" s="17"/>
      <c r="B135" s="68">
        <v>22.5</v>
      </c>
      <c r="C135" s="54" t="s">
        <v>49</v>
      </c>
      <c r="D135" s="25">
        <v>1</v>
      </c>
      <c r="E135" s="11" t="s">
        <v>10</v>
      </c>
      <c r="F135" s="8">
        <v>0</v>
      </c>
      <c r="G135" s="8">
        <f t="shared" si="5"/>
        <v>0</v>
      </c>
      <c r="H135" s="80"/>
      <c r="I135" s="17"/>
    </row>
    <row r="136" spans="1:9" s="18" customFormat="1" ht="41.25" customHeight="1">
      <c r="A136" s="17"/>
      <c r="B136" s="68">
        <v>22.6</v>
      </c>
      <c r="C136" s="54" t="s">
        <v>50</v>
      </c>
      <c r="D136" s="25">
        <v>77.23</v>
      </c>
      <c r="E136" s="26" t="s">
        <v>30</v>
      </c>
      <c r="F136" s="8">
        <v>0</v>
      </c>
      <c r="G136" s="8">
        <f t="shared" si="5"/>
        <v>0</v>
      </c>
      <c r="H136" s="80"/>
      <c r="I136" s="17"/>
    </row>
    <row r="137" spans="1:9" s="18" customFormat="1" ht="33.75" customHeight="1">
      <c r="A137" s="17"/>
      <c r="B137" s="68">
        <v>22.7</v>
      </c>
      <c r="C137" s="54" t="s">
        <v>51</v>
      </c>
      <c r="D137" s="25">
        <v>31.37</v>
      </c>
      <c r="E137" s="26" t="s">
        <v>30</v>
      </c>
      <c r="F137" s="8">
        <v>0</v>
      </c>
      <c r="G137" s="8">
        <f t="shared" si="5"/>
        <v>0</v>
      </c>
      <c r="H137" s="80"/>
      <c r="I137" s="17"/>
    </row>
    <row r="138" spans="1:9" s="18" customFormat="1" ht="32.25" customHeight="1">
      <c r="A138" s="17"/>
      <c r="B138" s="68">
        <v>22.8</v>
      </c>
      <c r="C138" s="54" t="s">
        <v>52</v>
      </c>
      <c r="D138" s="25">
        <v>75.33</v>
      </c>
      <c r="E138" s="26" t="s">
        <v>30</v>
      </c>
      <c r="F138" s="8">
        <v>0</v>
      </c>
      <c r="G138" s="8">
        <f t="shared" si="5"/>
        <v>0</v>
      </c>
      <c r="H138" s="80"/>
      <c r="I138" s="17"/>
    </row>
    <row r="139" spans="1:9" s="18" customFormat="1" ht="27" customHeight="1">
      <c r="A139" s="17"/>
      <c r="B139" s="68">
        <v>22.9</v>
      </c>
      <c r="C139" s="54" t="s">
        <v>53</v>
      </c>
      <c r="D139" s="25">
        <v>33.27</v>
      </c>
      <c r="E139" s="26" t="s">
        <v>30</v>
      </c>
      <c r="F139" s="8">
        <v>0</v>
      </c>
      <c r="G139" s="8">
        <f t="shared" si="5"/>
        <v>0</v>
      </c>
      <c r="H139" s="80"/>
      <c r="I139" s="17"/>
    </row>
    <row r="140" spans="1:9" s="18" customFormat="1" ht="30.75" customHeight="1">
      <c r="A140" s="17"/>
      <c r="B140" s="90">
        <v>22.1</v>
      </c>
      <c r="C140" s="54" t="s">
        <v>54</v>
      </c>
      <c r="D140" s="25">
        <v>241.34</v>
      </c>
      <c r="E140" s="26" t="s">
        <v>24</v>
      </c>
      <c r="F140" s="8">
        <v>0</v>
      </c>
      <c r="G140" s="8">
        <f t="shared" si="5"/>
        <v>0</v>
      </c>
      <c r="H140" s="80"/>
      <c r="I140" s="17"/>
    </row>
    <row r="141" spans="1:9" s="18" customFormat="1" ht="31.5" customHeight="1">
      <c r="A141" s="17"/>
      <c r="B141" s="90">
        <v>22.11</v>
      </c>
      <c r="C141" s="54" t="s">
        <v>55</v>
      </c>
      <c r="D141" s="25">
        <v>7</v>
      </c>
      <c r="E141" s="10" t="s">
        <v>15</v>
      </c>
      <c r="F141" s="8">
        <v>0</v>
      </c>
      <c r="G141" s="8">
        <f t="shared" si="5"/>
        <v>0</v>
      </c>
      <c r="H141" s="80"/>
      <c r="I141" s="17"/>
    </row>
    <row r="142" spans="1:9" s="18" customFormat="1" ht="80.25" customHeight="1">
      <c r="A142" s="17"/>
      <c r="B142" s="90">
        <v>22.12</v>
      </c>
      <c r="C142" s="54" t="s">
        <v>56</v>
      </c>
      <c r="D142" s="113">
        <v>93</v>
      </c>
      <c r="E142" s="26" t="s">
        <v>24</v>
      </c>
      <c r="F142" s="8">
        <v>0</v>
      </c>
      <c r="G142" s="8">
        <f t="shared" si="5"/>
        <v>0</v>
      </c>
      <c r="H142" s="80"/>
      <c r="I142" s="17"/>
    </row>
    <row r="143" spans="1:9" s="18" customFormat="1" ht="87.75" customHeight="1">
      <c r="A143" s="17"/>
      <c r="B143" s="90">
        <v>22.13</v>
      </c>
      <c r="C143" s="54" t="s">
        <v>57</v>
      </c>
      <c r="D143" s="25">
        <v>140.7</v>
      </c>
      <c r="E143" s="26" t="s">
        <v>24</v>
      </c>
      <c r="F143" s="8">
        <v>0</v>
      </c>
      <c r="G143" s="8">
        <f t="shared" si="5"/>
        <v>0</v>
      </c>
      <c r="H143" s="80"/>
      <c r="I143" s="17"/>
    </row>
    <row r="144" spans="1:9" s="18" customFormat="1" ht="35.25" customHeight="1">
      <c r="A144" s="17"/>
      <c r="B144" s="90">
        <v>22.14</v>
      </c>
      <c r="C144" s="54" t="s">
        <v>58</v>
      </c>
      <c r="D144" s="25">
        <v>5</v>
      </c>
      <c r="E144" s="10" t="s">
        <v>15</v>
      </c>
      <c r="F144" s="8">
        <v>0</v>
      </c>
      <c r="G144" s="8">
        <f t="shared" si="5"/>
        <v>0</v>
      </c>
      <c r="H144" s="80"/>
      <c r="I144" s="17"/>
    </row>
    <row r="145" spans="1:9" s="18" customFormat="1" ht="39.75" customHeight="1">
      <c r="A145" s="17"/>
      <c r="B145" s="90">
        <v>22.15</v>
      </c>
      <c r="C145" s="54" t="s">
        <v>59</v>
      </c>
      <c r="D145" s="25">
        <v>1</v>
      </c>
      <c r="E145" s="10" t="s">
        <v>15</v>
      </c>
      <c r="F145" s="8">
        <v>0</v>
      </c>
      <c r="G145" s="8">
        <f t="shared" si="5"/>
        <v>0</v>
      </c>
      <c r="H145" s="80"/>
      <c r="I145" s="17"/>
    </row>
    <row r="146" spans="1:9" s="18" customFormat="1" ht="39" customHeight="1">
      <c r="A146" s="17"/>
      <c r="B146" s="90">
        <v>22.16</v>
      </c>
      <c r="C146" s="54" t="s">
        <v>60</v>
      </c>
      <c r="D146" s="25">
        <v>1</v>
      </c>
      <c r="E146" s="10" t="s">
        <v>15</v>
      </c>
      <c r="F146" s="8">
        <v>0</v>
      </c>
      <c r="G146" s="8">
        <f t="shared" si="5"/>
        <v>0</v>
      </c>
      <c r="H146" s="80"/>
      <c r="I146" s="17"/>
    </row>
    <row r="147" spans="1:9" s="18" customFormat="1" ht="69" customHeight="1">
      <c r="A147" s="17"/>
      <c r="B147" s="90">
        <v>22.17</v>
      </c>
      <c r="C147" s="114" t="s">
        <v>201</v>
      </c>
      <c r="D147" s="25">
        <v>1</v>
      </c>
      <c r="E147" s="11" t="s">
        <v>10</v>
      </c>
      <c r="F147" s="8">
        <v>0</v>
      </c>
      <c r="G147" s="8">
        <f t="shared" si="5"/>
        <v>0</v>
      </c>
      <c r="H147" s="80"/>
      <c r="I147" s="17"/>
    </row>
    <row r="148" spans="1:9" s="18" customFormat="1" ht="31.5" customHeight="1">
      <c r="A148" s="17"/>
      <c r="B148" s="90">
        <v>22.18</v>
      </c>
      <c r="C148" s="54" t="s">
        <v>61</v>
      </c>
      <c r="D148" s="25">
        <v>2</v>
      </c>
      <c r="E148" s="10" t="s">
        <v>15</v>
      </c>
      <c r="F148" s="8">
        <v>0</v>
      </c>
      <c r="G148" s="8">
        <f t="shared" si="5"/>
        <v>0</v>
      </c>
      <c r="H148" s="80"/>
      <c r="I148" s="17"/>
    </row>
    <row r="149" spans="1:9" s="18" customFormat="1" ht="29.25" customHeight="1">
      <c r="A149" s="17"/>
      <c r="B149" s="90">
        <v>22.19</v>
      </c>
      <c r="C149" s="54" t="s">
        <v>62</v>
      </c>
      <c r="D149" s="25">
        <v>28.8</v>
      </c>
      <c r="E149" s="26" t="s">
        <v>16</v>
      </c>
      <c r="F149" s="8">
        <v>0</v>
      </c>
      <c r="G149" s="8">
        <f t="shared" si="5"/>
        <v>0</v>
      </c>
      <c r="H149" s="80"/>
      <c r="I149" s="17"/>
    </row>
    <row r="150" spans="1:9" s="18" customFormat="1" ht="31.5" customHeight="1">
      <c r="A150" s="17"/>
      <c r="B150" s="90">
        <v>22.2</v>
      </c>
      <c r="C150" s="54" t="s">
        <v>63</v>
      </c>
      <c r="D150" s="25">
        <f>+D132</f>
        <v>37.5</v>
      </c>
      <c r="E150" s="26" t="s">
        <v>16</v>
      </c>
      <c r="F150" s="8">
        <v>0</v>
      </c>
      <c r="G150" s="8">
        <f t="shared" si="5"/>
        <v>0</v>
      </c>
      <c r="H150" s="80"/>
      <c r="I150" s="17"/>
    </row>
    <row r="151" spans="1:9" s="18" customFormat="1" ht="31.5" customHeight="1">
      <c r="A151" s="17"/>
      <c r="B151" s="90">
        <v>22.21</v>
      </c>
      <c r="C151" s="54" t="s">
        <v>64</v>
      </c>
      <c r="D151" s="25">
        <v>241.34</v>
      </c>
      <c r="E151" s="26" t="s">
        <v>24</v>
      </c>
      <c r="F151" s="8">
        <v>0</v>
      </c>
      <c r="G151" s="8">
        <f t="shared" si="5"/>
        <v>0</v>
      </c>
      <c r="H151" s="80"/>
      <c r="I151" s="17"/>
    </row>
    <row r="152" spans="1:9" s="18" customFormat="1" ht="33" customHeight="1">
      <c r="A152" s="17"/>
      <c r="B152" s="81">
        <v>23</v>
      </c>
      <c r="C152" s="62" t="s">
        <v>199</v>
      </c>
      <c r="D152" s="30"/>
      <c r="E152" s="31"/>
      <c r="F152" s="115"/>
      <c r="G152" s="115"/>
      <c r="H152" s="82">
        <f>SUM(G153:G161)</f>
        <v>0</v>
      </c>
      <c r="I152" s="17"/>
    </row>
    <row r="153" spans="1:9" s="18" customFormat="1" ht="76.5" customHeight="1">
      <c r="A153" s="17"/>
      <c r="B153" s="102">
        <v>23.1</v>
      </c>
      <c r="C153" s="54" t="s">
        <v>65</v>
      </c>
      <c r="D153" s="34">
        <v>70</v>
      </c>
      <c r="E153" s="32" t="s">
        <v>24</v>
      </c>
      <c r="F153" s="8">
        <v>0</v>
      </c>
      <c r="G153" s="8">
        <f aca="true" t="shared" si="6" ref="G153:G161">D153*F153</f>
        <v>0</v>
      </c>
      <c r="H153" s="92"/>
      <c r="I153" s="17"/>
    </row>
    <row r="154" spans="1:9" s="18" customFormat="1" ht="52.5" customHeight="1">
      <c r="A154" s="17"/>
      <c r="B154" s="102">
        <v>23.2</v>
      </c>
      <c r="C154" s="54" t="s">
        <v>66</v>
      </c>
      <c r="D154" s="35">
        <v>1</v>
      </c>
      <c r="E154" s="10" t="s">
        <v>15</v>
      </c>
      <c r="F154" s="8">
        <v>0</v>
      </c>
      <c r="G154" s="8">
        <f t="shared" si="6"/>
        <v>0</v>
      </c>
      <c r="H154" s="92"/>
      <c r="I154" s="17"/>
    </row>
    <row r="155" spans="1:9" s="18" customFormat="1" ht="66.75" customHeight="1">
      <c r="A155" s="17"/>
      <c r="B155" s="102">
        <v>23.3</v>
      </c>
      <c r="C155" s="54" t="s">
        <v>67</v>
      </c>
      <c r="D155" s="35">
        <v>1</v>
      </c>
      <c r="E155" s="10" t="s">
        <v>15</v>
      </c>
      <c r="F155" s="8">
        <v>0</v>
      </c>
      <c r="G155" s="8">
        <f t="shared" si="6"/>
        <v>0</v>
      </c>
      <c r="H155" s="93"/>
      <c r="I155" s="17"/>
    </row>
    <row r="156" spans="1:9" s="18" customFormat="1" ht="57.75" customHeight="1">
      <c r="A156" s="17"/>
      <c r="B156" s="102">
        <v>23.4</v>
      </c>
      <c r="C156" s="54" t="s">
        <v>68</v>
      </c>
      <c r="D156" s="35">
        <v>1</v>
      </c>
      <c r="E156" s="11" t="s">
        <v>10</v>
      </c>
      <c r="F156" s="8">
        <v>0</v>
      </c>
      <c r="G156" s="8">
        <f t="shared" si="6"/>
        <v>0</v>
      </c>
      <c r="H156" s="93"/>
      <c r="I156" s="17"/>
    </row>
    <row r="157" spans="1:9" s="18" customFormat="1" ht="54.75" customHeight="1">
      <c r="A157" s="17"/>
      <c r="B157" s="102">
        <v>23.5</v>
      </c>
      <c r="C157" s="54" t="s">
        <v>69</v>
      </c>
      <c r="D157" s="35">
        <v>2</v>
      </c>
      <c r="E157" s="10" t="s">
        <v>15</v>
      </c>
      <c r="F157" s="8">
        <v>0</v>
      </c>
      <c r="G157" s="8">
        <f t="shared" si="6"/>
        <v>0</v>
      </c>
      <c r="H157" s="93"/>
      <c r="I157" s="17"/>
    </row>
    <row r="158" spans="1:9" s="18" customFormat="1" ht="63.75" customHeight="1">
      <c r="A158" s="17"/>
      <c r="B158" s="102">
        <v>23.6</v>
      </c>
      <c r="C158" s="54" t="s">
        <v>70</v>
      </c>
      <c r="D158" s="35">
        <v>29.9</v>
      </c>
      <c r="E158" s="32" t="s">
        <v>16</v>
      </c>
      <c r="F158" s="8">
        <v>0</v>
      </c>
      <c r="G158" s="8">
        <f t="shared" si="6"/>
        <v>0</v>
      </c>
      <c r="H158" s="92"/>
      <c r="I158" s="17"/>
    </row>
    <row r="159" spans="1:9" s="18" customFormat="1" ht="49.5" customHeight="1">
      <c r="A159" s="17"/>
      <c r="B159" s="102">
        <v>23.7</v>
      </c>
      <c r="C159" s="54" t="s">
        <v>71</v>
      </c>
      <c r="D159" s="36">
        <v>1</v>
      </c>
      <c r="E159" s="10" t="s">
        <v>15</v>
      </c>
      <c r="F159" s="8">
        <v>0</v>
      </c>
      <c r="G159" s="8">
        <f t="shared" si="6"/>
        <v>0</v>
      </c>
      <c r="H159" s="92"/>
      <c r="I159" s="17"/>
    </row>
    <row r="160" spans="1:9" s="18" customFormat="1" ht="57.75" customHeight="1">
      <c r="A160" s="17"/>
      <c r="B160" s="102">
        <v>23.8</v>
      </c>
      <c r="C160" s="54" t="s">
        <v>72</v>
      </c>
      <c r="D160" s="35">
        <v>1</v>
      </c>
      <c r="E160" s="11" t="s">
        <v>10</v>
      </c>
      <c r="F160" s="8">
        <v>0</v>
      </c>
      <c r="G160" s="8">
        <f t="shared" si="6"/>
        <v>0</v>
      </c>
      <c r="H160" s="92"/>
      <c r="I160" s="17"/>
    </row>
    <row r="161" spans="1:9" s="18" customFormat="1" ht="57" customHeight="1">
      <c r="A161" s="17"/>
      <c r="B161" s="102">
        <v>23.9</v>
      </c>
      <c r="C161" s="54" t="s">
        <v>73</v>
      </c>
      <c r="D161" s="35">
        <v>40</v>
      </c>
      <c r="E161" s="32" t="s">
        <v>16</v>
      </c>
      <c r="F161" s="8">
        <v>0</v>
      </c>
      <c r="G161" s="8">
        <f t="shared" si="6"/>
        <v>0</v>
      </c>
      <c r="H161" s="92"/>
      <c r="I161" s="17"/>
    </row>
    <row r="162" spans="1:9" s="18" customFormat="1" ht="39" customHeight="1">
      <c r="A162" s="17"/>
      <c r="B162" s="81">
        <v>24</v>
      </c>
      <c r="C162" s="62" t="s">
        <v>200</v>
      </c>
      <c r="D162" s="30"/>
      <c r="E162" s="31"/>
      <c r="F162" s="115"/>
      <c r="G162" s="115"/>
      <c r="H162" s="82">
        <f>SUM(G163:G180)</f>
        <v>0</v>
      </c>
      <c r="I162" s="17"/>
    </row>
    <row r="163" spans="1:9" s="18" customFormat="1" ht="39" customHeight="1">
      <c r="A163" s="17"/>
      <c r="B163" s="102">
        <v>24.1</v>
      </c>
      <c r="C163" s="54" t="s">
        <v>46</v>
      </c>
      <c r="D163" s="34">
        <v>27</v>
      </c>
      <c r="E163" s="94" t="s">
        <v>16</v>
      </c>
      <c r="F163" s="8">
        <v>0</v>
      </c>
      <c r="G163" s="8">
        <f aca="true" t="shared" si="7" ref="G163:G180">D163*F163</f>
        <v>0</v>
      </c>
      <c r="H163" s="93"/>
      <c r="I163" s="17"/>
    </row>
    <row r="164" spans="1:9" s="18" customFormat="1" ht="30.75" customHeight="1">
      <c r="A164" s="17"/>
      <c r="B164" s="102">
        <v>24.2</v>
      </c>
      <c r="C164" s="54" t="s">
        <v>47</v>
      </c>
      <c r="D164" s="34">
        <v>8.6</v>
      </c>
      <c r="E164" s="94" t="s">
        <v>16</v>
      </c>
      <c r="F164" s="8">
        <v>0</v>
      </c>
      <c r="G164" s="8">
        <f t="shared" si="7"/>
        <v>0</v>
      </c>
      <c r="H164" s="92"/>
      <c r="I164" s="17"/>
    </row>
    <row r="165" spans="1:9" s="18" customFormat="1" ht="39" customHeight="1">
      <c r="A165" s="17"/>
      <c r="B165" s="102">
        <v>24.3</v>
      </c>
      <c r="C165" s="54" t="s">
        <v>74</v>
      </c>
      <c r="D165" s="34">
        <v>65.26</v>
      </c>
      <c r="E165" s="94" t="s">
        <v>30</v>
      </c>
      <c r="F165" s="8">
        <v>0</v>
      </c>
      <c r="G165" s="8">
        <f t="shared" si="7"/>
        <v>0</v>
      </c>
      <c r="H165" s="93"/>
      <c r="I165" s="17"/>
    </row>
    <row r="166" spans="1:9" s="18" customFormat="1" ht="30.75" customHeight="1">
      <c r="A166" s="17"/>
      <c r="B166" s="102">
        <v>24.4</v>
      </c>
      <c r="C166" s="54" t="s">
        <v>51</v>
      </c>
      <c r="D166" s="34">
        <v>6.6</v>
      </c>
      <c r="E166" s="94" t="s">
        <v>30</v>
      </c>
      <c r="F166" s="8">
        <v>0</v>
      </c>
      <c r="G166" s="8">
        <f t="shared" si="7"/>
        <v>0</v>
      </c>
      <c r="H166" s="93"/>
      <c r="I166" s="17"/>
    </row>
    <row r="167" spans="1:9" s="18" customFormat="1" ht="31.5" customHeight="1">
      <c r="A167" s="17"/>
      <c r="B167" s="102">
        <v>24.5</v>
      </c>
      <c r="C167" s="54" t="s">
        <v>75</v>
      </c>
      <c r="D167" s="34">
        <v>58.1</v>
      </c>
      <c r="E167" s="94" t="s">
        <v>30</v>
      </c>
      <c r="F167" s="8">
        <v>0</v>
      </c>
      <c r="G167" s="8">
        <f t="shared" si="7"/>
        <v>0</v>
      </c>
      <c r="H167" s="93"/>
      <c r="I167" s="17"/>
    </row>
    <row r="168" spans="1:9" s="18" customFormat="1" ht="39" customHeight="1">
      <c r="A168" s="17"/>
      <c r="B168" s="102">
        <v>24.6</v>
      </c>
      <c r="C168" s="54" t="s">
        <v>76</v>
      </c>
      <c r="D168" s="34">
        <v>13.76</v>
      </c>
      <c r="E168" s="94" t="s">
        <v>30</v>
      </c>
      <c r="F168" s="8">
        <v>0</v>
      </c>
      <c r="G168" s="8">
        <f t="shared" si="7"/>
        <v>0</v>
      </c>
      <c r="H168" s="93"/>
      <c r="I168" s="17"/>
    </row>
    <row r="169" spans="1:9" s="18" customFormat="1" ht="33.75" customHeight="1">
      <c r="A169" s="17"/>
      <c r="B169" s="102">
        <v>24.7</v>
      </c>
      <c r="C169" s="54" t="s">
        <v>77</v>
      </c>
      <c r="D169" s="34">
        <v>101.3</v>
      </c>
      <c r="E169" s="94" t="s">
        <v>24</v>
      </c>
      <c r="F169" s="8">
        <v>0</v>
      </c>
      <c r="G169" s="8">
        <f t="shared" si="7"/>
        <v>0</v>
      </c>
      <c r="H169" s="93"/>
      <c r="I169" s="17"/>
    </row>
    <row r="170" spans="1:9" s="18" customFormat="1" ht="32.25" customHeight="1">
      <c r="A170" s="17"/>
      <c r="B170" s="102">
        <v>24.8</v>
      </c>
      <c r="C170" s="54" t="s">
        <v>55</v>
      </c>
      <c r="D170" s="34">
        <v>6</v>
      </c>
      <c r="E170" s="10" t="s">
        <v>15</v>
      </c>
      <c r="F170" s="8">
        <v>0</v>
      </c>
      <c r="G170" s="8">
        <f t="shared" si="7"/>
        <v>0</v>
      </c>
      <c r="H170" s="93"/>
      <c r="I170" s="17"/>
    </row>
    <row r="171" spans="1:9" s="18" customFormat="1" ht="30.75" customHeight="1">
      <c r="A171" s="17"/>
      <c r="B171" s="102">
        <v>24.9</v>
      </c>
      <c r="C171" s="54" t="s">
        <v>78</v>
      </c>
      <c r="D171" s="34">
        <v>11.3</v>
      </c>
      <c r="E171" s="32" t="s">
        <v>24</v>
      </c>
      <c r="F171" s="8">
        <v>0</v>
      </c>
      <c r="G171" s="8">
        <f t="shared" si="7"/>
        <v>0</v>
      </c>
      <c r="H171" s="92"/>
      <c r="I171" s="17"/>
    </row>
    <row r="172" spans="1:9" s="18" customFormat="1" ht="39" customHeight="1">
      <c r="A172" s="17"/>
      <c r="B172" s="91">
        <v>24.1</v>
      </c>
      <c r="C172" s="54" t="s">
        <v>79</v>
      </c>
      <c r="D172" s="34">
        <v>50</v>
      </c>
      <c r="E172" s="32" t="s">
        <v>24</v>
      </c>
      <c r="F172" s="8">
        <v>0</v>
      </c>
      <c r="G172" s="8">
        <f t="shared" si="7"/>
        <v>0</v>
      </c>
      <c r="H172" s="92"/>
      <c r="I172" s="17"/>
    </row>
    <row r="173" spans="1:9" s="18" customFormat="1" ht="48" customHeight="1">
      <c r="A173" s="17"/>
      <c r="B173" s="91">
        <v>24.11</v>
      </c>
      <c r="C173" s="114" t="s">
        <v>202</v>
      </c>
      <c r="D173" s="34">
        <v>40</v>
      </c>
      <c r="E173" s="32" t="s">
        <v>24</v>
      </c>
      <c r="F173" s="8">
        <v>0</v>
      </c>
      <c r="G173" s="8">
        <f t="shared" si="7"/>
        <v>0</v>
      </c>
      <c r="H173" s="92"/>
      <c r="I173" s="17"/>
    </row>
    <row r="174" spans="1:9" s="18" customFormat="1" ht="48" customHeight="1">
      <c r="A174" s="17"/>
      <c r="B174" s="91">
        <v>24.12</v>
      </c>
      <c r="C174" s="54" t="s">
        <v>80</v>
      </c>
      <c r="D174" s="34">
        <v>6</v>
      </c>
      <c r="E174" s="10" t="s">
        <v>15</v>
      </c>
      <c r="F174" s="8">
        <v>0</v>
      </c>
      <c r="G174" s="8">
        <f t="shared" si="7"/>
        <v>0</v>
      </c>
      <c r="H174" s="92"/>
      <c r="I174" s="17"/>
    </row>
    <row r="175" spans="1:9" s="18" customFormat="1" ht="29.25" customHeight="1">
      <c r="A175" s="17"/>
      <c r="B175" s="91">
        <v>24.13</v>
      </c>
      <c r="C175" s="54" t="s">
        <v>63</v>
      </c>
      <c r="D175" s="34">
        <v>8.6</v>
      </c>
      <c r="E175" s="94" t="s">
        <v>16</v>
      </c>
      <c r="F175" s="8">
        <v>0</v>
      </c>
      <c r="G175" s="8">
        <f t="shared" si="7"/>
        <v>0</v>
      </c>
      <c r="H175" s="92"/>
      <c r="I175" s="17"/>
    </row>
    <row r="176" spans="1:9" s="18" customFormat="1" ht="31.5" customHeight="1">
      <c r="A176" s="17"/>
      <c r="B176" s="91">
        <v>24.14</v>
      </c>
      <c r="C176" s="54" t="s">
        <v>81</v>
      </c>
      <c r="D176" s="34">
        <v>2</v>
      </c>
      <c r="E176" s="10" t="s">
        <v>15</v>
      </c>
      <c r="F176" s="8">
        <v>0</v>
      </c>
      <c r="G176" s="8">
        <f t="shared" si="7"/>
        <v>0</v>
      </c>
      <c r="H176" s="92"/>
      <c r="I176" s="17"/>
    </row>
    <row r="177" spans="1:9" s="18" customFormat="1" ht="65.25" customHeight="1">
      <c r="A177" s="17"/>
      <c r="B177" s="91">
        <v>24.15</v>
      </c>
      <c r="C177" s="54" t="s">
        <v>179</v>
      </c>
      <c r="D177" s="34">
        <v>16.3</v>
      </c>
      <c r="E177" s="94" t="s">
        <v>24</v>
      </c>
      <c r="F177" s="8">
        <v>0</v>
      </c>
      <c r="G177" s="8">
        <f t="shared" si="7"/>
        <v>0</v>
      </c>
      <c r="H177" s="92"/>
      <c r="I177" s="17"/>
    </row>
    <row r="178" spans="1:9" s="18" customFormat="1" ht="62.25" customHeight="1">
      <c r="A178" s="17"/>
      <c r="B178" s="91">
        <v>24.16</v>
      </c>
      <c r="C178" s="54" t="s">
        <v>82</v>
      </c>
      <c r="D178" s="34">
        <v>16.65</v>
      </c>
      <c r="E178" s="94" t="s">
        <v>24</v>
      </c>
      <c r="F178" s="8">
        <v>0</v>
      </c>
      <c r="G178" s="8">
        <f t="shared" si="7"/>
        <v>0</v>
      </c>
      <c r="H178" s="92"/>
      <c r="I178" s="17"/>
    </row>
    <row r="179" spans="1:9" s="18" customFormat="1" ht="33" customHeight="1">
      <c r="A179" s="17"/>
      <c r="B179" s="91">
        <v>24.17</v>
      </c>
      <c r="C179" s="54" t="s">
        <v>83</v>
      </c>
      <c r="D179" s="95">
        <v>1</v>
      </c>
      <c r="E179" s="96" t="s">
        <v>10</v>
      </c>
      <c r="F179" s="8">
        <v>0</v>
      </c>
      <c r="G179" s="8">
        <f t="shared" si="7"/>
        <v>0</v>
      </c>
      <c r="H179" s="92"/>
      <c r="I179" s="17"/>
    </row>
    <row r="180" spans="1:9" s="18" customFormat="1" ht="27.75" customHeight="1">
      <c r="A180" s="17"/>
      <c r="B180" s="91">
        <v>24.18</v>
      </c>
      <c r="C180" s="54" t="s">
        <v>64</v>
      </c>
      <c r="D180" s="95">
        <v>101.3</v>
      </c>
      <c r="E180" s="32" t="s">
        <v>24</v>
      </c>
      <c r="F180" s="8">
        <v>0</v>
      </c>
      <c r="G180" s="8">
        <f t="shared" si="7"/>
        <v>0</v>
      </c>
      <c r="H180" s="92"/>
      <c r="I180" s="17"/>
    </row>
    <row r="181" spans="1:9" s="18" customFormat="1" ht="27.75" customHeight="1">
      <c r="A181" s="17"/>
      <c r="B181" s="81">
        <v>25</v>
      </c>
      <c r="C181" s="62" t="s">
        <v>84</v>
      </c>
      <c r="D181" s="30"/>
      <c r="E181" s="31"/>
      <c r="F181" s="115"/>
      <c r="G181" s="115"/>
      <c r="H181" s="82">
        <f>SUM(G182:G187)</f>
        <v>0</v>
      </c>
      <c r="I181" s="17"/>
    </row>
    <row r="182" spans="1:9" s="18" customFormat="1" ht="39" customHeight="1">
      <c r="A182" s="17"/>
      <c r="B182" s="97">
        <v>25.1</v>
      </c>
      <c r="C182" s="54" t="s">
        <v>85</v>
      </c>
      <c r="D182" s="98">
        <v>22.65</v>
      </c>
      <c r="E182" s="94" t="s">
        <v>30</v>
      </c>
      <c r="F182" s="8">
        <v>0</v>
      </c>
      <c r="G182" s="8">
        <f aca="true" t="shared" si="8" ref="G182:G187">D182*F182</f>
        <v>0</v>
      </c>
      <c r="H182" s="100"/>
      <c r="I182" s="17"/>
    </row>
    <row r="183" spans="1:9" s="18" customFormat="1" ht="28.5" customHeight="1">
      <c r="A183" s="17"/>
      <c r="B183" s="97">
        <v>25.2</v>
      </c>
      <c r="C183" s="54" t="s">
        <v>86</v>
      </c>
      <c r="D183" s="98">
        <v>2.55</v>
      </c>
      <c r="E183" s="94" t="s">
        <v>30</v>
      </c>
      <c r="F183" s="8">
        <v>0</v>
      </c>
      <c r="G183" s="8">
        <f t="shared" si="8"/>
        <v>0</v>
      </c>
      <c r="H183" s="100"/>
      <c r="I183" s="17"/>
    </row>
    <row r="184" spans="1:9" s="18" customFormat="1" ht="30.75" customHeight="1">
      <c r="A184" s="17"/>
      <c r="B184" s="97">
        <v>25.3</v>
      </c>
      <c r="C184" s="54" t="s">
        <v>87</v>
      </c>
      <c r="D184" s="98">
        <v>20</v>
      </c>
      <c r="E184" s="94" t="s">
        <v>30</v>
      </c>
      <c r="F184" s="8">
        <v>0</v>
      </c>
      <c r="G184" s="8">
        <f t="shared" si="8"/>
        <v>0</v>
      </c>
      <c r="H184" s="100"/>
      <c r="I184" s="17"/>
    </row>
    <row r="185" spans="1:9" s="18" customFormat="1" ht="52.5" customHeight="1">
      <c r="A185" s="17"/>
      <c r="B185" s="97">
        <v>25.4</v>
      </c>
      <c r="C185" s="54" t="s">
        <v>88</v>
      </c>
      <c r="D185" s="98">
        <v>13.85</v>
      </c>
      <c r="E185" s="94" t="s">
        <v>30</v>
      </c>
      <c r="F185" s="8">
        <v>0</v>
      </c>
      <c r="G185" s="8">
        <f t="shared" si="8"/>
        <v>0</v>
      </c>
      <c r="H185" s="100"/>
      <c r="I185" s="17"/>
    </row>
    <row r="186" spans="1:9" s="18" customFormat="1" ht="54.75" customHeight="1">
      <c r="A186" s="17"/>
      <c r="B186" s="97">
        <v>25.5</v>
      </c>
      <c r="C186" s="54" t="s">
        <v>89</v>
      </c>
      <c r="D186" s="98">
        <v>2.1</v>
      </c>
      <c r="E186" s="94" t="s">
        <v>30</v>
      </c>
      <c r="F186" s="8">
        <v>0</v>
      </c>
      <c r="G186" s="8">
        <f t="shared" si="8"/>
        <v>0</v>
      </c>
      <c r="H186" s="100"/>
      <c r="I186" s="17"/>
    </row>
    <row r="187" spans="1:9" s="18" customFormat="1" ht="65.25" customHeight="1">
      <c r="A187" s="17"/>
      <c r="B187" s="97">
        <v>25.6</v>
      </c>
      <c r="C187" s="54" t="s">
        <v>90</v>
      </c>
      <c r="D187" s="98">
        <v>56.65</v>
      </c>
      <c r="E187" s="94" t="s">
        <v>16</v>
      </c>
      <c r="F187" s="8">
        <v>0</v>
      </c>
      <c r="G187" s="8">
        <f t="shared" si="8"/>
        <v>0</v>
      </c>
      <c r="H187" s="100"/>
      <c r="I187" s="17"/>
    </row>
    <row r="188" spans="1:9" s="18" customFormat="1" ht="41.25" customHeight="1">
      <c r="A188" s="17"/>
      <c r="B188" s="81">
        <v>26</v>
      </c>
      <c r="C188" s="62" t="s">
        <v>91</v>
      </c>
      <c r="D188" s="30"/>
      <c r="E188" s="31"/>
      <c r="F188" s="115"/>
      <c r="G188" s="115"/>
      <c r="H188" s="82">
        <f>SUM(G189:G199)</f>
        <v>0</v>
      </c>
      <c r="I188" s="17"/>
    </row>
    <row r="189" spans="1:9" s="18" customFormat="1" ht="115.5" customHeight="1">
      <c r="A189" s="17"/>
      <c r="B189" s="97">
        <v>26.1</v>
      </c>
      <c r="C189" s="54" t="s">
        <v>92</v>
      </c>
      <c r="D189" s="98">
        <v>11</v>
      </c>
      <c r="E189" s="10" t="s">
        <v>15</v>
      </c>
      <c r="F189" s="8">
        <v>0</v>
      </c>
      <c r="G189" s="8">
        <f aca="true" t="shared" si="9" ref="G189:G199">D189*F189</f>
        <v>0</v>
      </c>
      <c r="H189" s="100"/>
      <c r="I189" s="17"/>
    </row>
    <row r="190" spans="1:9" s="18" customFormat="1" ht="103.5" customHeight="1">
      <c r="A190" s="17"/>
      <c r="B190" s="97">
        <v>26.2</v>
      </c>
      <c r="C190" s="54" t="s">
        <v>150</v>
      </c>
      <c r="D190" s="98">
        <v>18</v>
      </c>
      <c r="E190" s="10" t="s">
        <v>15</v>
      </c>
      <c r="F190" s="8">
        <v>0</v>
      </c>
      <c r="G190" s="8">
        <f t="shared" si="9"/>
        <v>0</v>
      </c>
      <c r="H190" s="100"/>
      <c r="I190" s="17"/>
    </row>
    <row r="191" spans="1:9" s="18" customFormat="1" ht="37.5" customHeight="1">
      <c r="A191" s="17"/>
      <c r="B191" s="97">
        <v>26.3</v>
      </c>
      <c r="C191" s="54" t="s">
        <v>93</v>
      </c>
      <c r="D191" s="98">
        <v>3</v>
      </c>
      <c r="E191" s="10" t="s">
        <v>15</v>
      </c>
      <c r="F191" s="8">
        <v>0</v>
      </c>
      <c r="G191" s="8">
        <f t="shared" si="9"/>
        <v>0</v>
      </c>
      <c r="H191" s="100"/>
      <c r="I191" s="17"/>
    </row>
    <row r="192" spans="1:9" s="18" customFormat="1" ht="39" customHeight="1">
      <c r="A192" s="17"/>
      <c r="B192" s="97">
        <v>26.4</v>
      </c>
      <c r="C192" s="54" t="s">
        <v>94</v>
      </c>
      <c r="D192" s="98">
        <v>3</v>
      </c>
      <c r="E192" s="10" t="s">
        <v>15</v>
      </c>
      <c r="F192" s="8">
        <v>0</v>
      </c>
      <c r="G192" s="8">
        <f t="shared" si="9"/>
        <v>0</v>
      </c>
      <c r="H192" s="100"/>
      <c r="I192" s="17"/>
    </row>
    <row r="193" spans="1:9" s="18" customFormat="1" ht="39" customHeight="1">
      <c r="A193" s="17"/>
      <c r="B193" s="97">
        <v>26.5</v>
      </c>
      <c r="C193" s="54" t="s">
        <v>95</v>
      </c>
      <c r="D193" s="98">
        <v>3</v>
      </c>
      <c r="E193" s="10" t="s">
        <v>15</v>
      </c>
      <c r="F193" s="8">
        <v>0</v>
      </c>
      <c r="G193" s="8">
        <f t="shared" si="9"/>
        <v>0</v>
      </c>
      <c r="H193" s="100"/>
      <c r="I193" s="17"/>
    </row>
    <row r="194" spans="1:9" s="18" customFormat="1" ht="39" customHeight="1">
      <c r="A194" s="17"/>
      <c r="B194" s="97">
        <v>26.6</v>
      </c>
      <c r="C194" s="54" t="s">
        <v>96</v>
      </c>
      <c r="D194" s="98">
        <v>11</v>
      </c>
      <c r="E194" s="10" t="s">
        <v>15</v>
      </c>
      <c r="F194" s="8">
        <v>0</v>
      </c>
      <c r="G194" s="8">
        <f t="shared" si="9"/>
        <v>0</v>
      </c>
      <c r="H194" s="100"/>
      <c r="I194" s="17"/>
    </row>
    <row r="195" spans="1:9" s="18" customFormat="1" ht="39" customHeight="1">
      <c r="A195" s="17"/>
      <c r="B195" s="97">
        <v>26.7</v>
      </c>
      <c r="C195" s="54" t="s">
        <v>166</v>
      </c>
      <c r="D195" s="98">
        <f>+D190</f>
        <v>18</v>
      </c>
      <c r="E195" s="10" t="s">
        <v>15</v>
      </c>
      <c r="F195" s="8">
        <v>0</v>
      </c>
      <c r="G195" s="8">
        <f t="shared" si="9"/>
        <v>0</v>
      </c>
      <c r="H195" s="100"/>
      <c r="I195" s="17"/>
    </row>
    <row r="196" spans="1:9" s="18" customFormat="1" ht="39" customHeight="1">
      <c r="A196" s="17"/>
      <c r="B196" s="97">
        <v>26.8</v>
      </c>
      <c r="C196" s="54" t="s">
        <v>97</v>
      </c>
      <c r="D196" s="98">
        <v>9</v>
      </c>
      <c r="E196" s="10" t="s">
        <v>15</v>
      </c>
      <c r="F196" s="8">
        <v>0</v>
      </c>
      <c r="G196" s="8">
        <f t="shared" si="9"/>
        <v>0</v>
      </c>
      <c r="H196" s="100"/>
      <c r="I196" s="17"/>
    </row>
    <row r="197" spans="1:9" s="18" customFormat="1" ht="39" customHeight="1">
      <c r="A197" s="17"/>
      <c r="B197" s="97">
        <v>26.9</v>
      </c>
      <c r="C197" s="54" t="s">
        <v>98</v>
      </c>
      <c r="D197" s="98">
        <f>+D189</f>
        <v>11</v>
      </c>
      <c r="E197" s="10" t="s">
        <v>15</v>
      </c>
      <c r="F197" s="8">
        <v>0</v>
      </c>
      <c r="G197" s="8">
        <f t="shared" si="9"/>
        <v>0</v>
      </c>
      <c r="H197" s="100"/>
      <c r="I197" s="17"/>
    </row>
    <row r="198" spans="1:9" s="18" customFormat="1" ht="39" customHeight="1">
      <c r="A198" s="17"/>
      <c r="B198" s="110">
        <v>26.1</v>
      </c>
      <c r="C198" s="54" t="s">
        <v>99</v>
      </c>
      <c r="D198" s="98">
        <f>+D191</f>
        <v>3</v>
      </c>
      <c r="E198" s="10" t="s">
        <v>15</v>
      </c>
      <c r="F198" s="8">
        <v>0</v>
      </c>
      <c r="G198" s="8">
        <f t="shared" si="9"/>
        <v>0</v>
      </c>
      <c r="H198" s="100"/>
      <c r="I198" s="17"/>
    </row>
    <row r="199" spans="1:9" s="18" customFormat="1" ht="39" customHeight="1">
      <c r="A199" s="17"/>
      <c r="B199" s="97">
        <v>26.11</v>
      </c>
      <c r="C199" s="54" t="s">
        <v>151</v>
      </c>
      <c r="D199" s="98">
        <v>12</v>
      </c>
      <c r="E199" s="10" t="s">
        <v>15</v>
      </c>
      <c r="F199" s="8">
        <v>0</v>
      </c>
      <c r="G199" s="8">
        <f t="shared" si="9"/>
        <v>0</v>
      </c>
      <c r="H199" s="100"/>
      <c r="I199" s="17"/>
    </row>
    <row r="200" spans="1:9" s="18" customFormat="1" ht="69.75" customHeight="1">
      <c r="A200" s="17"/>
      <c r="B200" s="97"/>
      <c r="C200" s="59" t="s">
        <v>171</v>
      </c>
      <c r="D200" s="98"/>
      <c r="E200" s="10"/>
      <c r="F200" s="99"/>
      <c r="G200" s="33"/>
      <c r="H200" s="100"/>
      <c r="I200" s="17"/>
    </row>
    <row r="201" spans="1:9" s="18" customFormat="1" ht="39" customHeight="1">
      <c r="A201" s="17"/>
      <c r="B201" s="72">
        <v>27</v>
      </c>
      <c r="C201" s="56" t="s">
        <v>42</v>
      </c>
      <c r="D201" s="42"/>
      <c r="E201" s="43"/>
      <c r="F201" s="122" t="s">
        <v>8</v>
      </c>
      <c r="G201" s="122"/>
      <c r="H201" s="73">
        <f>SUM(G202:G203)</f>
        <v>0</v>
      </c>
      <c r="I201" s="17"/>
    </row>
    <row r="202" spans="1:9" s="18" customFormat="1" ht="45" customHeight="1">
      <c r="A202" s="17"/>
      <c r="B202" s="68">
        <v>27.1</v>
      </c>
      <c r="C202" s="60" t="s">
        <v>43</v>
      </c>
      <c r="D202" s="7">
        <v>1</v>
      </c>
      <c r="E202" s="10" t="s">
        <v>10</v>
      </c>
      <c r="F202" s="99">
        <v>0</v>
      </c>
      <c r="G202" s="8">
        <f>D202*F202</f>
        <v>0</v>
      </c>
      <c r="H202" s="69"/>
      <c r="I202" s="17"/>
    </row>
    <row r="203" spans="1:9" s="9" customFormat="1" ht="40.5" customHeight="1">
      <c r="A203" s="6"/>
      <c r="B203" s="68">
        <v>27.2</v>
      </c>
      <c r="C203" s="60" t="s">
        <v>44</v>
      </c>
      <c r="D203" s="7">
        <v>1</v>
      </c>
      <c r="E203" s="10" t="s">
        <v>10</v>
      </c>
      <c r="F203" s="99">
        <v>0</v>
      </c>
      <c r="G203" s="8">
        <f>D203*F203</f>
        <v>0</v>
      </c>
      <c r="H203" s="69"/>
      <c r="I203" s="6"/>
    </row>
    <row r="204" spans="1:9" s="9" customFormat="1" ht="40.5" customHeight="1" thickBot="1">
      <c r="A204" s="6"/>
      <c r="B204" s="124" t="s">
        <v>100</v>
      </c>
      <c r="C204" s="125"/>
      <c r="D204" s="125"/>
      <c r="E204" s="125"/>
      <c r="F204" s="125"/>
      <c r="G204" s="125"/>
      <c r="H204" s="101">
        <f>H6+H13+H95+H126+H129+H201</f>
        <v>0</v>
      </c>
      <c r="I204" s="6"/>
    </row>
    <row r="205" spans="2:9" ht="22.5" customHeight="1">
      <c r="B205" s="20"/>
      <c r="D205" s="22"/>
      <c r="E205" s="23"/>
      <c r="F205" s="24"/>
      <c r="G205" s="24"/>
      <c r="H205" s="24"/>
      <c r="I205" s="19"/>
    </row>
    <row r="206" spans="2:8" ht="36.75" customHeight="1">
      <c r="B206" s="5"/>
      <c r="C206" s="63"/>
      <c r="D206" s="5"/>
      <c r="E206" s="5"/>
      <c r="F206" s="5"/>
      <c r="G206" s="5"/>
      <c r="H206" s="5"/>
    </row>
    <row r="207" spans="1:9" ht="22.5" customHeight="1">
      <c r="A207" s="5"/>
      <c r="B207" s="5"/>
      <c r="C207" s="63"/>
      <c r="D207" s="5"/>
      <c r="E207" s="5"/>
      <c r="F207" s="5"/>
      <c r="G207" s="5"/>
      <c r="H207" s="5"/>
      <c r="I207" s="5"/>
    </row>
    <row r="208" spans="1:9" ht="22.5" customHeight="1">
      <c r="A208" s="5"/>
      <c r="B208" s="5"/>
      <c r="C208" s="63"/>
      <c r="D208" s="5"/>
      <c r="E208" s="5"/>
      <c r="F208" s="5"/>
      <c r="G208" s="5"/>
      <c r="H208" s="5"/>
      <c r="I208" s="5"/>
    </row>
    <row r="209" spans="1:9" ht="22.5" customHeight="1">
      <c r="A209" s="5"/>
      <c r="I209" s="5"/>
    </row>
  </sheetData>
  <sheetProtection selectLockedCells="1" selectUnlockedCells="1"/>
  <mergeCells count="13">
    <mergeCell ref="F152:G152"/>
    <mergeCell ref="F162:G162"/>
    <mergeCell ref="F181:G181"/>
    <mergeCell ref="F188:G188"/>
    <mergeCell ref="B204:G204"/>
    <mergeCell ref="F201:G201"/>
    <mergeCell ref="F130:G130"/>
    <mergeCell ref="B3:H3"/>
    <mergeCell ref="B4:H4"/>
    <mergeCell ref="F13:G13"/>
    <mergeCell ref="F106:G106"/>
    <mergeCell ref="F129:G129"/>
    <mergeCell ref="F95:G95"/>
  </mergeCells>
  <printOptions horizontalCentered="1"/>
  <pageMargins left="0.5905511811023623" right="0" top="0.4724409448818898" bottom="0.5511811023622047" header="0.5118110236220472" footer="0.2755905511811024"/>
  <pageSetup horizontalDpi="600" verticalDpi="600" orientation="portrait" scale="84" r:id="rId1"/>
  <headerFooter alignWithMargins="0">
    <oddFooter>&amp;C&amp;"Arial,Normal"&amp;10&amp;P / 16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Ventura</dc:creator>
  <cp:keywords/>
  <dc:description/>
  <cp:lastModifiedBy>Erick Nahum Pacheco Valiente</cp:lastModifiedBy>
  <cp:lastPrinted>2020-05-08T18:12:51Z</cp:lastPrinted>
  <dcterms:created xsi:type="dcterms:W3CDTF">2020-04-09T01:59:22Z</dcterms:created>
  <dcterms:modified xsi:type="dcterms:W3CDTF">2020-10-28T14:51:52Z</dcterms:modified>
  <cp:category/>
  <cp:version/>
  <cp:contentType/>
  <cp:contentStatus/>
</cp:coreProperties>
</file>