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410"/>
  <workbookPr/>
  <mc:AlternateContent xmlns:mc="http://schemas.openxmlformats.org/markup-compatibility/2006">
    <mc:Choice Requires="x15">
      <x15ac:absPath xmlns:x15ac="http://schemas.microsoft.com/office/spreadsheetml/2010/11/ac" url="Z:\1. PROYECTO PRIDES II BID-3608\COMPONENTE 2\19 VECTORES USULUTAN\CARPETA VECTORES USULUTAN\EDITABLES\"/>
    </mc:Choice>
  </mc:AlternateContent>
  <xr:revisionPtr revIDLastSave="0" documentId="13_ncr:1_{39226E89-EB1A-4EE1-8D3F-EBA5D74DC250}" xr6:coauthVersionLast="36" xr6:coauthVersionMax="36" xr10:uidLastSave="{00000000-0000-0000-0000-000000000000}"/>
  <bookViews>
    <workbookView xWindow="0" yWindow="0" windowWidth="14370" windowHeight="11895" xr2:uid="{00000000-000D-0000-FFFF-FFFF00000000}"/>
  </bookViews>
  <sheets>
    <sheet name="PRESUPUESTO" sheetId="1" r:id="rId1"/>
    <sheet name="MEMORIA " sheetId="2" r:id="rId2"/>
  </sheets>
  <calcPr calcId="191029"/>
  <extLst>
    <ext uri="GoogleSheetsCustomDataVersion2">
      <go:sheetsCustomData xmlns:go="http://customooxmlschemas.google.com/" r:id="rId6" roundtripDataChecksum="KL3fHZYvYIdUrWrPB8GOKHEkmCtlERAYyzs8vZmRtzo="/>
    </ext>
  </extLst>
</workbook>
</file>

<file path=xl/calcChain.xml><?xml version="1.0" encoding="utf-8"?>
<calcChain xmlns="http://schemas.openxmlformats.org/spreadsheetml/2006/main">
  <c r="D2130" i="2" l="1"/>
  <c r="D2129" i="2"/>
  <c r="D2128" i="2"/>
  <c r="D2127" i="2"/>
  <c r="H2126" i="2"/>
  <c r="D2126" i="2"/>
  <c r="H2125" i="2"/>
  <c r="D2125" i="2"/>
  <c r="H2124" i="2"/>
  <c r="H2127" i="2" s="1"/>
  <c r="D2124" i="2"/>
  <c r="D2131" i="2" s="1"/>
  <c r="D2133" i="2" s="1"/>
  <c r="G2110" i="2"/>
  <c r="G2109" i="2"/>
  <c r="G2111" i="2" s="1"/>
  <c r="G2106" i="2"/>
  <c r="G2107" i="2" s="1"/>
  <c r="G2103" i="2"/>
  <c r="G2104" i="2" s="1"/>
  <c r="H2103" i="2" s="1"/>
  <c r="G2081" i="2"/>
  <c r="G2080" i="2"/>
  <c r="G2065" i="2"/>
  <c r="G2064" i="2"/>
  <c r="G2066" i="2" s="1"/>
  <c r="G2061" i="2"/>
  <c r="G2062" i="2" s="1"/>
  <c r="H2036" i="2"/>
  <c r="I2036" i="2" s="1"/>
  <c r="I2035" i="2"/>
  <c r="I2037" i="2" s="1"/>
  <c r="H2035" i="2"/>
  <c r="G1995" i="2"/>
  <c r="G1994" i="2"/>
  <c r="G1996" i="2" s="1"/>
  <c r="N1989" i="2"/>
  <c r="G1988" i="2"/>
  <c r="G1989" i="2" s="1"/>
  <c r="N1990" i="2" s="1"/>
  <c r="O1990" i="2" s="1"/>
  <c r="F1960" i="2"/>
  <c r="F1959" i="2"/>
  <c r="F1961" i="2" s="1"/>
  <c r="F1953" i="2"/>
  <c r="F1954" i="2" s="1"/>
  <c r="G1936" i="2"/>
  <c r="G1935" i="2"/>
  <c r="G1937" i="2" s="1"/>
  <c r="G1930" i="2"/>
  <c r="G1929" i="2"/>
  <c r="H1907" i="2"/>
  <c r="H1906" i="2"/>
  <c r="H1908" i="2" s="1"/>
  <c r="H1900" i="2"/>
  <c r="H1901" i="2" s="1"/>
  <c r="H1899" i="2"/>
  <c r="H1884" i="2"/>
  <c r="H1885" i="2" s="1"/>
  <c r="H1883" i="2"/>
  <c r="H1882" i="2"/>
  <c r="H1875" i="2"/>
  <c r="H1876" i="2" s="1"/>
  <c r="H1859" i="2"/>
  <c r="H1860" i="2" s="1"/>
  <c r="H1858" i="2"/>
  <c r="H1851" i="2"/>
  <c r="H1852" i="2" s="1"/>
  <c r="H1831" i="2"/>
  <c r="H1830" i="2"/>
  <c r="H1832" i="2" s="1"/>
  <c r="H1824" i="2"/>
  <c r="H1823" i="2"/>
  <c r="H1825" i="2" s="1"/>
  <c r="H1800" i="2"/>
  <c r="H1799" i="2"/>
  <c r="H1801" i="2" s="1"/>
  <c r="H1794" i="2"/>
  <c r="H1793" i="2"/>
  <c r="H1792" i="2"/>
  <c r="H1768" i="2"/>
  <c r="H1767" i="2"/>
  <c r="H1769" i="2" s="1"/>
  <c r="H1762" i="2"/>
  <c r="H1761" i="2"/>
  <c r="H1760" i="2"/>
  <c r="H1763" i="2" s="1"/>
  <c r="G1735" i="2"/>
  <c r="E1735" i="2"/>
  <c r="E1712" i="2"/>
  <c r="G1712" i="2" s="1"/>
  <c r="E1692" i="2"/>
  <c r="G1692" i="2" s="1"/>
  <c r="E1668" i="2"/>
  <c r="G1668" i="2" s="1"/>
  <c r="E1646" i="2"/>
  <c r="G1646" i="2" s="1"/>
  <c r="E1618" i="2"/>
  <c r="G1618" i="2" s="1"/>
  <c r="G1599" i="2"/>
  <c r="E1599" i="2"/>
  <c r="E1573" i="2"/>
  <c r="G1573" i="2" s="1"/>
  <c r="E1551" i="2"/>
  <c r="G1551" i="2" s="1"/>
  <c r="E1527" i="2"/>
  <c r="G1527" i="2" s="1"/>
  <c r="E1505" i="2"/>
  <c r="G1505" i="2" s="1"/>
  <c r="E1482" i="2"/>
  <c r="G1482" i="2" s="1"/>
  <c r="G1457" i="2"/>
  <c r="E1457" i="2"/>
  <c r="E1436" i="2"/>
  <c r="G1436" i="2" s="1"/>
  <c r="H1197" i="2"/>
  <c r="G1167" i="2"/>
  <c r="H1151" i="2"/>
  <c r="H1140" i="2"/>
  <c r="E1124" i="2"/>
  <c r="E1105" i="2"/>
  <c r="G1105" i="2" s="1"/>
  <c r="I1105" i="2" s="1"/>
  <c r="E1104" i="2"/>
  <c r="G1104" i="2" s="1"/>
  <c r="I1104" i="2" s="1"/>
  <c r="G1103" i="2"/>
  <c r="I1103" i="2" s="1"/>
  <c r="E1103" i="2"/>
  <c r="E1102" i="2"/>
  <c r="G1102" i="2" s="1"/>
  <c r="I1102" i="2" s="1"/>
  <c r="E1101" i="2"/>
  <c r="G1101" i="2" s="1"/>
  <c r="I1101" i="2" s="1"/>
  <c r="E1100" i="2"/>
  <c r="G1100" i="2" s="1"/>
  <c r="I1100" i="2" s="1"/>
  <c r="G1085" i="2"/>
  <c r="I1092" i="2" s="1"/>
  <c r="G1076" i="2"/>
  <c r="I1083" i="2" s="1"/>
  <c r="I1073" i="2"/>
  <c r="I1074" i="2" s="1"/>
  <c r="I1072" i="2"/>
  <c r="G1065" i="2"/>
  <c r="I1056" i="2"/>
  <c r="I1057" i="2" s="1"/>
  <c r="G1049" i="2"/>
  <c r="I1058" i="2" s="1"/>
  <c r="I1044" i="2"/>
  <c r="I1043" i="2"/>
  <c r="I1042" i="2"/>
  <c r="I1041" i="2"/>
  <c r="I1045" i="2" s="1"/>
  <c r="I1046" i="2" s="1"/>
  <c r="I1033" i="2"/>
  <c r="I1032" i="2"/>
  <c r="I1031" i="2"/>
  <c r="I1030" i="2"/>
  <c r="I1034" i="2" s="1"/>
  <c r="I1036" i="2" s="1"/>
  <c r="F1003" i="2"/>
  <c r="D1003" i="2"/>
  <c r="D1002" i="2"/>
  <c r="F1002" i="2" s="1"/>
  <c r="F1001" i="2"/>
  <c r="D1001" i="2"/>
  <c r="D1000" i="2"/>
  <c r="F1000" i="2" s="1"/>
  <c r="F1004" i="2" s="1"/>
  <c r="D999" i="2"/>
  <c r="F999" i="2" s="1"/>
  <c r="F972" i="2"/>
  <c r="G972" i="2" s="1"/>
  <c r="F971" i="2"/>
  <c r="G971" i="2" s="1"/>
  <c r="F970" i="2"/>
  <c r="G970" i="2" s="1"/>
  <c r="G969" i="2"/>
  <c r="F969" i="2"/>
  <c r="F968" i="2"/>
  <c r="G968" i="2" s="1"/>
  <c r="F967" i="2"/>
  <c r="G967" i="2" s="1"/>
  <c r="F966" i="2"/>
  <c r="G966" i="2" s="1"/>
  <c r="G973" i="2" s="1"/>
  <c r="E953" i="2"/>
  <c r="E952" i="2"/>
  <c r="E955" i="2" s="1"/>
  <c r="E951" i="2"/>
  <c r="E950" i="2"/>
  <c r="E949" i="2"/>
  <c r="E948" i="2"/>
  <c r="G945" i="2"/>
  <c r="D942" i="2"/>
  <c r="D941" i="2"/>
  <c r="D940" i="2"/>
  <c r="D943" i="2" s="1"/>
  <c r="D937" i="2"/>
  <c r="D936" i="2"/>
  <c r="D938" i="2" s="1"/>
  <c r="D935" i="2"/>
  <c r="D933" i="2"/>
  <c r="D929" i="2"/>
  <c r="F929" i="2" s="1"/>
  <c r="F928" i="2"/>
  <c r="D927" i="2"/>
  <c r="F927" i="2" s="1"/>
  <c r="D909" i="2"/>
  <c r="D908" i="2"/>
  <c r="D907" i="2"/>
  <c r="D910" i="2" s="1"/>
  <c r="D905" i="2"/>
  <c r="D904" i="2"/>
  <c r="D903" i="2"/>
  <c r="D902" i="2"/>
  <c r="D900" i="2"/>
  <c r="D895" i="2"/>
  <c r="F895" i="2" s="1"/>
  <c r="D894" i="2"/>
  <c r="F894" i="2" s="1"/>
  <c r="F893" i="2"/>
  <c r="F892" i="2"/>
  <c r="D892" i="2"/>
  <c r="G861" i="2"/>
  <c r="D861" i="2"/>
  <c r="I861" i="2" s="1"/>
  <c r="G860" i="2"/>
  <c r="D860" i="2"/>
  <c r="I860" i="2" s="1"/>
  <c r="G859" i="2"/>
  <c r="D859" i="2"/>
  <c r="I859" i="2" s="1"/>
  <c r="I858" i="2"/>
  <c r="G858" i="2"/>
  <c r="D858" i="2"/>
  <c r="G857" i="2"/>
  <c r="D857" i="2"/>
  <c r="I857" i="2" s="1"/>
  <c r="G856" i="2"/>
  <c r="D856" i="2"/>
  <c r="I856" i="2" s="1"/>
  <c r="G855" i="2"/>
  <c r="D855" i="2"/>
  <c r="I855" i="2" s="1"/>
  <c r="I854" i="2"/>
  <c r="D854" i="2"/>
  <c r="I853" i="2"/>
  <c r="G853" i="2"/>
  <c r="D853" i="2"/>
  <c r="G852" i="2"/>
  <c r="D852" i="2"/>
  <c r="I852" i="2" s="1"/>
  <c r="I851" i="2"/>
  <c r="G851" i="2"/>
  <c r="D851" i="2"/>
  <c r="G850" i="2"/>
  <c r="I850" i="2" s="1"/>
  <c r="D850" i="2"/>
  <c r="I849" i="2"/>
  <c r="G849" i="2"/>
  <c r="D849" i="2"/>
  <c r="G848" i="2"/>
  <c r="D848" i="2"/>
  <c r="I848" i="2" s="1"/>
  <c r="I847" i="2"/>
  <c r="G847" i="2"/>
  <c r="D847" i="2"/>
  <c r="G846" i="2"/>
  <c r="I846" i="2" s="1"/>
  <c r="D846" i="2"/>
  <c r="I845" i="2"/>
  <c r="G845" i="2"/>
  <c r="D845" i="2"/>
  <c r="G844" i="2"/>
  <c r="D844" i="2"/>
  <c r="I844" i="2" s="1"/>
  <c r="I843" i="2"/>
  <c r="G843" i="2"/>
  <c r="D843" i="2"/>
  <c r="G842" i="2"/>
  <c r="I842" i="2" s="1"/>
  <c r="D842" i="2"/>
  <c r="I841" i="2"/>
  <c r="G841" i="2"/>
  <c r="D841" i="2"/>
  <c r="G840" i="2"/>
  <c r="D840" i="2"/>
  <c r="I840" i="2" s="1"/>
  <c r="I839" i="2"/>
  <c r="G839" i="2"/>
  <c r="D839" i="2"/>
  <c r="B826" i="2"/>
  <c r="B824" i="2"/>
  <c r="F819" i="2"/>
  <c r="B819" i="2"/>
  <c r="B821" i="2" s="1"/>
  <c r="B827" i="2" s="1"/>
  <c r="F818" i="2"/>
  <c r="F817" i="2"/>
  <c r="F820" i="2" s="1"/>
  <c r="F822" i="2" s="1"/>
  <c r="E799" i="2"/>
  <c r="E796" i="2"/>
  <c r="E802" i="2" s="1"/>
  <c r="C785" i="2"/>
  <c r="F780" i="2"/>
  <c r="F778" i="2"/>
  <c r="F772" i="2"/>
  <c r="F769" i="2"/>
  <c r="F766" i="2"/>
  <c r="F773" i="2" s="1"/>
  <c r="F741" i="2"/>
  <c r="H741" i="2" s="1"/>
  <c r="H726" i="2"/>
  <c r="I711" i="2"/>
  <c r="H728" i="2" s="1"/>
  <c r="H682" i="2"/>
  <c r="G682" i="2"/>
  <c r="D682" i="2"/>
  <c r="G681" i="2"/>
  <c r="D681" i="2"/>
  <c r="H681" i="2" s="1"/>
  <c r="G680" i="2"/>
  <c r="H680" i="2" s="1"/>
  <c r="D680" i="2"/>
  <c r="G679" i="2"/>
  <c r="D679" i="2"/>
  <c r="H679" i="2" s="1"/>
  <c r="H678" i="2"/>
  <c r="G678" i="2"/>
  <c r="D678" i="2"/>
  <c r="G677" i="2"/>
  <c r="D677" i="2"/>
  <c r="H677" i="2" s="1"/>
  <c r="C667" i="2"/>
  <c r="C668" i="2" s="1"/>
  <c r="F620" i="2" s="1"/>
  <c r="H616" i="2"/>
  <c r="H615" i="2"/>
  <c r="H613" i="2"/>
  <c r="B613" i="2"/>
  <c r="H610" i="2"/>
  <c r="H612" i="2" s="1"/>
  <c r="D608" i="2"/>
  <c r="H607" i="2"/>
  <c r="H609" i="2" s="1"/>
  <c r="D607" i="2"/>
  <c r="H606" i="2"/>
  <c r="D606" i="2"/>
  <c r="D605" i="2"/>
  <c r="H604" i="2"/>
  <c r="D604" i="2"/>
  <c r="D603" i="2"/>
  <c r="D602" i="2"/>
  <c r="H601" i="2"/>
  <c r="H603" i="2" s="1"/>
  <c r="D601" i="2"/>
  <c r="H600" i="2"/>
  <c r="H617" i="2" s="1"/>
  <c r="D600" i="2"/>
  <c r="H598" i="2"/>
  <c r="D598" i="2"/>
  <c r="D609" i="2" s="1"/>
  <c r="I589" i="2"/>
  <c r="I584" i="2"/>
  <c r="H583" i="2"/>
  <c r="H581" i="2"/>
  <c r="I582" i="2" s="1"/>
  <c r="I585" i="2" s="1"/>
  <c r="G578" i="2"/>
  <c r="G576" i="2"/>
  <c r="G574" i="2"/>
  <c r="G579" i="2" s="1"/>
  <c r="D562" i="2"/>
  <c r="D561" i="2"/>
  <c r="D563" i="2" s="1"/>
  <c r="I505" i="2"/>
  <c r="H505" i="2"/>
  <c r="H504" i="2"/>
  <c r="I504" i="2" s="1"/>
  <c r="H503" i="2"/>
  <c r="I503" i="2" s="1"/>
  <c r="I502" i="2"/>
  <c r="H502" i="2"/>
  <c r="H501" i="2"/>
  <c r="I501" i="2" s="1"/>
  <c r="I506" i="2" s="1"/>
  <c r="D481" i="2"/>
  <c r="D459" i="2"/>
  <c r="D428" i="2"/>
  <c r="D427" i="2"/>
  <c r="D429" i="2" s="1"/>
  <c r="H419" i="2"/>
  <c r="H265" i="2"/>
  <c r="I265" i="2" s="1"/>
  <c r="H264" i="2"/>
  <c r="I264" i="2" s="1"/>
  <c r="H263" i="2"/>
  <c r="I263" i="2" s="1"/>
  <c r="I262" i="2"/>
  <c r="H262" i="2"/>
  <c r="H240" i="2"/>
  <c r="I240" i="2" s="1"/>
  <c r="H239" i="2"/>
  <c r="I239" i="2" s="1"/>
  <c r="I238" i="2"/>
  <c r="H238" i="2"/>
  <c r="H237" i="2"/>
  <c r="I237" i="2" s="1"/>
  <c r="I236" i="2"/>
  <c r="H236" i="2"/>
  <c r="I235" i="2"/>
  <c r="H235" i="2"/>
  <c r="H234" i="2"/>
  <c r="I234" i="2" s="1"/>
  <c r="H45" i="2"/>
  <c r="H42" i="2"/>
  <c r="H39" i="2"/>
  <c r="H46" i="2" s="1"/>
  <c r="H28" i="2"/>
  <c r="I13" i="2"/>
  <c r="I14" i="2" s="1"/>
  <c r="I10" i="2"/>
  <c r="I7" i="2"/>
  <c r="G73" i="1"/>
  <c r="G72" i="1"/>
  <c r="B72" i="1"/>
  <c r="B73" i="1" s="1"/>
  <c r="G71" i="1"/>
  <c r="H70" i="1" s="1"/>
  <c r="B71" i="1"/>
  <c r="G69" i="1"/>
  <c r="G68" i="1"/>
  <c r="G67" i="1" s="1"/>
  <c r="H62" i="1" s="1"/>
  <c r="G66" i="1"/>
  <c r="G65" i="1"/>
  <c r="G64" i="1"/>
  <c r="G63" i="1"/>
  <c r="G61" i="1"/>
  <c r="G60" i="1"/>
  <c r="G59" i="1"/>
  <c r="G58" i="1"/>
  <c r="G57" i="1"/>
  <c r="G56" i="1"/>
  <c r="G55" i="1"/>
  <c r="G54" i="1"/>
  <c r="G53" i="1"/>
  <c r="H49" i="1" s="1"/>
  <c r="G52" i="1"/>
  <c r="G51" i="1"/>
  <c r="G50" i="1"/>
  <c r="B50" i="1"/>
  <c r="B51" i="1" s="1"/>
  <c r="B52" i="1" s="1"/>
  <c r="B53" i="1" s="1"/>
  <c r="B54" i="1" s="1"/>
  <c r="B55" i="1" s="1"/>
  <c r="B56" i="1" s="1"/>
  <c r="B57" i="1" s="1"/>
  <c r="B58" i="1" s="1"/>
  <c r="B59" i="1" s="1"/>
  <c r="B60" i="1" s="1"/>
  <c r="B61" i="1" s="1"/>
  <c r="G48" i="1"/>
  <c r="G47" i="1"/>
  <c r="G46" i="1"/>
  <c r="H43" i="1" s="1"/>
  <c r="G45" i="1"/>
  <c r="G44" i="1"/>
  <c r="B44" i="1"/>
  <c r="B45" i="1" s="1"/>
  <c r="B46" i="1" s="1"/>
  <c r="B47" i="1" s="1"/>
  <c r="B48" i="1" s="1"/>
  <c r="G41" i="1"/>
  <c r="B41" i="1"/>
  <c r="G40" i="1"/>
  <c r="B40" i="1"/>
  <c r="H39" i="1"/>
  <c r="G37" i="1"/>
  <c r="H36" i="1" s="1"/>
  <c r="B37" i="1"/>
  <c r="G35" i="1"/>
  <c r="B35" i="1"/>
  <c r="H34" i="1"/>
  <c r="G33" i="1"/>
  <c r="B33" i="1"/>
  <c r="H32" i="1"/>
  <c r="G31" i="1"/>
  <c r="B31" i="1"/>
  <c r="H30" i="1"/>
  <c r="G29" i="1"/>
  <c r="G28" i="1"/>
  <c r="G27" i="1"/>
  <c r="H26" i="1" s="1"/>
  <c r="G25" i="1"/>
  <c r="G24" i="1"/>
  <c r="G23" i="1"/>
  <c r="G22" i="1"/>
  <c r="G21" i="1"/>
  <c r="H20" i="1" s="1"/>
  <c r="G19" i="1"/>
  <c r="G18" i="1"/>
  <c r="G17" i="1"/>
  <c r="H16" i="1" s="1"/>
  <c r="G13" i="1"/>
  <c r="H9" i="1" s="1"/>
  <c r="G12" i="1"/>
  <c r="G11" i="1"/>
  <c r="B11" i="1"/>
  <c r="B12" i="1" s="1"/>
  <c r="B13" i="1" s="1"/>
  <c r="G10" i="1"/>
  <c r="B10" i="1"/>
  <c r="G7" i="1"/>
  <c r="G6" i="1"/>
  <c r="H5" i="1"/>
  <c r="G1997" i="2" l="1"/>
  <c r="G1998" i="2" s="1"/>
  <c r="G2112" i="2"/>
  <c r="G2113" i="2" s="1"/>
  <c r="H1909" i="2"/>
  <c r="H1910" i="2" s="1"/>
  <c r="I862" i="2"/>
  <c r="E1127" i="2"/>
  <c r="H1833" i="2"/>
  <c r="H1834" i="2"/>
  <c r="H1770" i="2"/>
  <c r="H1771" i="2" s="1"/>
  <c r="G1938" i="2"/>
  <c r="G1939" i="2"/>
  <c r="H1861" i="2"/>
  <c r="H1862" i="2" s="1"/>
  <c r="G2067" i="2"/>
  <c r="G2068" i="2" s="1"/>
  <c r="F1962" i="2"/>
  <c r="F1963" i="2"/>
  <c r="H683" i="2"/>
  <c r="H74" i="1"/>
  <c r="I266" i="2"/>
  <c r="I241" i="2"/>
  <c r="I1106" i="2"/>
  <c r="F896" i="2"/>
  <c r="F930" i="2"/>
  <c r="E957" i="2" s="1"/>
  <c r="H1802" i="2"/>
  <c r="H1803" i="2" s="1"/>
  <c r="E1125" i="2"/>
  <c r="H1886" i="2"/>
</calcChain>
</file>

<file path=xl/sharedStrings.xml><?xml version="1.0" encoding="utf-8"?>
<sst xmlns="http://schemas.openxmlformats.org/spreadsheetml/2006/main" count="1765" uniqueCount="649">
  <si>
    <t>PLAN DE OFERTA</t>
  </si>
  <si>
    <t xml:space="preserve">            "REMODELACIÓN DE OFICINA EN UNIDAD DE VECTORES, USULUTÁN" </t>
  </si>
  <si>
    <t>PARTIDA</t>
  </si>
  <si>
    <t>DESCRIPCIÓN</t>
  </si>
  <si>
    <t>CANTIDAD</t>
  </si>
  <si>
    <t>UNIDAD</t>
  </si>
  <si>
    <t>PRECIO UNITARIO</t>
  </si>
  <si>
    <t>SUB TOTAL</t>
  </si>
  <si>
    <t>TOTAL</t>
  </si>
  <si>
    <t>OBRAS  PRELIMINARES</t>
  </si>
  <si>
    <t>Limpieza en el área de intervención en piso, pretil y paredes existente en el área del proyecto, Incluye el desalojo de los desechos resultantes en el área a intervenir y todo lo indicado en E.T</t>
  </si>
  <si>
    <t>S.G.</t>
  </si>
  <si>
    <t>Sistemas provisionales de agua potable y energía eléctrica, incluye los trámites (si se solicita un nuevo servicio), pago del servicio, materiales, accesorios y otros elementos necesarios que aseguren el suministro durante toda la ejecución.</t>
  </si>
  <si>
    <t>NNOTA: La construcción de oficinas, bodegas, barda de protección perimetral,señalización preventiva y demas instalaciones provisionales a utilizar en la obra, asi como el plan de control de calidad del proyecto se incluirán en los Costos Indirectos del Contratista. Ver nota de especificaciones Técnicas y Términos de referencia.</t>
  </si>
  <si>
    <t xml:space="preserve">INTERVENCIONES PREVIAS </t>
  </si>
  <si>
    <t>Desmontaje de ventana de celosia de vidrio, inlcuye marco de aluminio, accesorios y todo lo necesario para dejar el hueco libre.</t>
  </si>
  <si>
    <t> m²</t>
  </si>
  <si>
    <t>Desmontaje de cubierta de lamina de techo existente, incluye accesorios.</t>
  </si>
  <si>
    <t xml:space="preserve">Desmontaje de estructura metálica de techo existente: columnas, vigas y polines, todos de perfil tipo "C", encajuelados y sencillos. El desmontaje deberá hacerse cuidadosamente ya que este material será reutilizado. Incluye el resguardo adecuado del material en la obra. </t>
  </si>
  <si>
    <t xml:space="preserve">Desmontaje y desinstalacione de conexiones y accersorios eléctrcicos en el área de intervención, incluye todo elemento que interfiera con las actividades que se van a ejecutra, asi como aquellos elementos que quedaran sin funcion debido a desmontajes o cambios de equipos, cajas, roscas para focos, y todo elemento que sea necesario para dejar libre el área de trabajo. </t>
  </si>
  <si>
    <t>S.G</t>
  </si>
  <si>
    <r>
      <rPr>
        <b/>
        <sz val="10"/>
        <color theme="1"/>
        <rFont val="Calibri"/>
      </rPr>
      <t>NOTA 1:</t>
    </r>
    <r>
      <rPr>
        <sz val="10"/>
        <color theme="1"/>
        <rFont val="Calibri"/>
      </rPr>
      <t xml:space="preserve"> Dentro del precio unitario de las partidas de desmontaje se debera incluir el desalojo y/o resguardo de materiales en buen estado a ser reutilizados por la unidad de Vectores Usulutan o a la unidad correspondiente, asi como el acarreo y desalojo del material sobrante de las demoliciones.</t>
    </r>
  </si>
  <si>
    <t>INTERVENCIONES CIVILES</t>
  </si>
  <si>
    <t>PAREDES DE MAMPOSTERÍA</t>
  </si>
  <si>
    <t>3.01.01</t>
  </si>
  <si>
    <t>C/U</t>
  </si>
  <si>
    <t>3.01.02</t>
  </si>
  <si>
    <t>3.01.03</t>
  </si>
  <si>
    <t>Apertura de hueco para puerta en pared existente, según detalle de planos. Incluye demoliciones, desalojos, refuerzos y resanes.</t>
  </si>
  <si>
    <t xml:space="preserve">ESTRUCTURA METÁLICA </t>
  </si>
  <si>
    <t>3.02.01</t>
  </si>
  <si>
    <t xml:space="preserve">Instalación de polín "PC1" de refuerzo para pared liviana, compuesto por  polín C de 4"x2", del desmontado. Se incluye el corte, la pintura con dos manos de anticorrosivo y los apoyos según se requiera.  Ver detalle en planos constructivos. </t>
  </si>
  <si>
    <t>m</t>
  </si>
  <si>
    <t>3.02.02</t>
  </si>
  <si>
    <t>Instalación de polín "PC2" de refuerzo para pared liviana, compuesto por doble polín C de 4"x2" (encajuelado), del desmontado. Se incluye el corte, la pintura con dos manos de anticorrosivo, los apoyos y el encajuelado de piezas si no alcanza la cantidad existente, según se requiera.  Ver detalle en planos constructivos .</t>
  </si>
  <si>
    <t>3.02.03</t>
  </si>
  <si>
    <t>Suministro e Instalación de  Viga "VT-1", compuesto por tubo estructural de 4"x4", chapa 14. Se incluye la pintura con dos manos de anticorrosivo y las conexiones, según corresponda.  Ver detalle en planos constructivos .</t>
  </si>
  <si>
    <t>3.02.04</t>
  </si>
  <si>
    <t>Suministro e instalación de polín metálico "P-1", de tubo estructural cuadrado 2"x2", chapa 14,  para soportar cubierta de techo. Incluye fijación a las vigas; así como la aplicación de dos manos de anticorrosivo.</t>
  </si>
  <si>
    <t>3.02.05</t>
  </si>
  <si>
    <t>Suministro e instalación de apoyo metálico para elementos "PC1" y "PC2" en pretil de bloque; construidos a partir de ángulo de 3"x3"x3/16". Incluye corte, perforación de agujeros de 1/2", píntura, anclas tipo expansivas de 3/8"x4", según se muestras en los detalles de planos.</t>
  </si>
  <si>
    <t xml:space="preserve">CUBIERTA DE TECHO </t>
  </si>
  <si>
    <t>3.03.01</t>
  </si>
  <si>
    <t>Suministro e instalación de lámina metálica para cubierta de techo, perfil KR-18,  de aleación  aluminio y zinc, calibre 24  color natural y fijada a polines mediante clips de lámina del mismo calibre y pernos autotaladrantes; costura de empalmes longitudinales junto con su sello, según recomendaciones del fabricante; incluye colocación de aislante termoacústico de 10 mm de espesor y revestido con aluminio en las dos caras.</t>
  </si>
  <si>
    <t>m2</t>
  </si>
  <si>
    <t>3.03.02</t>
  </si>
  <si>
    <t>Suministro e instalación de capote de lámina metálica para cubierta de techo, de aleación  aluminio y zinc, calibre 24  color natural que se acople al perfil de la cubierta instalada.</t>
  </si>
  <si>
    <t>3.03.03</t>
  </si>
  <si>
    <t>Suministro e instalación de botaguas de lámina lisa calibre 24, aleación aluminio y zinc.</t>
  </si>
  <si>
    <t>PAREDES LIVIANAS</t>
  </si>
  <si>
    <t>Suministro e instalación de pared liviana de tablacemento de 1/2'' a dos caras, paneles de 4x8, láminado con malla de fibra de vidrio, resistente al fuego y a la humedad; con doble  estructura de bastidores metálicos galvanizados (postes y canales) para  generar el espesor de pared que se indica en planos,  tratamiento recomendado de juntas entre paneles y aplicación de elastomérico en la transición con la pared existente de mampostería. Incluye esquineros, forro en huecos de puertas y ventanas, preparación de la superficie para recibir el acabado indicado,la aplicación de pintura  latex acrilíca ultralavable, con dos manos (mínimo) de primera calidad, colores a definir. Incluye curado y base, según especificaciones del fabricante, de alta calidad con dos manos  de pintura como mínimo, color a definir en obra.</t>
  </si>
  <si>
    <t>PISO</t>
  </si>
  <si>
    <t xml:space="preserve">Piso de porcelanato 60x60 cm mate antideslizante color beige claro. </t>
  </si>
  <si>
    <t>CIELO FALSO</t>
  </si>
  <si>
    <t>Suministro e instalación de cielo falso de tabla yeso resistente a la humedad, con características continua con junta perdida, acabado liso y con aplicación de pintura vinílica antibacterial satinada, lavable sobre superficie lisa, con dos manos de pintura como mínimo, color a definir en obra.</t>
  </si>
  <si>
    <t>PUERTAS</t>
  </si>
  <si>
    <t>Suministro e instalación de puerta P-1 (Hueco de 1.00 x 2.00) consiste en una puerta metálica de una hoja corrediza con estructura de tubo insdustrial 1"x1" y forro de lámina de hierro e=1/16" segun detalle en planos, sera fijada a los marcos con soldadora electrica a 10cms en ambos sentidos, con rieles de arriba y abajo y chapa de parche con haladera, con acabado de dos manos de pintura anticorrosiva y dos manos de pintura de aceite-esmalte, todo aplicado con soplete.</t>
  </si>
  <si>
    <t>U</t>
  </si>
  <si>
    <r>
      <rPr>
        <b/>
        <sz val="10"/>
        <color theme="1"/>
        <rFont val="Calibri"/>
      </rPr>
      <t>NOTA:</t>
    </r>
    <r>
      <rPr>
        <sz val="10"/>
        <color theme="1"/>
        <rFont val="Calibri"/>
      </rPr>
      <t xml:space="preserve"> Ver planta y cuadros de acabados para una mayor especificación de puertas, el precio unitario debera de incluir todo lo descrito en planos y especificaciones técnicas.</t>
    </r>
  </si>
  <si>
    <t>VENTANAS</t>
  </si>
  <si>
    <t>Suministro e instalación de Ventana V-1 (1.60X1.00M) compuesta de vidrio laminado, color claro, espesor de 6mm con perfilería de aluminio anodizado natural. incluye sello perimetral con silicón y accesorios.</t>
  </si>
  <si>
    <t>Suministro e instalación de Ventana V-2 (2.00X0.60M) compuesta de vidrio laminado, color claro, espesor de 6mm con perfilería de aluminio anodizado natural. incluye sello perimetral con silicón y accesorios.</t>
  </si>
  <si>
    <r>
      <rPr>
        <b/>
        <sz val="10"/>
        <color theme="1"/>
        <rFont val="Calibri"/>
      </rPr>
      <t>NOTA:</t>
    </r>
    <r>
      <rPr>
        <sz val="10"/>
        <color theme="1"/>
        <rFont val="Calibri"/>
      </rPr>
      <t xml:space="preserve"> Ver planta y cuadros de acabados para una mayor especificación de ventanas , el precio unitario debera de incluir todo lo descrito en planos y especificaciones técnicas.</t>
    </r>
  </si>
  <si>
    <t xml:space="preserve">INSTALACIONES DE AGUAS LLUVIAS </t>
  </si>
  <si>
    <t>Bajada aguas lluvias desde cubierta de techo, Tub. PVC ø4" 100 PSI, incluye accesorios y elementos de sujeción en pared.</t>
  </si>
  <si>
    <t>unidad</t>
  </si>
  <si>
    <t>Suministro e Instalación Tub. PVC ø4"100 PSI, incluye accesorios, trazo, excavación, compactación desalojo y reconstrucción de acera o elementos que se intervengan.</t>
  </si>
  <si>
    <t>Canal aéreo metálico lamina galvanizada calibre 22, incluye conexión hacia bajadas proyectadas.</t>
  </si>
  <si>
    <t>Prueba de Hermeticidad de las tuberias</t>
  </si>
  <si>
    <t>Suministro y colocación de Extintor polvo químico seco UL (ABC) (20A - 120 BC), peso útil: 20lbs, para uso general.</t>
  </si>
  <si>
    <t>INSTALACIONES ELÉCTRICAS</t>
  </si>
  <si>
    <t>Suministro e instalación de salida de luz 120V para luminarias, incluyen también : canalización ENT y accesorios, cableado, alimentador de cicuito,cajas de registro, cajas octogonales, soporteria, conexión a luminaria, conexiones a interruptor de control de luces, según se indique en planos.</t>
  </si>
  <si>
    <t>Suministro e instalación de interruptor , da cambio, 3 vias,125V, 15A, placa de acero inoxidables</t>
  </si>
  <si>
    <t>Suministro e instalación de salida para  Tomacorriente doble polarizado 120V, incluye también : canalización ENT y accesorios, soporteria, cajas de registro, cajas 4X2, cableado, alimentador de circuito, soporteria, conexión entre salida de tomacorrientes, placa y módulo de tomacorriente NEMA 5-20R.</t>
  </si>
  <si>
    <t xml:space="preserve">Suministro e instalación de tablero T-NT, monofasico, Centro de carga, barras 125A, 24ES, sin main, ISCA10KA, con las protecciones termomagnética indicadas en cuadros de carga, incluye también  : armado de tablero, rotulación, soporteria, identificación de circuitos. </t>
  </si>
  <si>
    <t>sg</t>
  </si>
  <si>
    <t>Suministro e instalación de acometida desde tablero T-NT hasta poste compuesto por: 2THHN #4+THHN4# en tuberia 1 1/4" EMT.</t>
  </si>
  <si>
    <t>Suministro e instalación de acometida aerea desde poste hasta cable existente de punto de conexión, compuesta por: 2WP#4+ACSR6, incluye tambien conector YPU Bimetalico para cables 6.</t>
  </si>
  <si>
    <t>Suministro e instalación de alimentador para equipo minisplit  compresor 5TON, compuesto por: 2THHN6AWG(F)+THHN8AWG(T), en canalizacion 1 1/4" PVC en entrecielo y EMT en partes expuestas, incluye tambien:  conexión a bornes de tablero, soporteria, cajas de conexion y registro, accesorios de tuberias de presion, caja nema 3R, termico, conexión a equipo, termico.</t>
  </si>
  <si>
    <t>Suministro e instalación de alimentador para equipo minisplit  compresor 3TON, compuesto por: 2THHN8AWG(F)+THHN10AWG(T), en canalizacion 1 1/4" PVC en entrecielo y EMT en partes expuestas, incluye tambien:  conexión a bornes de tablero, soporteria, cajas de conexion y registro, accesorios de tuberias de presion, caja nema 3R, termico, conexión a equipo, termico.</t>
  </si>
  <si>
    <t>Suministro e instalación de alimentador para equipo minisplit  evaporador 5TON, compuesto por: 2THHN10AWG(F)+THHN12AWG(T), en canalizacion 3/4" PVC en entrecielo y EMT en partes expuestas, incluye tambien:  conexión a bornes de tablero, soporteria, cajas de conexion y registro, accesorios de tuberias de presion, caja nema, termico, conexión a equipo, termico.</t>
  </si>
  <si>
    <t>Suministro e instalación de RED DE PUESTA A TIERRA COMPUESTA POR :
4 VARILLAS 3mX5/8",TIPO COPPERWELD, LISTED UL,
UNIDAS CON CABLE DE COBRE 8AWG, LAS UNIONES 
ENTRE CABLES,VARILLAS SE REALIZARA CON SOLDADURA  EXOTERMICA LISTED UL, LA PROFUNDIDAD DE INSTALACION DE LA RED SERA 0.7m DE NPT</t>
  </si>
  <si>
    <t>Suministro e instalación de LUMINARIA PANEL LED 2'X4', DE EMPOTRAR EN CIELO FALSO, 120V, 50W, 5,000LM, 60HZ, 6000K,IP20, DIFUSOR  TIPO OPALINO ACRILICO FROSTED, CERTIFICACION UL,ISO 9001, KIT MARCO GYSUM</t>
  </si>
  <si>
    <t>Suministro e instalación de LUMINARIA DE EMERGENCIA LED CON RESPALDO DE BATERIA DE 90 MINUTOS. 2X1.2W,120V/277V,UL LISTED.</t>
  </si>
  <si>
    <t>INSTALACIONES MECANICAS</t>
  </si>
  <si>
    <t>DESMONTAJES</t>
  </si>
  <si>
    <t>11.01.01</t>
  </si>
  <si>
    <t>Desmontaje de equipo compresor y evaporador, tuberias, soporteria, de equipo de aire minisplit 1TON existente</t>
  </si>
  <si>
    <t>11.01.02</t>
  </si>
  <si>
    <t>Desmontaje de equipo compresor y evaporador, tuberias, soporteria, de equipo de aire minisplit 5TON existente</t>
  </si>
  <si>
    <t>11.01.03</t>
  </si>
  <si>
    <t>Desmontaje de equipo ventana , tuberias, soporteria, de equipo de aire existente</t>
  </si>
  <si>
    <t>MINISPLIT</t>
  </si>
  <si>
    <t>11.02.01</t>
  </si>
  <si>
    <t>Suministro, instalación y puesta en marcha de equipo minisplit de 5TON ( compresor, evaporador), incluye tambien soporteria, tuberias de refrigeracion, aislantes, conexión entre electrica entre evaporador y compresor, puesta en marcha de equipo y todo lo necesario para dejarlo funcionando.</t>
  </si>
  <si>
    <t>Suministro, instalación y puesta en marcha de equipo minisplit de 3TON ( compresor, evaporador), incluye tambien soporteria, tuberias de refrigeracion, aislantes, conexión entre electrica entre evaporador y compresor, puesta en marcha de equipo y todo lo necesario para dejarlo funcionando.</t>
  </si>
  <si>
    <t>SEÑALETICA</t>
  </si>
  <si>
    <t>Suministro y colocación de rótulo acrílico de señalización: "SALIDA DE EMERGENCIA" fijado a pared, ver hoja "AR-4"</t>
  </si>
  <si>
    <t>Suministro y colocación de rótulo acrílico de señalización: "RIESGO ELÉCTRICO" fijado a pared, ver hoja "AR-4"</t>
  </si>
  <si>
    <t>Suministro y colocación de rótulo acrílico de señalización: "EXTINTOR POLVO QUIMICO SECO ABC" fijado a pared, ver hoja "AR-4"</t>
  </si>
  <si>
    <t>TOTAL (COSTO DIRECTO + COSTO INDIRECTO+IVA)</t>
  </si>
  <si>
    <r>
      <rPr>
        <b/>
        <sz val="11"/>
        <color theme="1"/>
        <rFont val="Calibri"/>
      </rPr>
      <t xml:space="preserve">NOTA: </t>
    </r>
    <r>
      <rPr>
        <sz val="11"/>
        <color theme="1"/>
        <rFont val="Calibri"/>
      </rPr>
      <t>Dentro del precio unitario de cada partida se deberá tomar en cuenta Los costos Directos (material y  mano de obra ) + los costos indirectos (Utilidades, administración y fianzas)+ IVA</t>
    </r>
  </si>
  <si>
    <t xml:space="preserve">"AMPLIACIÓN Y MEJORAMIENTO DEL LABORATORIO CLÍNICO DEL HOSPITAL NACIONAL DE CHALCHUAPA, DEPARTAMENTO DE SANTA ANA" </t>
  </si>
  <si>
    <t>Hoja No.</t>
  </si>
  <si>
    <t xml:space="preserve">Partida No.              </t>
  </si>
  <si>
    <t>Unidad</t>
  </si>
  <si>
    <t>Actividad</t>
  </si>
  <si>
    <t>Chapeo y limpieza del área de ampliación e intervención según diseño. Incluye el desalojo de los desechos resultantes en el área a intervenir.</t>
  </si>
  <si>
    <t>Total: 318.43</t>
  </si>
  <si>
    <t>ZONA 1</t>
  </si>
  <si>
    <t>ANCHO</t>
  </si>
  <si>
    <t>LARGO</t>
  </si>
  <si>
    <t>ÁREA (M2)</t>
  </si>
  <si>
    <t>ZONA 2</t>
  </si>
  <si>
    <t>ZONA 3</t>
  </si>
  <si>
    <t>SUMATORIA DE ÁREAS:</t>
  </si>
  <si>
    <t>Construcción de barda perimetral de Protección, con lámina acanalada y estructura de madera, altura mínima 2.60 mts.</t>
  </si>
  <si>
    <t>Total: 107.01</t>
  </si>
  <si>
    <t xml:space="preserve">DESCRIPCIÓN </t>
  </si>
  <si>
    <t>T-1</t>
  </si>
  <si>
    <t>T-2</t>
  </si>
  <si>
    <t>T-3</t>
  </si>
  <si>
    <t>T-4</t>
  </si>
  <si>
    <t>T-5</t>
  </si>
  <si>
    <t xml:space="preserve">TOTAL </t>
  </si>
  <si>
    <t>M2</t>
  </si>
  <si>
    <t>Trazo, nivelación  y replanteo topográfico</t>
  </si>
  <si>
    <t>Total: 332.1</t>
  </si>
  <si>
    <t>SUMATORIA DE ÁREAS</t>
  </si>
  <si>
    <t>Rótulo  de  aviso de  ejecución del  proyecto, con las   medidas y   características   indicadas en las especificaciones técnicas y planos constructivos.</t>
  </si>
  <si>
    <t>Total: 1</t>
  </si>
  <si>
    <t xml:space="preserve">Ver especificaciones en planos, en hoja "AR-11" , para esta actividad la medición y pago sera por Unidad. Esta actividad tendra un costo de $500.00 </t>
  </si>
  <si>
    <t>Tramites municipales para la ampliación del laboratorio, incluye el pago de los aranceles correspondientes.</t>
  </si>
  <si>
    <t>Total: 500</t>
  </si>
  <si>
    <t>El contratista debera de cubrir en esta actividad todos los gastos para permisos: Municipales, Gubernamentales, o de las diversas instituciones que correspondan.</t>
  </si>
  <si>
    <t xml:space="preserve">Plan de control de calidad del proyecto </t>
  </si>
  <si>
    <t>Total: --</t>
  </si>
  <si>
    <t xml:space="preserve">El Contratista tendrá que disponer del personal y equipo mínimo requerido para llevar a cabo un adecuado plan de control de calidad, de acuerdo a las actividades a ejecutar en la etapa de Construcción. Ver Especificaciones Técnicas </t>
  </si>
  <si>
    <t>Suministro e instalación de señalización preventiva y contra accidentes.</t>
  </si>
  <si>
    <t>El contratista deberá de suministrar e instalar toda la señalización preventiva y contra accidentes necesaria para evitar daños a la salud física de las personas, tanto a los trabajadores en obra, como al personal de salud, pacientes, o cualquier persona que estuviere dentro de las instalaciones. Ver especificaciones técnicas del proyecto</t>
  </si>
  <si>
    <t>área=379.98</t>
  </si>
  <si>
    <t>Intervención en árboles existentes, incluye todo lo descrito en las especificaciones técnicas.</t>
  </si>
  <si>
    <t xml:space="preserve">Esta actividad debera de inlcuir todo lo mencionado en las Especificaciones técnicas </t>
  </si>
  <si>
    <t>Limpieza y desalojo final, Incluye trabajos de obra exterior al finalizar la obra.</t>
  </si>
  <si>
    <t>Total:1</t>
  </si>
  <si>
    <t xml:space="preserve">Inlcuye toda el área señalada de forma grafica, tanto dentro del bloque B (Área de laboratorio) como todo el exterior </t>
  </si>
  <si>
    <t>Desmontaje de equipos de aire acondicionado, incluye el desmontaje de unidad condensadora y estructura de soporte. El equipo desmontado deberá ser entregado a la unidad de mantenimiento del hospital. (Plano AR-3 INT-12)</t>
  </si>
  <si>
    <t>Total:4</t>
  </si>
  <si>
    <t xml:space="preserve">Una unidad corresponde a la unidad evaporadora (minisplit)+ unidad condensadora (Condensador), incluyendo todos sus accesorios </t>
  </si>
  <si>
    <t>Desmontaje de unidades condensadoras de aires acondicionados existentes, incluye la reubicación y puesta en marcha en nueva ubicación según lo indicado en planos o supervisión, además de la prolongación de tuberías y todo lo necesario para dejar funcionando nuevamente el equipo.(Plano AR-3 INT-3)</t>
  </si>
  <si>
    <t xml:space="preserve">La unidad corresponde al condensador de aire acondicionado existente en el área de rayos x, este debera de reubicarse en losa para equipos, ver planos de instalaciones mecanicas </t>
  </si>
  <si>
    <t xml:space="preserve">DESMONTAJE </t>
  </si>
  <si>
    <t>Desmomtaje de equipo hidráulico existente (tanque para almacemiento de agua y equipo de bombeo, ubicado al exterior de química sanguínea. Ver plano AR-3). incluye sellado de tuberias en las conexiones existentes, e incluye la desintalacion de todos sus accesorios y equipos complementarios ademas de todo lo necesario para su reubicación en el lugar establecido por la supervición. (Plano AR-3 INT-14)</t>
  </si>
  <si>
    <t>Total:     1</t>
  </si>
  <si>
    <t xml:space="preserve">Este equipo hidraulico actualmente funciona para el autoclave ubicado en quimica sanquinea, ver E.T del proyecto para mayor especificación. </t>
  </si>
  <si>
    <t>Desmontaje de ventanas de celosias de vidrio existentes, incluye marco de alúminio, accesorios de ventanas y resguardo en lugar indicado por la supervición.Ver plano de intervenciones. (Plano AR-3 INT-1, INT-7 y INT-8)</t>
  </si>
  <si>
    <t>Total:     69.95</t>
  </si>
  <si>
    <t xml:space="preserve">Ventanas </t>
  </si>
  <si>
    <t>Cantidad</t>
  </si>
  <si>
    <t>Alto</t>
  </si>
  <si>
    <t>Ancho</t>
  </si>
  <si>
    <t>Área</t>
  </si>
  <si>
    <t>Total V. Celosia</t>
  </si>
  <si>
    <t>Ventana de celosia con estructura de aluminio de 1.47x0.97 mts. Altura de repisa: 1.14 mts</t>
  </si>
  <si>
    <t>c/u</t>
  </si>
  <si>
    <t xml:space="preserve">Ventana de celosia con estructura de aluminio de 0.85x0.97.Altura de repisa: 1.80 mts </t>
  </si>
  <si>
    <t xml:space="preserve">Ventana de celosia con estructura de aluminio de. Altura de repisa: 1.80 mts </t>
  </si>
  <si>
    <t xml:space="preserve">Ventana de celosia con estructura de aluminio de 0.50x0.75 Altura de repisa: 2.27 mts </t>
  </si>
  <si>
    <t xml:space="preserve">Ventanade celosia con estructura de aluminio de 0.50x0.65 Altura de repisa: 2.27 mts </t>
  </si>
  <si>
    <t xml:space="preserve">Ventana de celosia con estructura de aluminio de 0.50x0.50 Altura de repisa: 2.27 mts </t>
  </si>
  <si>
    <t xml:space="preserve">Ventana de celosia con estructura de aluminio de 0.50x1.00 Altura de repisa: 2.27 mts </t>
  </si>
  <si>
    <t xml:space="preserve">total área de desmonataje de ventanas </t>
  </si>
  <si>
    <t>Desmontaje de ventanas de vidrio fijo y corredizas existente ubicadas en pared de fibrocemento. Incluye resguardo en lugar indicado por la supervisión. Ver plano de intervenciones. (Plano AR-3 INT-4 y INT-5)</t>
  </si>
  <si>
    <t>Total:     4.82</t>
  </si>
  <si>
    <t>Ventana de vidrio fijo 0.50x0.71. Repisa:1.20 mts</t>
  </si>
  <si>
    <t>Ventana de vidrio fijo 0.50x0.50. Repisa:1.20 mts</t>
  </si>
  <si>
    <t>Ventana corrediza de vidrio 0.50x1.00. Repisa 1.20 mts</t>
  </si>
  <si>
    <t xml:space="preserve">Ventanas de vidrio fijo con ventanilla central de despacho de muestras </t>
  </si>
  <si>
    <t>Desmontaje de defensa metálica tipo balcón existente.(Plano AR-3 INT-9)</t>
  </si>
  <si>
    <t>Total: 10</t>
  </si>
  <si>
    <t>Cantidad existente:</t>
  </si>
  <si>
    <t>10 unidades</t>
  </si>
  <si>
    <t>Desmontaje de puertas de madera existente, incluye  mocheta y accesorios de puerta, ademas incluir el desalojo de material. Ver plano de intervenciones.  (Plano AR-3 INT-2 y INT-10)</t>
  </si>
  <si>
    <t>Total: 14</t>
  </si>
  <si>
    <t>Total puertas a desmontar</t>
  </si>
  <si>
    <t>Desmontaje de batería sanitaria con todos sus accesorios: inodoro, lavamanos, accesorios de ducha. Inluye demolición de poceta para ducha y sellado de tuberías de equipo sanitarios.</t>
  </si>
  <si>
    <t xml:space="preserve">En esta actividad se debera incluir todo lo descrito en las especificaciones técnicas, el pago y medicion de esta actividad sera por Suma global </t>
  </si>
  <si>
    <t>Desmontaje de gabinetes de madera empotrados en pared.</t>
  </si>
  <si>
    <t>Total: 6</t>
  </si>
  <si>
    <t>Incluye los gabinetes descritos en esta memoria.</t>
  </si>
  <si>
    <t>Desmontaje de chimenea de cámara de flujo laminar existente, incluye reinstalación según ubicación en nuevo diseño.</t>
  </si>
  <si>
    <t xml:space="preserve">ubicación de chimenea actual, esta actividad incluye su desmontaje y reinstalación según indicaciónes en los planos </t>
  </si>
  <si>
    <t>Desmontaje de cielo falso de 4'x2' tipo galaxy existente en toda el área, incluye desmontaje de soporte de aluminio y luminarias existentes.(Plano AR-3 INT-6)</t>
  </si>
  <si>
    <t>Total: 148.71</t>
  </si>
  <si>
    <t>Sumatoria de Áreas de C.F</t>
  </si>
  <si>
    <t>Áreas</t>
  </si>
  <si>
    <t>Secretaría,Toma de muestras, pasillo</t>
  </si>
  <si>
    <t>Hematología</t>
  </si>
  <si>
    <t>Química Sanguínea</t>
  </si>
  <si>
    <t>Coprología y Uriánalisis</t>
  </si>
  <si>
    <t>Bacteriología</t>
  </si>
  <si>
    <t>Lavado y Esterilización</t>
  </si>
  <si>
    <t>Estar de Personal</t>
  </si>
  <si>
    <t>S.s de personal</t>
  </si>
  <si>
    <t>Jefatura y almacén</t>
  </si>
  <si>
    <t>Comedor</t>
  </si>
  <si>
    <t>Pruebas especiales</t>
  </si>
  <si>
    <t>Total Área C.F</t>
  </si>
  <si>
    <t>Desmontaje de fasia de fibrolit y cornisa de lámina croquelada existente en exterior del edificio de laboratorio, incluye desalojo de material.(Plano AR-3 INT-18)</t>
  </si>
  <si>
    <t>Total: 55.87</t>
  </si>
  <si>
    <t xml:space="preserve">Descripción  </t>
  </si>
  <si>
    <t xml:space="preserve">Largo </t>
  </si>
  <si>
    <t>Fascia</t>
  </si>
  <si>
    <t>Corniza</t>
  </si>
  <si>
    <t>Total</t>
  </si>
  <si>
    <t>Desmontaje de cubierta de techo existente, incluye capote, botaguas, canales de aguas lluvias.(Plano AR-3 INT-17)</t>
  </si>
  <si>
    <t>Total: 519.42</t>
  </si>
  <si>
    <t xml:space="preserve">Área de techo a desmontar </t>
  </si>
  <si>
    <t>519.42m2</t>
  </si>
  <si>
    <t>Desmontaje de estructura de techo existente para restauración y sustitución de piezas en caso que sea necesario en vigas, polines, tubos y todo elemento portante existente en la estructura del techo.(Plano AR-3 INT-16 y INT-17)</t>
  </si>
  <si>
    <t>Total: 415.50</t>
  </si>
  <si>
    <t>Área de desmontaje de estructura de techo</t>
  </si>
  <si>
    <t xml:space="preserve">ÁREA A DESMONTAR </t>
  </si>
  <si>
    <t>Desmontaje de estructura de techo (área de ampliación rústica existente) incluye polines, vigas u elementos portantes de techo, incluye el desalojo de material.(Plano AR-3 INT-16)</t>
  </si>
  <si>
    <t>Total: 130.19</t>
  </si>
  <si>
    <t>DEMOLICIONES</t>
  </si>
  <si>
    <t>Demolición de mesas de trabajo fijas, incluye desmontaje y desintalación hidraulica de pocetas, sellado de tuberías, nivelación de piso y desalojo de material (Ver plano AR-3 INT-22)</t>
  </si>
  <si>
    <t>Total :   39.67</t>
  </si>
  <si>
    <t>Descripción</t>
  </si>
  <si>
    <t>Área de mesas</t>
  </si>
  <si>
    <t>Espesor</t>
  </si>
  <si>
    <t>Alto base</t>
  </si>
  <si>
    <t>Cant.</t>
  </si>
  <si>
    <t xml:space="preserve">Área de bases </t>
  </si>
  <si>
    <t>Área total de mesa</t>
  </si>
  <si>
    <t xml:space="preserve">Mesas de trabajo de hormigón enchapadas con baldozas de 10x10. En área de Coprología y Uriánalisis </t>
  </si>
  <si>
    <t xml:space="preserve">Mesas de trabajo de hormigón enchapadas con baldosas de 10x10. En área de química sanguínea </t>
  </si>
  <si>
    <t>Mesas de trabajo de hormigón enchapadas con baldosas de 10x10. En área de bacteriología</t>
  </si>
  <si>
    <t>Mesas de trabajo de hormigón enchapadas con baldosas de 10x10. En área de pruebas especiales</t>
  </si>
  <si>
    <t>Mesas de trabajo de hormigón enchapadas con baldosas de 10x10. En área de lavado y esterilización</t>
  </si>
  <si>
    <t>Demolición de closet de madera existente en proyecto, incluye estructura de madera y desalojo de material.  (Ver plano AR-3 INT-24)</t>
  </si>
  <si>
    <t>Total :   1</t>
  </si>
  <si>
    <t xml:space="preserve">Ubicación de closet de madera en planos, inlcuye todo lo descrito en especificaciones tecnicas </t>
  </si>
  <si>
    <t>Demolición de enchape de baldosa de cerámica de 10x10cm en pared de ladrillo existente a conservar.  Incluye resane, repello,afinado y desalojo de materiales. La superficie de la pared debera quedar lista para recibir el acabado indicado (Ver plano AR-3 INT-19 y INT-23)</t>
  </si>
  <si>
    <t>Pared 1</t>
  </si>
  <si>
    <t>Pared 2</t>
  </si>
  <si>
    <t xml:space="preserve">Total </t>
  </si>
  <si>
    <t>Demolición de pared de ladrillo de obra, incluye desalojo de material.(Ver plano AR-3 INT-26)</t>
  </si>
  <si>
    <t>PARED 1</t>
  </si>
  <si>
    <t>ALTO</t>
  </si>
  <si>
    <t>PARED 2</t>
  </si>
  <si>
    <t>ÁREA</t>
  </si>
  <si>
    <t>PARED 3</t>
  </si>
  <si>
    <t>HUECOS</t>
  </si>
  <si>
    <t xml:space="preserve">ANCHO </t>
  </si>
  <si>
    <t>CANT.</t>
  </si>
  <si>
    <t>V-1E</t>
  </si>
  <si>
    <t>P-1E</t>
  </si>
  <si>
    <t>ÁREA DES.</t>
  </si>
  <si>
    <t>Demolición de pared de ladrillo de obra, incluye demolición del enchape existente (en las que hubiese) y desalojo de material.(Ver plano AR-3 INT-25)</t>
  </si>
  <si>
    <t>Total :     211.01</t>
  </si>
  <si>
    <t>ÁREA PAREDES</t>
  </si>
  <si>
    <t xml:space="preserve">ÁREA HUECOS </t>
  </si>
  <si>
    <t>PUERTA 2E</t>
  </si>
  <si>
    <t xml:space="preserve">CANT </t>
  </si>
  <si>
    <t>PARED 3 Y 4</t>
  </si>
  <si>
    <t>SUB-TOTAL 1</t>
  </si>
  <si>
    <t>PARED 5</t>
  </si>
  <si>
    <t>PUERTA 3E</t>
  </si>
  <si>
    <t>PARED 6</t>
  </si>
  <si>
    <t>PARED 7</t>
  </si>
  <si>
    <t>SUB-TOTAL 2</t>
  </si>
  <si>
    <t>PARED 8 Y 9</t>
  </si>
  <si>
    <t>VENTANA 1E</t>
  </si>
  <si>
    <t>PARED 10</t>
  </si>
  <si>
    <t>PARED 11</t>
  </si>
  <si>
    <t>SUB-TOTAL 3</t>
  </si>
  <si>
    <t>PARED 12</t>
  </si>
  <si>
    <t>VENTANA 2E</t>
  </si>
  <si>
    <t>PARED 13</t>
  </si>
  <si>
    <t>SUB-TOTAL 4</t>
  </si>
  <si>
    <t>VENTANA 3E</t>
  </si>
  <si>
    <t xml:space="preserve">ÁREA DE PAREDES </t>
  </si>
  <si>
    <t>AREA DE HUECOS</t>
  </si>
  <si>
    <t>SUB-TOTAL 5</t>
  </si>
  <si>
    <t>TOTAL ÁREA</t>
  </si>
  <si>
    <t>VENTANA 4E</t>
  </si>
  <si>
    <t>SUB-TOTAL 6</t>
  </si>
  <si>
    <t>HUECO MARCO</t>
  </si>
  <si>
    <t>TOTAL DESCUENTOS</t>
  </si>
  <si>
    <t xml:space="preserve">Área total: </t>
  </si>
  <si>
    <t>Demolición de tramo de pared de ladrillo de obra para reforzar estructura existente, incluye desalojo de material y escariado de superficie (Ver plano AR-3 INT-34 y detalles estructurales).</t>
  </si>
  <si>
    <t>Total :     18.80</t>
  </si>
  <si>
    <t xml:space="preserve">Área para Intervención </t>
  </si>
  <si>
    <t xml:space="preserve">Ancho </t>
  </si>
  <si>
    <t xml:space="preserve">Alto </t>
  </si>
  <si>
    <t>S.T</t>
  </si>
  <si>
    <t>total</t>
  </si>
  <si>
    <t>DEMOLICIÓN</t>
  </si>
  <si>
    <t xml:space="preserve">Demolición de pared de fibrocemento existente con estructura de alúminio, incluye desalojo de material.(Ver plano AR-3 INT-27)
</t>
  </si>
  <si>
    <t>Total:   40.09</t>
  </si>
  <si>
    <t>Hueco en pared</t>
  </si>
  <si>
    <t xml:space="preserve">Pared </t>
  </si>
  <si>
    <t>Área pared</t>
  </si>
  <si>
    <t>ancho</t>
  </si>
  <si>
    <t>Área total</t>
  </si>
  <si>
    <t xml:space="preserve">Área total </t>
  </si>
  <si>
    <t>Pared 3</t>
  </si>
  <si>
    <t>Pared 4</t>
  </si>
  <si>
    <t>Pared 5</t>
  </si>
  <si>
    <t>Pared 6</t>
  </si>
  <si>
    <t>TOTAL:</t>
  </si>
  <si>
    <t>ANEXO PLANTA PARA CALCULO DE PARED DE TABLACEMENTO</t>
  </si>
  <si>
    <t>Demolición de piso de concreto existente, incluye demolición de los acabados del piso, ademas inlcuir el desalojo y acarreo del material.(Ver plano AR-3 INT-20)</t>
  </si>
  <si>
    <t>Total:   247.27</t>
  </si>
  <si>
    <t xml:space="preserve">Demolicion de suelo para zapata existente </t>
  </si>
  <si>
    <t>Suma de áreas</t>
  </si>
  <si>
    <t>m3</t>
  </si>
  <si>
    <t>Demolición de columnas de concreto armado de 20x20 existentes en almpliación rustica.</t>
  </si>
  <si>
    <t>Total:   0.60</t>
  </si>
  <si>
    <t>Largo</t>
  </si>
  <si>
    <t>Subtotal</t>
  </si>
  <si>
    <t>C-2 0.20X0.20</t>
  </si>
  <si>
    <t>Demolición de fundaciones de cocreto armado existentes, incluye solera de fundación y zapatas, ademas del desalojo y acarreo del material resultante. (Ver plano AR-3 INT-28)</t>
  </si>
  <si>
    <t>Total:  4.04</t>
  </si>
  <si>
    <t xml:space="preserve">SOLERA DE FUNDACIÓN </t>
  </si>
  <si>
    <t>TRAMO 1</t>
  </si>
  <si>
    <t xml:space="preserve">ALTO </t>
  </si>
  <si>
    <t>M3</t>
  </si>
  <si>
    <t>TRAMO 2</t>
  </si>
  <si>
    <t>TRAMO 3</t>
  </si>
  <si>
    <t xml:space="preserve">TOTAL M3 </t>
  </si>
  <si>
    <t>ZAPATA</t>
  </si>
  <si>
    <t>TOTAL M3</t>
  </si>
  <si>
    <t xml:space="preserve">TOTAL M3 DE FUNDACIÓN </t>
  </si>
  <si>
    <t>SF</t>
  </si>
  <si>
    <t>ZA</t>
  </si>
  <si>
    <t>Demolición de elemento decorativo de bloque de concreto de 20x20x40 existente en ambos lados del edificio de laboratorio. Ver plano AR-3.</t>
  </si>
  <si>
    <t>Total:  8.65</t>
  </si>
  <si>
    <t>Alto de P.</t>
  </si>
  <si>
    <t>Ancho de P.</t>
  </si>
  <si>
    <t xml:space="preserve">Área </t>
  </si>
  <si>
    <t>Elemento decorativo costado norte</t>
  </si>
  <si>
    <t>Elemento decorativo costado sur</t>
  </si>
  <si>
    <t xml:space="preserve">ESTRUCTURAS DE CONCRETO </t>
  </si>
  <si>
    <t xml:space="preserve">Construcción de acera de concreto, según detalle mostrado en planos. Incluye: excavaciones, desalojo, base de suelo cemento; borde con bloque de concreto, refuerzo, concreto f'c =180 kg/cm2, sisado y todo lo requerido para que el elemento quede perfectamente construido. </t>
  </si>
  <si>
    <t>Total: 117.20</t>
  </si>
  <si>
    <t>DESCUENTOS DE COLUMNAS</t>
  </si>
  <si>
    <t>SUB-TOTAL</t>
  </si>
  <si>
    <t>TOTAL ÁREA PARA ACERA</t>
  </si>
  <si>
    <t>TOTAL 1</t>
  </si>
  <si>
    <t>TOTAL ÁREA DE DESCUENTO</t>
  </si>
  <si>
    <t>TOTAL 2</t>
  </si>
  <si>
    <t>Suministro e instalación de pared liviana de tablacemento de 1/2'' a dos caras, paneles de 4x8, láminado con malla de fibra de vidrio, resistente al fuego y a la humedad, incluye los refuerzos al interior de las divisiones en el perímetro de los huecos de puertas y ventana, asi como el arriostramiento a la estructura existente, sello de juntas entre paneles como elastomerico. Incluye pintura epoxica grado hospitalaria, antibacterial, semi brillante, lavable, sobre superficie lisa, de alta calidad con dos manos  de pintura como mínimo, color a definir en obra.</t>
  </si>
  <si>
    <t>Total: 287.86</t>
  </si>
  <si>
    <t xml:space="preserve">Descripcion </t>
  </si>
  <si>
    <t>Área vent.</t>
  </si>
  <si>
    <t>Área de Puert.</t>
  </si>
  <si>
    <t>Total Área</t>
  </si>
  <si>
    <t>Pared 7</t>
  </si>
  <si>
    <t>Pared 8</t>
  </si>
  <si>
    <t>Pared 9</t>
  </si>
  <si>
    <t>Pared 10</t>
  </si>
  <si>
    <t>Pared 11</t>
  </si>
  <si>
    <t>Pared 12,14,16</t>
  </si>
  <si>
    <t>Pared 13</t>
  </si>
  <si>
    <t>Pared 15</t>
  </si>
  <si>
    <t>Pared 17</t>
  </si>
  <si>
    <t>Pared 18</t>
  </si>
  <si>
    <t>Área total  según plano</t>
  </si>
  <si>
    <t>Pared 19</t>
  </si>
  <si>
    <t>Pared 20,21,22,25,27</t>
  </si>
  <si>
    <t>Pared 23</t>
  </si>
  <si>
    <t>Pared 24</t>
  </si>
  <si>
    <t>Pared 26</t>
  </si>
  <si>
    <t>Pared 28</t>
  </si>
  <si>
    <t>Pared 29</t>
  </si>
  <si>
    <t xml:space="preserve">ANEXO DE PLANO TRABAJADO PARA CÁLCULO DE CANTIDAD DE OBRA </t>
  </si>
  <si>
    <t>ACABADOS</t>
  </si>
  <si>
    <t>Sumnistro y aplicación de pintura epóxica grado hospitalaria, antibacterial, semi brillante, lavable, de alta calidad con dos manos  de pintura como mínimo en paredes interiores de ladrillo de obra existente y paredes de block , sobre superficie lista, con dos manos  de pintura como mínimo, color a definir en obra.</t>
  </si>
  <si>
    <t>Total: 138.23</t>
  </si>
  <si>
    <t xml:space="preserve">Descripción </t>
  </si>
  <si>
    <t>Alto de pared</t>
  </si>
  <si>
    <t>Largo de pared</t>
  </si>
  <si>
    <t>Área de pared</t>
  </si>
  <si>
    <t xml:space="preserve">Área de huecos </t>
  </si>
  <si>
    <t>Área autocad</t>
  </si>
  <si>
    <t xml:space="preserve">total área pintura </t>
  </si>
  <si>
    <t xml:space="preserve">Huecos pared 1 </t>
  </si>
  <si>
    <t>área</t>
  </si>
  <si>
    <t>cant</t>
  </si>
  <si>
    <t>V-8</t>
  </si>
  <si>
    <t>Huecos pared 2</t>
  </si>
  <si>
    <t>v-6</t>
  </si>
  <si>
    <t>p-4</t>
  </si>
  <si>
    <t>total área huecos</t>
  </si>
  <si>
    <t>Huecos pared 3</t>
  </si>
  <si>
    <t>V-9</t>
  </si>
  <si>
    <t>v-10</t>
  </si>
  <si>
    <t>v-7</t>
  </si>
  <si>
    <t>Suministro y aplicación de pintura latex para exterior antibacterial satinada, en paredes exteriores del "modulo C" color a elegir en obra, aplicación de mínimo dos manos de pintura.</t>
  </si>
  <si>
    <t>Total: 295.41</t>
  </si>
  <si>
    <t>Área HUECOS</t>
  </si>
  <si>
    <t>Obtenido desde Autocad</t>
  </si>
  <si>
    <t>Total Área a pintar A-1</t>
  </si>
  <si>
    <t xml:space="preserve">total </t>
  </si>
  <si>
    <t>largo</t>
  </si>
  <si>
    <t>cant.</t>
  </si>
  <si>
    <t>ÁREA DE PINTURA EN COLUMNAS FALTANTE A-2</t>
  </si>
  <si>
    <t xml:space="preserve">PINTURA EN PRETIL </t>
  </si>
  <si>
    <t>TRAMO 1(EXTERNO)</t>
  </si>
  <si>
    <t>TRAMO 1 (INTERNO)</t>
  </si>
  <si>
    <t>TRAMO 2(EXTERNO)</t>
  </si>
  <si>
    <t>TRAMO 2 (INTERNO)</t>
  </si>
  <si>
    <t>TRAMO 3(EXTERNO)</t>
  </si>
  <si>
    <t>TRAMO 3 (INTERNO)</t>
  </si>
  <si>
    <t xml:space="preserve">PRETIRL PARED </t>
  </si>
  <si>
    <t>TOTAL M2 PINTURA EN PRETIL A-3</t>
  </si>
  <si>
    <t>TOTAL SUMATORIA DE ÁREAS A-1+A-2+A-3</t>
  </si>
  <si>
    <t xml:space="preserve">ACABADOS </t>
  </si>
  <si>
    <t>Suministro e instalación de curva sanitaria de pvc en paredes y cielo falso. (Arista pared-pared y pared cielo).</t>
  </si>
  <si>
    <t>Total: 191.25</t>
  </si>
  <si>
    <t xml:space="preserve">Áreas con curvas sanitarias </t>
  </si>
  <si>
    <t>cielo</t>
  </si>
  <si>
    <t>Curva en pared</t>
  </si>
  <si>
    <t>TOTAL CURVA</t>
  </si>
  <si>
    <t xml:space="preserve">Hematologia </t>
  </si>
  <si>
    <t>M</t>
  </si>
  <si>
    <t xml:space="preserve">Pruebas Especiales </t>
  </si>
  <si>
    <t>Bacteriología y Baciloscopia</t>
  </si>
  <si>
    <t>Coprología y Urianálisis</t>
  </si>
  <si>
    <t>Depósito de Sangre</t>
  </si>
  <si>
    <t>Esterilización</t>
  </si>
  <si>
    <t>Total:</t>
  </si>
  <si>
    <t>Representación curva pared-cielo</t>
  </si>
  <si>
    <t>Suministro e instalación de enchape de cerámica  de 20x30 color beige en paredes en área de servicios sanitarios y aseo, a una altura de 1.20m.</t>
  </si>
  <si>
    <t>Total: 37.40</t>
  </si>
  <si>
    <t>Permietro de pared</t>
  </si>
  <si>
    <t>Altura</t>
  </si>
  <si>
    <t xml:space="preserve">Área- Huecos </t>
  </si>
  <si>
    <t xml:space="preserve">Sub total </t>
  </si>
  <si>
    <t>Aseo</t>
  </si>
  <si>
    <t>S.S mujeres</t>
  </si>
  <si>
    <t>S.S hombres</t>
  </si>
  <si>
    <t>S.S toma de mue.</t>
  </si>
  <si>
    <t>S.S toma oficina jefatura</t>
  </si>
  <si>
    <t>Total Área de echape</t>
  </si>
  <si>
    <t>Sumnistro y aplicación de repello con mortero (cemento - arena) afinada con pasta (cemento - arenilla).</t>
  </si>
  <si>
    <t>HOJA 2/3</t>
  </si>
  <si>
    <t>ÁREA PARED 1</t>
  </si>
  <si>
    <t xml:space="preserve">DESCUENTOS </t>
  </si>
  <si>
    <t>CANT</t>
  </si>
  <si>
    <t>HUECO VENT V-14</t>
  </si>
  <si>
    <t>HUECO VENT V-6</t>
  </si>
  <si>
    <t>HUECO P.</t>
  </si>
  <si>
    <t>CARA COLUMNA</t>
  </si>
  <si>
    <t>TOTAL ÁREA DE DESCUENTOS</t>
  </si>
  <si>
    <t>TOTAL ÁREA DE REPELLO EN PARED 1</t>
  </si>
  <si>
    <t>ÁREA PARED 2</t>
  </si>
  <si>
    <t>TOTAL ÁREA DE REPELLO EN PARED 2</t>
  </si>
  <si>
    <t>TOTAL ÁREA DE REPELLO EN PARED 3</t>
  </si>
  <si>
    <t>ÁREA PARED 4</t>
  </si>
  <si>
    <t>A-1</t>
  </si>
  <si>
    <t>A-2</t>
  </si>
  <si>
    <t>VC-1</t>
  </si>
  <si>
    <t>VC</t>
  </si>
  <si>
    <t>PRETIL</t>
  </si>
  <si>
    <t>HUECO VENT 7</t>
  </si>
  <si>
    <t>TOTAL ÁREA DE REPELLO EN PARED 4</t>
  </si>
  <si>
    <t>HOJA 3/3</t>
  </si>
  <si>
    <t>ÁREA PARED 5</t>
  </si>
  <si>
    <t>TOTAL ÁREA DE REPELLO EN PARED 5</t>
  </si>
  <si>
    <t>ÁREA PARED 6</t>
  </si>
  <si>
    <t xml:space="preserve">No hay desceuntos en las àreas tomadas </t>
  </si>
  <si>
    <t>ÁREA PARED 7</t>
  </si>
  <si>
    <t>PARED 8</t>
  </si>
  <si>
    <t>R.A PARA COLUMNAS</t>
  </si>
  <si>
    <t>DESCRIPCIÒN</t>
  </si>
  <si>
    <t>CARAS</t>
  </si>
  <si>
    <t>ÁREA REPELLO</t>
  </si>
  <si>
    <t>RC-1</t>
  </si>
  <si>
    <t>C-1</t>
  </si>
  <si>
    <t>C-2</t>
  </si>
  <si>
    <t>VS</t>
  </si>
  <si>
    <t>TOTAL ÁREA DE REPELLOS</t>
  </si>
  <si>
    <t>Total: 372.15</t>
  </si>
  <si>
    <t>HOJA 1/3</t>
  </si>
  <si>
    <t xml:space="preserve">CUADRO RESUMEN </t>
  </si>
  <si>
    <t xml:space="preserve">Área repellos columnas y vigas </t>
  </si>
  <si>
    <t>Área repello pared 1</t>
  </si>
  <si>
    <t>Área repello pared 2</t>
  </si>
  <si>
    <t>Área repello pared 3</t>
  </si>
  <si>
    <t>Área repello pared 4</t>
  </si>
  <si>
    <t>Área repello pared 5</t>
  </si>
  <si>
    <t>Área repello pared 6</t>
  </si>
  <si>
    <t>Área repello pared 7</t>
  </si>
  <si>
    <t>Área repello pared 8</t>
  </si>
  <si>
    <t>2% DE REPELLO PARA REPARACIONES NO CONTEMPLADAS</t>
  </si>
  <si>
    <t>TOTAL REPELLOS</t>
  </si>
  <si>
    <t>PISOS</t>
  </si>
  <si>
    <t>Piso de porcelanato 60x60 cm mate antideslizante color beige claro. El piso debe estar al mismo nivel que el piso homogéneo flexible.</t>
  </si>
  <si>
    <t>Total: 17.43</t>
  </si>
  <si>
    <t>ANEXO: ÁREAS CON ENCHAPE</t>
  </si>
  <si>
    <t>S.S Personal Hombres</t>
  </si>
  <si>
    <t>S.S Personal Mujeres</t>
  </si>
  <si>
    <t>S.S Toma de muestras</t>
  </si>
  <si>
    <t xml:space="preserve">Séptico </t>
  </si>
  <si>
    <t>Área con enchape</t>
  </si>
  <si>
    <t xml:space="preserve">Piso vinílico homogéneo no conductivo, flexible, de alto tráfico, fungiestático, bacteriostático, resistente a la abrasión o superior. Junta termo soldada colocado sobre superficie nivelada y alisada, con espesor no menor a 2 mm en rollo.  Incluye preparación para autonivelar el piso y curva sanitaria de P.V.C.
</t>
  </si>
  <si>
    <t>Total:   224.96</t>
  </si>
  <si>
    <t>ANEXO DESCRIPTIVO REPRESENTACION DE SUELO</t>
  </si>
  <si>
    <t xml:space="preserve">Área total de piso en laboratorio </t>
  </si>
  <si>
    <t>área ducha de emeregencia</t>
  </si>
  <si>
    <t>Total :</t>
  </si>
  <si>
    <t>Piso antiderrapante para ducha de emergencia, ver detalles en planos y especificaciones técnicas.</t>
  </si>
  <si>
    <t>Total:   0.64</t>
  </si>
  <si>
    <t xml:space="preserve">Área de piso para ducha </t>
  </si>
  <si>
    <t>Total:  240.00</t>
  </si>
  <si>
    <t>ESPACIO</t>
  </si>
  <si>
    <t xml:space="preserve">Toma y Recp. </t>
  </si>
  <si>
    <t>S.S Toma de M.</t>
  </si>
  <si>
    <t>Bodega de Reac.</t>
  </si>
  <si>
    <t>Material e Ins.</t>
  </si>
  <si>
    <t xml:space="preserve">Hematología </t>
  </si>
  <si>
    <t>Jefe Lab.</t>
  </si>
  <si>
    <t>Quimica S.</t>
  </si>
  <si>
    <t>s.s Hombres</t>
  </si>
  <si>
    <t>s.s Mujeres</t>
  </si>
  <si>
    <t>S.S Jefatura</t>
  </si>
  <si>
    <t xml:space="preserve">Esterilización </t>
  </si>
  <si>
    <t>Pruebas E.</t>
  </si>
  <si>
    <t>Dep. Sangre</t>
  </si>
  <si>
    <t>Bac. Y Baciloscopia</t>
  </si>
  <si>
    <t>Cop. Y Urianalisis</t>
  </si>
  <si>
    <t xml:space="preserve">Septico </t>
  </si>
  <si>
    <t xml:space="preserve">Circulación </t>
  </si>
  <si>
    <t xml:space="preserve">PUERTAS </t>
  </si>
  <si>
    <t>Suministro e instalación de puerta abatible P-1 (HUECO DE 1.00x2.10) compuesto de tablero fibra densidad media (MDF) resistente a la humedad (RH), termolaminado,los tableros serán de una sola pieza con recubrimiento superficial total de lámina plástica de 400 micras como mínimo, color gris claro incluye: chapa tipo palanca, bisagras, mocheta y brazo hidráulico para cierre con velocidad ajustable (ver detalle de puerta y chapa).</t>
  </si>
  <si>
    <t>Total: 5</t>
  </si>
  <si>
    <t>5 puerta P-1, ver planta de acabados.</t>
  </si>
  <si>
    <t xml:space="preserve">Suministro e instalación de puerta P-2 (HUECO DE 1.24X2.10) compuesto por puerta de una hoja abatible de 1.00x2.10 m de aluminio anodizado natural y vidrio fijo complementario de 0.24x2.10 m. vidrio claro laminado de 6mm. con decorado microperforado, marco de aluminio anodizado natural. Incluye: haladeras, bisagras, mocheta y brazo hidráulico para cierre con velocidad ajustable (ver detalle de puerta).
</t>
  </si>
  <si>
    <t>Puerta P-2 = 1, datos obtenidos en planta de acabados. Ver hoja AR-7</t>
  </si>
  <si>
    <t>Suministro e instalación de puerta abatible P-3 (HUECO DE 0.90 X2.10) compuesto de tablero fibra densidad media (MDF) resistente a la humedad (RH), termolaminado,los tableros serán de una sola pieza con recubrimiento superficial total de lámina plástica de 400 micras como mínimo, color gris claro incluye: chapa tipo palanca, bisagras y mocheta (ver detalle de puerta y chapa).</t>
  </si>
  <si>
    <t>Total: 2</t>
  </si>
  <si>
    <t>Puerta P-3=2 datos obtenidos en planta de acabados. Ver hoja AR-7</t>
  </si>
  <si>
    <t>Suministro e instalación de puerta metálica abatible P-4 (HUECO DE 1.00X2.10) compuesta de doble forro de 1/16" con dos manos de anticorrosivo y una mano de esmalte semi mate como mínimo, incluye: chapa tipo parche, haladeras de hierro redondo liso 5/8"x5, mocheta y bisagras tipo cápsula de 5"x5/8" como mínimo  (color a definir).</t>
  </si>
  <si>
    <t>Puerta P-4=2 datos obtenidos en planta de acabados. Ver hoja AR-7</t>
  </si>
  <si>
    <t>Suministro e instalación de puerta abatible P-5 (HUECO DE 1.00X2.10)  de dos tableros de fibra densidad media (MDF) resistente a la humedad (RH), termolaminado,los tableros serán de una sola pieza con recubrimiento superficial total de lámina plástica de 400 micras como mínimo, color gris claro incluye: mirilla  (70x10cm) de vidrio insulado de 6mm, chapa tipo palanca, bisagras, mocheta y brazo hidráulico para cierre con velocidad ajustable (ver detalle de puerta y chapa).</t>
  </si>
  <si>
    <t>Total: 9</t>
  </si>
  <si>
    <t>Puerta P-5=9 datos obtenidos en planta de acabados. Ver hoja AR-7</t>
  </si>
  <si>
    <t>Suministro e instalación de puerta abatible P-6 (HUECO DE 0.80 X2.10)puerta de tablero fibra densidad media (MDF) resistente a la humedad (RH), termolaminado,los tableros serán de una sola pieza con recubrimiento superficial total de lámina plástica de 400 micras como mínimo, color gris claro incluye: chapa tipo palanca, bisagras y mocheta (ver detalle de puerta y chapa).</t>
  </si>
  <si>
    <t>Puerta P-6=1 datos obtenidos en planta de acabados. Ver hoja AR-7</t>
  </si>
  <si>
    <t>Suministro e instalación de Ventana V-1 2.00X0.90M de vidrio fijo laminado, color claro de dos cuerpos, espesor de 6mm con perfilería de aluminio anodizado natural. incluye sello perimetral con silicón.</t>
  </si>
  <si>
    <t xml:space="preserve">Total: 9.00 </t>
  </si>
  <si>
    <t>Área obtenida desde cuadro de acabados, ver Hoja "AR-6". Anexo de V-1</t>
  </si>
  <si>
    <t xml:space="preserve">ÁREA </t>
  </si>
  <si>
    <t>TOTAL AREA</t>
  </si>
  <si>
    <t>V-1</t>
  </si>
  <si>
    <t>Suministro e instalación de Ventana V-2 1.00X0.90M. de vidrio fijo, laminado, color claro, espesor de 6mm con perfilería de aluminio anodizado natural. incluye sello perimetral con silicón.</t>
  </si>
  <si>
    <t>Total: 0.90</t>
  </si>
  <si>
    <t>Área obtenida desde cuadro de acabados, ver Hoja "AR-6". Anexo de V-2</t>
  </si>
  <si>
    <t>V-2</t>
  </si>
  <si>
    <t xml:space="preserve">Suministro e instalación de Ventana V-3 1.20X0.90M de vidrio fijo, laminado, color claro, espesor de 6mm con perfilería de aluminio anodizado natural. incluye sello perimetral con silicón. </t>
  </si>
  <si>
    <t>Total: 3.25</t>
  </si>
  <si>
    <t>Área obtenida desde cuadro de acabados, ver Hoja "AR-7". Anexo de V-3</t>
  </si>
  <si>
    <t>V-3</t>
  </si>
  <si>
    <t xml:space="preserve">Suministro e instalación de Ventana V-4 1.60X0.90M de vidrio fijo, laminado, color claro, espesor de 6mm con perfilería de aluminio anodizado natural. incluye sello perimetral con silicón. </t>
  </si>
  <si>
    <t>Total: 1.44</t>
  </si>
  <si>
    <t>Área obtenida desde cuadro de acabados en Hoja "AR-7". Anexo de V-4</t>
  </si>
  <si>
    <t>V-4</t>
  </si>
  <si>
    <t>Suministro e instalación de Ventana V-5 1.10X1.50M para recepción de muetras de vidrio laminado, color claro, espesor de 6mm y estructura de aluminio anodizado natural, compuesto por dos cuerpos uno fijo y uno tipo ventana corrediza. (ver detalle en planos).</t>
  </si>
  <si>
    <t>Total: 1.65</t>
  </si>
  <si>
    <t>Área obtenida desde cuadro de acabados en Hoja "AR-7". Anexo de V-5</t>
  </si>
  <si>
    <t>V-5</t>
  </si>
  <si>
    <t xml:space="preserve">Suministro e instalación de Ventana  V-6 1.44X0.80M tipo corrediza de vidrio laminado, color claro, espesor de 6mm con perfilería de aluminio anodizado natural. incluye sello perimetral con silicón.  </t>
  </si>
  <si>
    <t>Total: 3.46</t>
  </si>
  <si>
    <t>Área obtenida desde cuadro de acabados en Hoja "AR-7". Anexo de V-6</t>
  </si>
  <si>
    <t>V-6</t>
  </si>
  <si>
    <t xml:space="preserve">Suministro e instalación de Ventana  V-7 1.20X1.45 tipo corrediza de vidrio laminado, color claro, espesor de 6mm con perfilaría de aluminio anodizado natural. Incluye sello perimetral con silicón.   </t>
  </si>
  <si>
    <t>Total: 5.22</t>
  </si>
  <si>
    <t>Área obtenida desde cuadro de acabados en Hoja "AR-6". Anexo de V-7</t>
  </si>
  <si>
    <t>V-7</t>
  </si>
  <si>
    <t xml:space="preserve">Suministro e instalación de Ventana V-8 1.87X0.80M tipo corrediza de vidrio laminado, color claro, espesor de 6mm con perfilería de aluminio anodizado natural. incluye sello perimetral con silicón.   </t>
  </si>
  <si>
    <t>Total: 17.95</t>
  </si>
  <si>
    <t>Área obtenida desde cuadro de acabados en Hoja "AR-6". Anexo de V-8</t>
  </si>
  <si>
    <t xml:space="preserve">Suministro e instalación de Ventana V-9 1.87X1.45M tipo corrediza de vidrio laminado, color claro, espesor de 6mm con perfilería de aluminio anodizado natural. Incluye sello perimetral con silicón. </t>
  </si>
  <si>
    <t>Total: 35.25</t>
  </si>
  <si>
    <t>Área obtenida desde cuadro de acabados en Hoja "AR-6". Anexo de V-9</t>
  </si>
  <si>
    <t xml:space="preserve">Suministro e instalación de Ventana V-10 tipo corrediza de vidrio laminado, color claro, espesor de 6mm con perfilería de aluminio anodizado natural. incluye sello perimetral con silicón.  </t>
  </si>
  <si>
    <t>Total: 0.80</t>
  </si>
  <si>
    <t>Área obtenida desde cuadro de acabados en Hoja "AR-6". Anexo de V-10</t>
  </si>
  <si>
    <t>V-10</t>
  </si>
  <si>
    <t xml:space="preserve">Suministro e instalación de Ventana V-11 (1.45x1.82m.) tipo corrediza de vidrio laminado, color claro, espesor de 6mm con perfilería de aluminio anodizado natural. incluye sello perimetral con silicón.  </t>
  </si>
  <si>
    <t>Total: 7.92</t>
  </si>
  <si>
    <t>Área obtenida desde cuadro de acabados en Hoja "AR-7". Anexo de V-10</t>
  </si>
  <si>
    <t>V-11</t>
  </si>
  <si>
    <t xml:space="preserve">Suministro e instalación de Ventana V-12 (0.80x1.82m) tipo corrediza de vidrio laminado, color claro, espesor de 6mm con perfilería de aluminio anodizado natural. incluye sello perimetral con silicón.  </t>
  </si>
  <si>
    <t>Total: 4.37</t>
  </si>
  <si>
    <t>V-12</t>
  </si>
  <si>
    <t>Suministro e instalación de Ventana V-13 (0.80x1.84m.) tipo corrediza de vidrio laminado, color claro, espesor de 6mm con perfilería de aluminio anodizado natural. incluye sello perimetral con silicón.</t>
  </si>
  <si>
    <t>Total: 2.95</t>
  </si>
  <si>
    <t>V-13</t>
  </si>
  <si>
    <t xml:space="preserve">Suministro e instalación de Ventana V-14 (0.80x1.74m.) tipo corrediza de vidrio laminado, color claro, espesor de 6mm con perfilería de aluminio anodizado natural. incluye sello perimetral con silicón.  </t>
  </si>
  <si>
    <t>Total: 1.40</t>
  </si>
  <si>
    <t>V-14</t>
  </si>
  <si>
    <t xml:space="preserve">MUEBLES </t>
  </si>
  <si>
    <t>Suministro e instalación de mueble M-1 tipo mesa de trabajo para Hematalogía. Incluye poceta de acero inoxidable y accesorios, ver detalle mostrado en hoja "AR-10".</t>
  </si>
  <si>
    <t>Datos obtenidos según planta de Mobiliario (Hoja AR-10)</t>
  </si>
  <si>
    <t xml:space="preserve">PRECIO M2 DE MUEBLE </t>
  </si>
  <si>
    <t>INCLUYE INDIRECTOS</t>
  </si>
  <si>
    <t>PRECIO POCETA Y ACCESORIOS</t>
  </si>
  <si>
    <t>A-3</t>
  </si>
  <si>
    <t>PRECIO</t>
  </si>
  <si>
    <t>POCETA</t>
  </si>
  <si>
    <t>IVA</t>
  </si>
  <si>
    <t>Suministro e instalación de mueble M-2 tipo mesa de trabajo para Quimica Sanguinea. Incluye poceta de acero inoxidable y accesorios, ver detalle en hoja "AR-10".</t>
  </si>
  <si>
    <t>Suministro e instalación de mueble M-3 tipo mesa de trabajo para Pruebas Especiales. Incluye poceta de acero inoxidable y accesorios, ver detalle en hoja "AR-10".</t>
  </si>
  <si>
    <t>Suministro e instalación de mueble M-4 tipo mesa de trabajo para Bacteriología y Baciloscopia. Incluye poceta de acero inoxidable y accesorios, ver detalle en hoja "AR-10".</t>
  </si>
  <si>
    <t>Suministro e instalacion de mueble M-5  tipo mesa de trabajo para Bacteriología y Baciloscopia, ver detalle en hoja "AR-10".</t>
  </si>
  <si>
    <t>Suministro e instalacion de mueble M-6 tipo mesa de trabajo para Coprología y Urianálisis. Incluye poceta de acero inoxidable y accesorios, ver detalle en hoja "AR-10".</t>
  </si>
  <si>
    <t>Suministro e instalación de mueble M-7 tipo mesa de trabajo para Depósito de Sangre, ver detalle en hoja "AR-10".</t>
  </si>
  <si>
    <t>Suministro e instalación de mueble M-8 tipo mesa de trabajo para Esterilización. Incluye pocetas de acero inoxidable y accesorios, ver detalle en hoja "AR-10".</t>
  </si>
  <si>
    <t>Suministro e instalación de mueble M-9 tipo mesa de trabajo para Esterilización. Ver detalle en hoja "AR-10".</t>
  </si>
  <si>
    <t>GABINETES</t>
  </si>
  <si>
    <t>Suministro e instalación de mueble M-10 mueble de escritorio en Oficina Jefatura.Ver detalle en hoja "AR-9".</t>
  </si>
  <si>
    <t>Datos obtenidos según planta de Mobiliario (Hoja AR-9)</t>
  </si>
  <si>
    <t xml:space="preserve">PRECIO SEGÚN COTIZACIÓN </t>
  </si>
  <si>
    <t>Suministro e instalación de mueble M-11 mueble conjunto de mesa y cuatro sillas para reunión en Oficina Jefatura.Ver detalle en hoja "AR-9".</t>
  </si>
  <si>
    <t>VALOR</t>
  </si>
  <si>
    <t>COSTES IND</t>
  </si>
  <si>
    <t>S-TOTAL</t>
  </si>
  <si>
    <t>MESA</t>
  </si>
  <si>
    <t>SILLAS</t>
  </si>
  <si>
    <t>Suministro e instalación de mueble M-12 mueble para lavamanos  en sala de estar de personal.Ver detalle en hoja "AR-9".</t>
  </si>
  <si>
    <t>Suministro e instalación de mueble M-13 Lokers en sala de estar de personal.Ver detalle en hoja "AR-9".</t>
  </si>
  <si>
    <t xml:space="preserve">PORCENTAJE DE VARIACIÓN </t>
  </si>
  <si>
    <t>Suministro e instalación de mueble M-14 mueble de recepción En toma y entrega de muestras.Ver detalle en hoja "AR-9".</t>
  </si>
  <si>
    <t xml:space="preserve">CUERPO 1 </t>
  </si>
  <si>
    <t>TOTAL A</t>
  </si>
  <si>
    <t>CUERPO 2</t>
  </si>
  <si>
    <t>CUBIERTA DE TECHO</t>
  </si>
  <si>
    <t>Hechura  y colocación de fascia y cornisa. Forro de fascia con lámina de tablacemento una cara para intemperie con núcleo de cemento portland, laminado con malla de fibra de vidrio polimerizada, pintada con latex antibacterial interior-exterior. color a definir en la obra ; cornisa con  losetas flexibles de PVC de 30cm x 6mm x 5.95m de Color a definir en obra, incluye estructura de fijacion según fabricante y garantia del producto; ademas de la apertura de huecos e instalacion de contramarcos de perfileria para lamparas; perfilería de aluminio color natural tipo pesado. Estructura de tubo cuadrado de hierro de 1", chapa 16,  con proteccion de pintura anticorrosiva, Altura= 0.70 mts. y cornisa de 1.50mts.  Considerar tensores de anclaje hacia la estructura de techo.</t>
  </si>
  <si>
    <t>Total: 219.52</t>
  </si>
  <si>
    <t>FASCIA</t>
  </si>
  <si>
    <t>CORNIZA</t>
  </si>
  <si>
    <t>Sub-total</t>
  </si>
  <si>
    <t>TOTAL 1+ TOTAL 2</t>
  </si>
  <si>
    <r>
      <t xml:space="preserve">Sellado de hueco en pretil existente para darle continuidad; incluye: escarificaciones, anclaje del refuerzo,  pared de pared de bloque de 15x20x40 </t>
    </r>
    <r>
      <rPr>
        <sz val="10"/>
        <color rgb="FFFF0000"/>
        <rFont val="Calibri"/>
        <family val="2"/>
      </rPr>
      <t>su acabado será repelladas,afinadas, pintadas</t>
    </r>
    <r>
      <rPr>
        <sz val="10"/>
        <color theme="1"/>
        <rFont val="Calibri"/>
      </rPr>
      <t xml:space="preserve"> y sisado para uniformizar superficies de todo el pretil.</t>
    </r>
    <r>
      <rPr>
        <sz val="10"/>
        <color rgb="FFFF0000"/>
        <rFont val="Calibri"/>
        <family val="2"/>
      </rPr>
      <t xml:space="preserve"> (Ver Plano AR-4, PLANTA DE ACABADOS)</t>
    </r>
  </si>
  <si>
    <r>
      <t>Sellado de hueco de ventana para aire acondicionado con doble forro de tablacemento y bastidores metálicos a efecto de que quede al mismo rostro que la pared existente;</t>
    </r>
    <r>
      <rPr>
        <sz val="10"/>
        <color theme="1"/>
        <rFont val="Calibri"/>
      </rPr>
      <t xml:space="preserve"> y sellado de la superficie,</t>
    </r>
    <r>
      <rPr>
        <sz val="10"/>
        <color rgb="FFFF0000"/>
        <rFont val="Calibri"/>
        <family val="2"/>
      </rPr>
      <t xml:space="preserve"> incluye el acabado empastadas, lijadas y pintadas (Ver Plano AR-4, PLANTA DE ACABADOS)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</si>
</sst>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_(&quot;$&quot;* #,##0.00_);_(&quot;$&quot;* \(#,##0.00\);_(&quot;$&quot;* &quot;-&quot;??_);_(@_)"/>
    <numFmt numFmtId="165" formatCode="0.0"/>
    <numFmt numFmtId="166" formatCode="_-&quot;$&quot;* #,##0.00_-;\-&quot;$&quot;* #,##0.00_-;_-&quot;$&quot;* &quot;-&quot;??_-;_-@"/>
    <numFmt numFmtId="167" formatCode="&quot; $&quot;#,##0.00\ ;&quot; $(&quot;#,##0.00\);&quot; $-&quot;#\ ;@\ "/>
  </numFmts>
  <fonts count="14">
    <font>
      <sz val="11"/>
      <color theme="1"/>
      <name val="Calibri"/>
      <scheme val="minor"/>
    </font>
    <font>
      <sz val="10"/>
      <color theme="1"/>
      <name val="Arial"/>
    </font>
    <font>
      <b/>
      <sz val="12"/>
      <color theme="1"/>
      <name val="Calibri"/>
    </font>
    <font>
      <sz val="11"/>
      <name val="Calibri"/>
    </font>
    <font>
      <b/>
      <sz val="11"/>
      <color theme="1"/>
      <name val="Calibri"/>
    </font>
    <font>
      <sz val="10"/>
      <color theme="1"/>
      <name val="Calibri"/>
    </font>
    <font>
      <b/>
      <sz val="10"/>
      <color theme="1"/>
      <name val="Calibri"/>
    </font>
    <font>
      <sz val="11"/>
      <color theme="1"/>
      <name val="Calibri"/>
    </font>
    <font>
      <sz val="8"/>
      <color theme="1"/>
      <name val="Calibri"/>
    </font>
    <font>
      <sz val="11"/>
      <color theme="1"/>
      <name val="Calibri"/>
      <scheme val="minor"/>
    </font>
    <font>
      <sz val="11"/>
      <color rgb="FF666666"/>
      <name val="Calibri"/>
    </font>
    <font>
      <sz val="9"/>
      <color theme="1"/>
      <name val="Calibri"/>
    </font>
    <font>
      <sz val="10"/>
      <color rgb="FFFF0000"/>
      <name val="Calibri"/>
      <family val="2"/>
    </font>
    <font>
      <sz val="10"/>
      <color theme="1"/>
      <name val="Calibri"/>
      <family val="2"/>
    </font>
  </fonts>
  <fills count="11">
    <fill>
      <patternFill patternType="none"/>
    </fill>
    <fill>
      <patternFill patternType="gray125"/>
    </fill>
    <fill>
      <patternFill patternType="solid">
        <fgColor rgb="FFFFFFFF"/>
        <bgColor rgb="FFFFFFFF"/>
      </patternFill>
    </fill>
    <fill>
      <patternFill patternType="solid">
        <fgColor rgb="FF92CDDC"/>
        <bgColor rgb="FF92CDDC"/>
      </patternFill>
    </fill>
    <fill>
      <patternFill patternType="solid">
        <fgColor rgb="FFDAEEF3"/>
        <bgColor rgb="FFDAEEF3"/>
      </patternFill>
    </fill>
    <fill>
      <patternFill patternType="solid">
        <fgColor theme="0"/>
        <bgColor theme="0"/>
      </patternFill>
    </fill>
    <fill>
      <patternFill patternType="solid">
        <fgColor rgb="FFDDD9C3"/>
        <bgColor rgb="FFDDD9C3"/>
      </patternFill>
    </fill>
    <fill>
      <patternFill patternType="solid">
        <fgColor rgb="FFFDE9D9"/>
        <bgColor rgb="FFFDE9D9"/>
      </patternFill>
    </fill>
    <fill>
      <patternFill patternType="solid">
        <fgColor rgb="FFDBE5F1"/>
        <bgColor rgb="FFDBE5F1"/>
      </patternFill>
    </fill>
    <fill>
      <patternFill patternType="solid">
        <fgColor rgb="FFFABF8F"/>
        <bgColor rgb="FFFABF8F"/>
      </patternFill>
    </fill>
    <fill>
      <patternFill patternType="solid">
        <fgColor rgb="FFFBD4B4"/>
        <bgColor rgb="FFFBD4B4"/>
      </patternFill>
    </fill>
  </fills>
  <borders count="35">
    <border>
      <left/>
      <right/>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top style="thin">
        <color rgb="FF000000"/>
      </top>
      <bottom/>
      <diagonal/>
    </border>
    <border>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style="thin">
        <color rgb="FF000000"/>
      </bottom>
      <diagonal/>
    </border>
    <border>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top/>
      <bottom style="thin">
        <color rgb="FF000000"/>
      </bottom>
      <diagonal/>
    </border>
    <border>
      <left style="thin">
        <color rgb="FF000000"/>
      </left>
      <right/>
      <top style="thin">
        <color rgb="FF000000"/>
      </top>
      <bottom/>
      <diagonal/>
    </border>
    <border>
      <left style="thin">
        <color rgb="FF000000"/>
      </left>
      <right/>
      <top/>
      <bottom/>
      <diagonal/>
    </border>
    <border>
      <left/>
      <right style="thin">
        <color rgb="FF000000"/>
      </right>
      <top/>
      <bottom/>
      <diagonal/>
    </border>
    <border>
      <left style="thin">
        <color rgb="FF000000"/>
      </left>
      <right style="thin">
        <color rgb="FF000000"/>
      </right>
      <top style="thin">
        <color rgb="FF000000"/>
      </top>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right/>
      <top/>
      <bottom/>
      <diagonal/>
    </border>
    <border>
      <left/>
      <right style="thin">
        <color rgb="FF000000"/>
      </right>
      <top/>
      <bottom/>
      <diagonal/>
    </border>
    <border>
      <left style="thin">
        <color rgb="FF000000"/>
      </left>
      <right style="thin">
        <color rgb="FF000000"/>
      </right>
      <top style="thin">
        <color rgb="FF000000"/>
      </top>
      <bottom/>
      <diagonal/>
    </border>
    <border>
      <left/>
      <right/>
      <top/>
      <bottom/>
      <diagonal/>
    </border>
    <border>
      <left/>
      <right style="thin">
        <color rgb="FF000000"/>
      </right>
      <top/>
      <bottom/>
      <diagonal/>
    </border>
    <border>
      <left/>
      <right/>
      <top style="thin">
        <color rgb="FF000000"/>
      </top>
      <bottom/>
      <diagonal/>
    </border>
    <border>
      <left style="thin">
        <color rgb="FF000000"/>
      </left>
      <right/>
      <top/>
      <bottom/>
      <diagonal/>
    </border>
    <border>
      <left/>
      <right/>
      <top/>
      <bottom/>
      <diagonal/>
    </border>
    <border>
      <left style="thin">
        <color rgb="FF000000"/>
      </left>
      <right style="thin">
        <color rgb="FF000000"/>
      </right>
      <top/>
      <bottom/>
      <diagonal/>
    </border>
    <border>
      <left/>
      <right style="thin">
        <color rgb="FF000000"/>
      </right>
      <top/>
      <bottom style="thin">
        <color rgb="FF000000"/>
      </bottom>
      <diagonal/>
    </border>
    <border>
      <left/>
      <right/>
      <top style="thin">
        <color rgb="FF000000"/>
      </top>
      <bottom/>
      <diagonal/>
    </border>
  </borders>
  <cellStyleXfs count="1">
    <xf numFmtId="0" fontId="0" fillId="0" borderId="0"/>
  </cellStyleXfs>
  <cellXfs count="253">
    <xf numFmtId="0" fontId="0" fillId="0" borderId="0" xfId="0" applyFont="1" applyAlignment="1"/>
    <xf numFmtId="0" fontId="1" fillId="0" borderId="0" xfId="0" applyFont="1" applyAlignment="1">
      <alignment vertical="center"/>
    </xf>
    <xf numFmtId="0" fontId="2" fillId="2" borderId="4" xfId="0" applyFont="1" applyFill="1" applyBorder="1" applyAlignment="1">
      <alignment vertical="center" wrapText="1"/>
    </xf>
    <xf numFmtId="0" fontId="2" fillId="2" borderId="8" xfId="0" applyFont="1" applyFill="1" applyBorder="1" applyAlignment="1">
      <alignment vertical="center" wrapText="1"/>
    </xf>
    <xf numFmtId="2" fontId="4" fillId="3" borderId="12" xfId="0" applyNumberFormat="1" applyFont="1" applyFill="1" applyBorder="1" applyAlignment="1">
      <alignment horizontal="center" vertical="center" wrapText="1"/>
    </xf>
    <xf numFmtId="0" fontId="4" fillId="3" borderId="12" xfId="0" applyFont="1" applyFill="1" applyBorder="1" applyAlignment="1">
      <alignment horizontal="center" vertical="center" wrapText="1"/>
    </xf>
    <xf numFmtId="4" fontId="4" fillId="3" borderId="12" xfId="0" applyNumberFormat="1" applyFont="1" applyFill="1" applyBorder="1" applyAlignment="1">
      <alignment horizontal="center" vertical="center" wrapText="1"/>
    </xf>
    <xf numFmtId="164" fontId="4" fillId="3" borderId="12" xfId="0" applyNumberFormat="1" applyFont="1" applyFill="1" applyBorder="1" applyAlignment="1">
      <alignment horizontal="center" vertical="center" wrapText="1"/>
    </xf>
    <xf numFmtId="2" fontId="4" fillId="4" borderId="12" xfId="0" applyNumberFormat="1" applyFont="1" applyFill="1" applyBorder="1" applyAlignment="1">
      <alignment horizontal="center" vertical="center"/>
    </xf>
    <xf numFmtId="166" fontId="4" fillId="4" borderId="12" xfId="0" applyNumberFormat="1" applyFont="1" applyFill="1" applyBorder="1" applyAlignment="1">
      <alignment vertical="center"/>
    </xf>
    <xf numFmtId="2" fontId="5" fillId="0" borderId="12" xfId="0" applyNumberFormat="1" applyFont="1" applyBorder="1" applyAlignment="1">
      <alignment horizontal="center" vertical="center"/>
    </xf>
    <xf numFmtId="0" fontId="5" fillId="0" borderId="12" xfId="0" applyFont="1" applyBorder="1" applyAlignment="1">
      <alignment horizontal="left" vertical="center" wrapText="1"/>
    </xf>
    <xf numFmtId="4" fontId="5" fillId="0" borderId="12" xfId="0" applyNumberFormat="1" applyFont="1" applyBorder="1" applyAlignment="1">
      <alignment horizontal="center" vertical="center" wrapText="1"/>
    </xf>
    <xf numFmtId="165" fontId="5" fillId="0" borderId="12" xfId="0" applyNumberFormat="1" applyFont="1" applyBorder="1" applyAlignment="1">
      <alignment horizontal="center" vertical="center" wrapText="1"/>
    </xf>
    <xf numFmtId="164" fontId="5" fillId="0" borderId="12" xfId="0" applyNumberFormat="1" applyFont="1" applyBorder="1" applyAlignment="1">
      <alignment horizontal="right" vertical="center" wrapText="1"/>
    </xf>
    <xf numFmtId="164" fontId="6" fillId="0" borderId="12" xfId="0" applyNumberFormat="1" applyFont="1" applyBorder="1" applyAlignment="1">
      <alignment horizontal="center" vertical="center"/>
    </xf>
    <xf numFmtId="0" fontId="5" fillId="0" borderId="12" xfId="0" applyFont="1" applyBorder="1" applyAlignment="1">
      <alignment horizontal="left" vertical="center"/>
    </xf>
    <xf numFmtId="0" fontId="5" fillId="0" borderId="12" xfId="0" applyFont="1" applyBorder="1" applyAlignment="1">
      <alignment horizontal="center" vertical="center"/>
    </xf>
    <xf numFmtId="164" fontId="5" fillId="0" borderId="12" xfId="0" applyNumberFormat="1" applyFont="1" applyBorder="1" applyAlignment="1">
      <alignment horizontal="center" vertical="center" wrapText="1"/>
    </xf>
    <xf numFmtId="2" fontId="6" fillId="4" borderId="12" xfId="0" applyNumberFormat="1" applyFont="1" applyFill="1" applyBorder="1" applyAlignment="1">
      <alignment horizontal="center" vertical="center" wrapText="1"/>
    </xf>
    <xf numFmtId="164" fontId="6" fillId="4" borderId="14" xfId="0" applyNumberFormat="1" applyFont="1" applyFill="1" applyBorder="1" applyAlignment="1">
      <alignment horizontal="right" vertical="center" wrapText="1"/>
    </xf>
    <xf numFmtId="164" fontId="6" fillId="4" borderId="12" xfId="0" applyNumberFormat="1" applyFont="1" applyFill="1" applyBorder="1" applyAlignment="1">
      <alignment horizontal="right" vertical="center" wrapText="1"/>
    </xf>
    <xf numFmtId="2" fontId="4" fillId="4" borderId="12" xfId="0" applyNumberFormat="1" applyFont="1" applyFill="1" applyBorder="1" applyAlignment="1">
      <alignment horizontal="center" vertical="center" wrapText="1"/>
    </xf>
    <xf numFmtId="164" fontId="4" fillId="4" borderId="12" xfId="0" applyNumberFormat="1" applyFont="1" applyFill="1" applyBorder="1" applyAlignment="1">
      <alignment horizontal="center" vertical="center"/>
    </xf>
    <xf numFmtId="165" fontId="5" fillId="0" borderId="12" xfId="0" applyNumberFormat="1" applyFont="1" applyBorder="1" applyAlignment="1">
      <alignment horizontal="left" vertical="center" wrapText="1"/>
    </xf>
    <xf numFmtId="0" fontId="5" fillId="0" borderId="12" xfId="0" applyFont="1" applyBorder="1" applyAlignment="1">
      <alignment horizontal="center" vertical="center" wrapText="1"/>
    </xf>
    <xf numFmtId="164" fontId="5" fillId="5" borderId="12" xfId="0" applyNumberFormat="1" applyFont="1" applyFill="1" applyBorder="1" applyAlignment="1">
      <alignment horizontal="center" vertical="center" wrapText="1"/>
    </xf>
    <xf numFmtId="164" fontId="5" fillId="5" borderId="12" xfId="0" applyNumberFormat="1" applyFont="1" applyFill="1" applyBorder="1" applyAlignment="1">
      <alignment horizontal="right" vertical="center" wrapText="1"/>
    </xf>
    <xf numFmtId="164" fontId="6" fillId="5" borderId="12" xfId="0" applyNumberFormat="1" applyFont="1" applyFill="1" applyBorder="1" applyAlignment="1">
      <alignment horizontal="center" vertical="center"/>
    </xf>
    <xf numFmtId="2" fontId="5" fillId="0" borderId="12" xfId="0" applyNumberFormat="1" applyFont="1" applyBorder="1" applyAlignment="1">
      <alignment horizontal="center" vertical="center" wrapText="1"/>
    </xf>
    <xf numFmtId="2" fontId="7" fillId="0" borderId="12" xfId="0" applyNumberFormat="1" applyFont="1" applyBorder="1" applyAlignment="1">
      <alignment horizontal="center" vertical="center" wrapText="1"/>
    </xf>
    <xf numFmtId="0" fontId="7" fillId="0" borderId="12" xfId="0" applyFont="1" applyBorder="1" applyAlignment="1">
      <alignment horizontal="left" vertical="center" wrapText="1"/>
    </xf>
    <xf numFmtId="3" fontId="7" fillId="0" borderId="12" xfId="0" applyNumberFormat="1" applyFont="1" applyBorder="1" applyAlignment="1">
      <alignment horizontal="center" vertical="center" wrapText="1"/>
    </xf>
    <xf numFmtId="0" fontId="7" fillId="0" borderId="12" xfId="0" applyFont="1" applyBorder="1" applyAlignment="1">
      <alignment horizontal="center" vertical="center" wrapText="1"/>
    </xf>
    <xf numFmtId="4" fontId="7" fillId="0" borderId="12" xfId="0" applyNumberFormat="1" applyFont="1" applyBorder="1" applyAlignment="1">
      <alignment horizontal="center" vertical="center" wrapText="1"/>
    </xf>
    <xf numFmtId="0" fontId="7" fillId="0" borderId="15" xfId="0" applyFont="1" applyBorder="1" applyAlignment="1">
      <alignment horizontal="left" vertical="center" wrapText="1"/>
    </xf>
    <xf numFmtId="164" fontId="7" fillId="0" borderId="12" xfId="0" applyNumberFormat="1" applyFont="1" applyBorder="1" applyAlignment="1">
      <alignment horizontal="center" vertical="center" wrapText="1"/>
    </xf>
    <xf numFmtId="167" fontId="7" fillId="0" borderId="12" xfId="0" applyNumberFormat="1" applyFont="1" applyBorder="1" applyAlignment="1">
      <alignment horizontal="right" vertical="center" wrapText="1"/>
    </xf>
    <xf numFmtId="164" fontId="4" fillId="0" borderId="12" xfId="0" applyNumberFormat="1" applyFont="1" applyBorder="1" applyAlignment="1">
      <alignment vertical="center" wrapText="1"/>
    </xf>
    <xf numFmtId="167" fontId="7" fillId="0" borderId="12" xfId="0" applyNumberFormat="1" applyFont="1" applyBorder="1" applyAlignment="1">
      <alignment horizontal="center" vertical="center" wrapText="1"/>
    </xf>
    <xf numFmtId="2" fontId="4" fillId="6" borderId="12" xfId="0" applyNumberFormat="1" applyFont="1" applyFill="1" applyBorder="1" applyAlignment="1">
      <alignment horizontal="center" vertical="center" wrapText="1"/>
    </xf>
    <xf numFmtId="0" fontId="4" fillId="6" borderId="12" xfId="0" applyFont="1" applyFill="1" applyBorder="1" applyAlignment="1">
      <alignment horizontal="left" vertical="center" wrapText="1"/>
    </xf>
    <xf numFmtId="166" fontId="4" fillId="6" borderId="12" xfId="0" applyNumberFormat="1" applyFont="1" applyFill="1" applyBorder="1" applyAlignment="1">
      <alignment horizontal="left" vertical="center" wrapText="1"/>
    </xf>
    <xf numFmtId="164" fontId="4" fillId="6" borderId="12" xfId="0" applyNumberFormat="1" applyFont="1" applyFill="1" applyBorder="1" applyAlignment="1">
      <alignment horizontal="center" vertical="center"/>
    </xf>
    <xf numFmtId="0" fontId="5" fillId="5" borderId="12" xfId="0" applyFont="1" applyFill="1" applyBorder="1" applyAlignment="1">
      <alignment horizontal="left" vertical="center" wrapText="1"/>
    </xf>
    <xf numFmtId="167" fontId="7" fillId="0" borderId="12" xfId="0" applyNumberFormat="1" applyFont="1" applyBorder="1" applyAlignment="1">
      <alignment horizontal="left" vertical="center" wrapText="1"/>
    </xf>
    <xf numFmtId="164" fontId="4" fillId="3" borderId="12" xfId="0" applyNumberFormat="1" applyFont="1" applyFill="1" applyBorder="1" applyAlignment="1">
      <alignment horizontal="center" vertical="center"/>
    </xf>
    <xf numFmtId="0" fontId="7" fillId="0" borderId="0" xfId="0" applyFont="1" applyAlignment="1">
      <alignment vertical="center"/>
    </xf>
    <xf numFmtId="0" fontId="7" fillId="0" borderId="0" xfId="0" applyFont="1" applyAlignment="1">
      <alignment horizontal="left" vertical="center"/>
    </xf>
    <xf numFmtId="4" fontId="7" fillId="0" borderId="0" xfId="0" applyNumberFormat="1" applyFont="1" applyAlignment="1">
      <alignment vertical="center"/>
    </xf>
    <xf numFmtId="164" fontId="7" fillId="0" borderId="0" xfId="0" applyNumberFormat="1" applyFont="1" applyAlignment="1">
      <alignment vertical="center"/>
    </xf>
    <xf numFmtId="0" fontId="7" fillId="0" borderId="0" xfId="0" applyFont="1" applyAlignment="1">
      <alignment horizontal="center" vertical="center" wrapText="1"/>
    </xf>
    <xf numFmtId="164" fontId="7" fillId="0" borderId="0" xfId="0" applyNumberFormat="1" applyFont="1" applyAlignment="1">
      <alignment horizontal="center" vertical="center" wrapText="1"/>
    </xf>
    <xf numFmtId="2" fontId="7" fillId="0" borderId="0" xfId="0" applyNumberFormat="1" applyFont="1" applyAlignment="1">
      <alignment horizontal="center" vertical="center" wrapText="1"/>
    </xf>
    <xf numFmtId="0" fontId="7" fillId="0" borderId="0" xfId="0" applyFont="1" applyAlignment="1">
      <alignment horizontal="left" vertical="center" wrapText="1"/>
    </xf>
    <xf numFmtId="4" fontId="7" fillId="0" borderId="0" xfId="0" applyNumberFormat="1" applyFont="1" applyAlignment="1">
      <alignment horizontal="center" vertical="center" wrapText="1"/>
    </xf>
    <xf numFmtId="164" fontId="1" fillId="0" borderId="0" xfId="0" applyNumberFormat="1" applyFont="1" applyAlignment="1">
      <alignment vertical="center"/>
    </xf>
    <xf numFmtId="0" fontId="7" fillId="0" borderId="12" xfId="0" applyFont="1" applyBorder="1"/>
    <xf numFmtId="0" fontId="7" fillId="0" borderId="12" xfId="0" applyFont="1" applyBorder="1" applyAlignment="1">
      <alignment vertical="top" wrapText="1"/>
    </xf>
    <xf numFmtId="2" fontId="4" fillId="0" borderId="12" xfId="0" applyNumberFormat="1" applyFont="1" applyBorder="1" applyAlignment="1">
      <alignment horizontal="center" vertical="center"/>
    </xf>
    <xf numFmtId="0" fontId="7" fillId="0" borderId="12" xfId="0" applyFont="1" applyBorder="1" applyAlignment="1">
      <alignment vertical="top"/>
    </xf>
    <xf numFmtId="0" fontId="7" fillId="0" borderId="12" xfId="0" applyFont="1" applyBorder="1" applyAlignment="1">
      <alignment horizontal="center" vertical="center"/>
    </xf>
    <xf numFmtId="0" fontId="7" fillId="0" borderId="16" xfId="0" applyFont="1" applyBorder="1" applyAlignment="1">
      <alignment horizontal="center"/>
    </xf>
    <xf numFmtId="0" fontId="7" fillId="0" borderId="16" xfId="0" applyFont="1" applyBorder="1"/>
    <xf numFmtId="0" fontId="7" fillId="0" borderId="6" xfId="0" applyFont="1" applyBorder="1"/>
    <xf numFmtId="0" fontId="7" fillId="0" borderId="7" xfId="0" applyFont="1" applyBorder="1"/>
    <xf numFmtId="0" fontId="5" fillId="0" borderId="17" xfId="0" applyFont="1" applyBorder="1"/>
    <xf numFmtId="0" fontId="7" fillId="0" borderId="18" xfId="0" applyFont="1" applyBorder="1"/>
    <xf numFmtId="0" fontId="5" fillId="0" borderId="0" xfId="0" applyFont="1"/>
    <xf numFmtId="0" fontId="7" fillId="0" borderId="17" xfId="0" applyFont="1" applyBorder="1"/>
    <xf numFmtId="0" fontId="4" fillId="0" borderId="18" xfId="0" applyFont="1" applyBorder="1"/>
    <xf numFmtId="0" fontId="7" fillId="0" borderId="15" xfId="0" applyFont="1" applyBorder="1"/>
    <xf numFmtId="0" fontId="7" fillId="0" borderId="10" xfId="0" applyFont="1" applyBorder="1"/>
    <xf numFmtId="0" fontId="7" fillId="0" borderId="11" xfId="0" applyFont="1" applyBorder="1"/>
    <xf numFmtId="0" fontId="7" fillId="0" borderId="19" xfId="0" applyFont="1" applyBorder="1" applyAlignment="1">
      <alignment vertical="top"/>
    </xf>
    <xf numFmtId="0" fontId="7" fillId="0" borderId="19" xfId="0" applyFont="1" applyBorder="1" applyAlignment="1">
      <alignment horizontal="center" vertical="center"/>
    </xf>
    <xf numFmtId="0" fontId="7" fillId="0" borderId="6" xfId="0" applyFont="1" applyBorder="1" applyAlignment="1">
      <alignment vertical="center" wrapText="1"/>
    </xf>
    <xf numFmtId="0" fontId="7" fillId="0" borderId="7" xfId="0" applyFont="1" applyBorder="1" applyAlignment="1">
      <alignment vertical="center" wrapText="1"/>
    </xf>
    <xf numFmtId="0" fontId="5" fillId="0" borderId="0" xfId="0" applyFont="1" applyAlignment="1">
      <alignment vertical="center" wrapText="1"/>
    </xf>
    <xf numFmtId="0" fontId="7" fillId="0" borderId="18" xfId="0" applyFont="1" applyBorder="1" applyAlignment="1">
      <alignment vertical="center" wrapText="1"/>
    </xf>
    <xf numFmtId="2" fontId="5" fillId="0" borderId="0" xfId="0" applyNumberFormat="1" applyFont="1" applyAlignment="1">
      <alignment vertical="center" wrapText="1"/>
    </xf>
    <xf numFmtId="2" fontId="6" fillId="0" borderId="0" xfId="0" applyNumberFormat="1" applyFont="1" applyAlignment="1">
      <alignment vertical="center" wrapText="1"/>
    </xf>
    <xf numFmtId="0" fontId="7" fillId="0" borderId="0" xfId="0" applyFont="1" applyAlignment="1">
      <alignment vertical="center" wrapText="1"/>
    </xf>
    <xf numFmtId="0" fontId="7" fillId="0" borderId="10" xfId="0" applyFont="1" applyBorder="1" applyAlignment="1">
      <alignment vertical="center" wrapText="1"/>
    </xf>
    <xf numFmtId="0" fontId="7" fillId="0" borderId="11" xfId="0" applyFont="1" applyBorder="1" applyAlignment="1">
      <alignment vertical="center" wrapText="1"/>
    </xf>
    <xf numFmtId="0" fontId="7" fillId="0" borderId="0" xfId="0" applyFont="1"/>
    <xf numFmtId="0" fontId="7" fillId="0" borderId="16" xfId="0" applyFont="1" applyBorder="1" applyAlignment="1">
      <alignment vertical="center" wrapText="1"/>
    </xf>
    <xf numFmtId="0" fontId="7" fillId="0" borderId="17" xfId="0" applyFont="1" applyBorder="1" applyAlignment="1">
      <alignment vertical="center" wrapText="1"/>
    </xf>
    <xf numFmtId="0" fontId="5" fillId="0" borderId="17" xfId="0" applyFont="1" applyBorder="1" applyAlignment="1">
      <alignment horizontal="center" vertical="center"/>
    </xf>
    <xf numFmtId="0" fontId="7" fillId="0" borderId="0" xfId="0" applyFont="1" applyAlignment="1">
      <alignment horizontal="center" vertical="center"/>
    </xf>
    <xf numFmtId="0" fontId="5" fillId="0" borderId="0" xfId="0" applyFont="1" applyAlignment="1">
      <alignment horizontal="center" vertical="center"/>
    </xf>
    <xf numFmtId="0" fontId="7" fillId="0" borderId="17" xfId="0" applyFont="1" applyBorder="1" applyAlignment="1">
      <alignment horizontal="center" vertical="center"/>
    </xf>
    <xf numFmtId="0" fontId="7" fillId="0" borderId="17" xfId="0" applyFont="1" applyBorder="1" applyAlignment="1">
      <alignment vertical="center"/>
    </xf>
    <xf numFmtId="0" fontId="4" fillId="0" borderId="0" xfId="0" applyFont="1" applyAlignment="1">
      <alignment vertical="center" wrapText="1"/>
    </xf>
    <xf numFmtId="0" fontId="7" fillId="0" borderId="15" xfId="0" applyFont="1" applyBorder="1" applyAlignment="1">
      <alignment vertical="center" wrapText="1"/>
    </xf>
    <xf numFmtId="0" fontId="7" fillId="0" borderId="6" xfId="0" applyFont="1" applyBorder="1" applyAlignment="1">
      <alignment horizontal="center" vertical="center" wrapText="1"/>
    </xf>
    <xf numFmtId="0" fontId="7" fillId="0" borderId="0" xfId="0" applyFont="1" applyAlignment="1">
      <alignment vertical="top"/>
    </xf>
    <xf numFmtId="0" fontId="7" fillId="0" borderId="0" xfId="0" applyFont="1" applyAlignment="1">
      <alignment horizontal="left" vertical="top"/>
    </xf>
    <xf numFmtId="0" fontId="7" fillId="0" borderId="16" xfId="0" applyFont="1" applyBorder="1" applyAlignment="1">
      <alignment horizontal="center" vertical="center"/>
    </xf>
    <xf numFmtId="2" fontId="5" fillId="5" borderId="12" xfId="0" applyNumberFormat="1" applyFont="1" applyFill="1" applyBorder="1" applyAlignment="1">
      <alignment horizontal="center" vertical="center"/>
    </xf>
    <xf numFmtId="0" fontId="7" fillId="8" borderId="22" xfId="0" applyFont="1" applyFill="1" applyBorder="1" applyAlignment="1">
      <alignment horizontal="center" vertical="center"/>
    </xf>
    <xf numFmtId="0" fontId="7" fillId="8" borderId="12" xfId="0" applyFont="1" applyFill="1" applyBorder="1" applyAlignment="1">
      <alignment horizontal="center" vertical="center"/>
    </xf>
    <xf numFmtId="0" fontId="7" fillId="8" borderId="12" xfId="0" applyFont="1" applyFill="1" applyBorder="1" applyAlignment="1">
      <alignment horizontal="center" vertical="center" wrapText="1"/>
    </xf>
    <xf numFmtId="0" fontId="7" fillId="8" borderId="22" xfId="0" applyFont="1" applyFill="1" applyBorder="1" applyAlignment="1">
      <alignment horizontal="center" vertical="center" wrapText="1"/>
    </xf>
    <xf numFmtId="0" fontId="7" fillId="8" borderId="12" xfId="0" applyFont="1" applyFill="1" applyBorder="1" applyAlignment="1">
      <alignment vertical="top" wrapText="1"/>
    </xf>
    <xf numFmtId="0" fontId="8" fillId="0" borderId="12" xfId="0" applyFont="1" applyBorder="1" applyAlignment="1">
      <alignment horizontal="center" vertical="center"/>
    </xf>
    <xf numFmtId="0" fontId="8" fillId="0" borderId="23" xfId="0" applyFont="1" applyBorder="1" applyAlignment="1">
      <alignment horizontal="center" vertical="center"/>
    </xf>
    <xf numFmtId="0" fontId="8" fillId="0" borderId="15" xfId="0" applyFont="1" applyBorder="1" applyAlignment="1">
      <alignment horizontal="center" vertical="center"/>
    </xf>
    <xf numFmtId="0" fontId="8" fillId="0" borderId="1" xfId="0" applyFont="1" applyBorder="1" applyAlignment="1">
      <alignment horizontal="center" vertical="center"/>
    </xf>
    <xf numFmtId="0" fontId="7" fillId="0" borderId="1" xfId="0" applyFont="1" applyBorder="1" applyAlignment="1">
      <alignment horizontal="center"/>
    </xf>
    <xf numFmtId="0" fontId="4" fillId="0" borderId="23" xfId="0" applyFont="1" applyBorder="1"/>
    <xf numFmtId="0" fontId="7" fillId="0" borderId="17" xfId="0" applyFont="1" applyBorder="1" applyAlignment="1">
      <alignment horizontal="center"/>
    </xf>
    <xf numFmtId="0" fontId="7" fillId="9" borderId="12" xfId="0" applyFont="1" applyFill="1" applyBorder="1"/>
    <xf numFmtId="0" fontId="7" fillId="0" borderId="6" xfId="0" applyFont="1" applyBorder="1" applyAlignment="1">
      <alignment horizontal="center"/>
    </xf>
    <xf numFmtId="0" fontId="7" fillId="0" borderId="12" xfId="0" applyFont="1" applyBorder="1" applyAlignment="1">
      <alignment horizontal="center"/>
    </xf>
    <xf numFmtId="0" fontId="7" fillId="0" borderId="1" xfId="0" applyFont="1" applyBorder="1"/>
    <xf numFmtId="0" fontId="4" fillId="0" borderId="1" xfId="0" applyFont="1" applyBorder="1"/>
    <xf numFmtId="0" fontId="7" fillId="0" borderId="0" xfId="0" applyFont="1" applyAlignment="1">
      <alignment horizontal="center"/>
    </xf>
    <xf numFmtId="0" fontId="7" fillId="0" borderId="15" xfId="0" applyFont="1" applyBorder="1" applyAlignment="1">
      <alignment horizontal="center"/>
    </xf>
    <xf numFmtId="0" fontId="7" fillId="0" borderId="10" xfId="0" applyFont="1" applyBorder="1" applyAlignment="1">
      <alignment horizontal="center"/>
    </xf>
    <xf numFmtId="2" fontId="7" fillId="0" borderId="12" xfId="0" applyNumberFormat="1" applyFont="1" applyBorder="1" applyAlignment="1">
      <alignment horizontal="center" vertical="center"/>
    </xf>
    <xf numFmtId="0" fontId="9" fillId="0" borderId="0" xfId="0" applyFont="1"/>
    <xf numFmtId="0" fontId="4" fillId="0" borderId="0" xfId="0" applyFont="1"/>
    <xf numFmtId="0" fontId="7" fillId="0" borderId="7" xfId="0" applyFont="1" applyBorder="1" applyAlignment="1">
      <alignment horizontal="center"/>
    </xf>
    <xf numFmtId="0" fontId="7" fillId="0" borderId="18" xfId="0" applyFont="1" applyBorder="1" applyAlignment="1">
      <alignment horizontal="center"/>
    </xf>
    <xf numFmtId="0" fontId="7" fillId="0" borderId="12" xfId="0" applyFont="1" applyBorder="1" applyAlignment="1">
      <alignment horizontal="center" wrapText="1"/>
    </xf>
    <xf numFmtId="0" fontId="10" fillId="0" borderId="12" xfId="0" applyFont="1" applyBorder="1" applyAlignment="1">
      <alignment horizontal="center" vertical="center"/>
    </xf>
    <xf numFmtId="0" fontId="7" fillId="0" borderId="19" xfId="0" applyFont="1" applyBorder="1"/>
    <xf numFmtId="0" fontId="7" fillId="10" borderId="26" xfId="0" applyFont="1" applyFill="1" applyBorder="1"/>
    <xf numFmtId="0" fontId="7" fillId="0" borderId="18" xfId="0" applyFont="1" applyBorder="1" applyAlignment="1">
      <alignment horizontal="center" vertical="center"/>
    </xf>
    <xf numFmtId="0" fontId="7" fillId="10" borderId="27" xfId="0" applyFont="1" applyFill="1" applyBorder="1" applyAlignment="1">
      <alignment horizontal="center"/>
    </xf>
    <xf numFmtId="0" fontId="7" fillId="10" borderId="28" xfId="0" applyFont="1" applyFill="1" applyBorder="1" applyAlignment="1">
      <alignment horizontal="center"/>
    </xf>
    <xf numFmtId="0" fontId="7" fillId="0" borderId="11" xfId="0" applyFont="1" applyBorder="1" applyAlignment="1">
      <alignment horizontal="center"/>
    </xf>
    <xf numFmtId="0" fontId="7" fillId="8" borderId="4" xfId="0" applyFont="1" applyFill="1" applyBorder="1"/>
    <xf numFmtId="0" fontId="7" fillId="8" borderId="29" xfId="0" applyFont="1" applyFill="1" applyBorder="1"/>
    <xf numFmtId="0" fontId="7" fillId="8" borderId="27" xfId="0" applyFont="1" applyFill="1" applyBorder="1"/>
    <xf numFmtId="0" fontId="7" fillId="10" borderId="30" xfId="0" applyFont="1" applyFill="1" applyBorder="1"/>
    <xf numFmtId="0" fontId="7" fillId="10" borderId="27" xfId="0" applyFont="1" applyFill="1" applyBorder="1"/>
    <xf numFmtId="0" fontId="7" fillId="9" borderId="27" xfId="0" applyFont="1" applyFill="1" applyBorder="1"/>
    <xf numFmtId="0" fontId="7" fillId="9" borderId="27" xfId="0" applyFont="1" applyFill="1" applyBorder="1" applyAlignment="1">
      <alignment horizontal="center" vertical="center"/>
    </xf>
    <xf numFmtId="0" fontId="7" fillId="0" borderId="0" xfId="0" applyFont="1" applyAlignment="1">
      <alignment horizontal="center" wrapText="1"/>
    </xf>
    <xf numFmtId="0" fontId="5" fillId="0" borderId="0" xfId="0" applyFont="1" applyAlignment="1">
      <alignment wrapText="1"/>
    </xf>
    <xf numFmtId="0" fontId="7" fillId="0" borderId="12" xfId="0" applyFont="1" applyBorder="1" applyAlignment="1">
      <alignment vertical="center"/>
    </xf>
    <xf numFmtId="0" fontId="7" fillId="0" borderId="23" xfId="0" applyFont="1" applyBorder="1" applyAlignment="1">
      <alignment vertical="top" wrapText="1"/>
    </xf>
    <xf numFmtId="2" fontId="6" fillId="0" borderId="23" xfId="0" applyNumberFormat="1" applyFont="1" applyBorder="1" applyAlignment="1">
      <alignment horizontal="center" vertical="center"/>
    </xf>
    <xf numFmtId="0" fontId="8" fillId="0" borderId="0" xfId="0" applyFont="1" applyAlignment="1">
      <alignment horizontal="center"/>
    </xf>
    <xf numFmtId="0" fontId="8" fillId="0" borderId="17" xfId="0" applyFont="1" applyBorder="1" applyAlignment="1">
      <alignment horizontal="center"/>
    </xf>
    <xf numFmtId="0" fontId="8" fillId="0" borderId="10" xfId="0" applyFont="1" applyBorder="1" applyAlignment="1">
      <alignment horizontal="center"/>
    </xf>
    <xf numFmtId="0" fontId="7" fillId="0" borderId="12" xfId="0" applyFont="1" applyBorder="1" applyAlignment="1">
      <alignment wrapText="1"/>
    </xf>
    <xf numFmtId="0" fontId="7" fillId="0" borderId="11" xfId="0" applyFont="1" applyBorder="1" applyAlignment="1">
      <alignment horizontal="left" vertical="center" wrapText="1"/>
    </xf>
    <xf numFmtId="0" fontId="7" fillId="0" borderId="32" xfId="0" applyFont="1" applyBorder="1"/>
    <xf numFmtId="2" fontId="5" fillId="5" borderId="26" xfId="0" applyNumberFormat="1" applyFont="1" applyFill="1" applyBorder="1" applyAlignment="1">
      <alignment horizontal="center" vertical="center" wrapText="1"/>
    </xf>
    <xf numFmtId="0" fontId="7" fillId="0" borderId="6" xfId="0" applyFont="1" applyBorder="1" applyAlignment="1">
      <alignment horizontal="center" vertical="center"/>
    </xf>
    <xf numFmtId="2" fontId="5" fillId="5" borderId="12" xfId="0" applyNumberFormat="1" applyFont="1" applyFill="1" applyBorder="1" applyAlignment="1">
      <alignment horizontal="center" vertical="center" wrapText="1"/>
    </xf>
    <xf numFmtId="0" fontId="7" fillId="0" borderId="0" xfId="0" applyFont="1" applyAlignment="1">
      <alignment wrapText="1"/>
    </xf>
    <xf numFmtId="0" fontId="11" fillId="0" borderId="0" xfId="0" applyFont="1" applyAlignment="1">
      <alignment horizontal="center" vertical="center" wrapText="1"/>
    </xf>
    <xf numFmtId="0" fontId="8" fillId="0" borderId="0" xfId="0" applyFont="1" applyAlignment="1">
      <alignment horizontal="center" vertical="center"/>
    </xf>
    <xf numFmtId="0" fontId="11" fillId="0" borderId="0" xfId="0" applyFont="1" applyAlignment="1">
      <alignment horizontal="center"/>
    </xf>
    <xf numFmtId="0" fontId="8" fillId="0" borderId="18" xfId="0" applyFont="1" applyBorder="1" applyAlignment="1">
      <alignment horizontal="center"/>
    </xf>
    <xf numFmtId="0" fontId="8" fillId="0" borderId="18" xfId="0" applyFont="1" applyBorder="1"/>
    <xf numFmtId="0" fontId="8" fillId="0" borderId="18" xfId="0" applyFont="1" applyBorder="1" applyAlignment="1">
      <alignment horizontal="center" vertical="center"/>
    </xf>
    <xf numFmtId="0" fontId="8" fillId="0" borderId="0" xfId="0" applyFont="1"/>
    <xf numFmtId="0" fontId="7" fillId="0" borderId="17" xfId="0" applyFont="1" applyBorder="1" applyAlignment="1">
      <alignment horizontal="center" wrapText="1"/>
    </xf>
    <xf numFmtId="0" fontId="7" fillId="0" borderId="15" xfId="0" applyFont="1" applyBorder="1" applyAlignment="1">
      <alignment horizontal="left"/>
    </xf>
    <xf numFmtId="0" fontId="7" fillId="0" borderId="10" xfId="0" applyFont="1" applyBorder="1" applyAlignment="1">
      <alignment horizontal="left"/>
    </xf>
    <xf numFmtId="0" fontId="7" fillId="9" borderId="33" xfId="0" applyFont="1" applyFill="1" applyBorder="1" applyAlignment="1">
      <alignment horizontal="center"/>
    </xf>
    <xf numFmtId="0" fontId="7" fillId="9" borderId="27" xfId="0" applyFont="1" applyFill="1" applyBorder="1" applyAlignment="1">
      <alignment horizontal="center"/>
    </xf>
    <xf numFmtId="0" fontId="7" fillId="0" borderId="16" xfId="0" applyFont="1" applyBorder="1" applyAlignment="1">
      <alignment horizontal="left" vertical="center"/>
    </xf>
    <xf numFmtId="0" fontId="7" fillId="0" borderId="6" xfId="0" applyFont="1" applyBorder="1" applyAlignment="1">
      <alignment horizontal="left" vertical="center"/>
    </xf>
    <xf numFmtId="0" fontId="7" fillId="0" borderId="7" xfId="0" applyFont="1" applyBorder="1" applyAlignment="1">
      <alignment horizontal="left" vertical="center"/>
    </xf>
    <xf numFmtId="0" fontId="7" fillId="0" borderId="17" xfId="0" applyFont="1" applyBorder="1" applyAlignment="1">
      <alignment wrapText="1"/>
    </xf>
    <xf numFmtId="0" fontId="7" fillId="0" borderId="18" xfId="0" applyFont="1" applyBorder="1" applyAlignment="1">
      <alignment wrapText="1"/>
    </xf>
    <xf numFmtId="0" fontId="7" fillId="0" borderId="0" xfId="0" applyFont="1" applyAlignment="1">
      <alignment horizontal="right"/>
    </xf>
    <xf numFmtId="2" fontId="5" fillId="5" borderId="26" xfId="0" applyNumberFormat="1" applyFont="1" applyFill="1" applyBorder="1" applyAlignment="1">
      <alignment horizontal="center" vertical="center"/>
    </xf>
    <xf numFmtId="0" fontId="7" fillId="0" borderId="17" xfId="0" applyFont="1" applyBorder="1" applyAlignment="1">
      <alignment horizontal="center" vertical="center" wrapText="1"/>
    </xf>
    <xf numFmtId="0" fontId="7" fillId="0" borderId="18" xfId="0" applyFont="1" applyBorder="1" applyAlignment="1">
      <alignment horizontal="center" vertical="center" wrapText="1"/>
    </xf>
    <xf numFmtId="164" fontId="7" fillId="0" borderId="0" xfId="0" applyNumberFormat="1" applyFont="1"/>
    <xf numFmtId="9" fontId="7" fillId="0" borderId="0" xfId="0" applyNumberFormat="1" applyFont="1"/>
    <xf numFmtId="166" fontId="7" fillId="0" borderId="0" xfId="0" applyNumberFormat="1" applyFont="1"/>
    <xf numFmtId="0" fontId="11" fillId="0" borderId="0" xfId="0" applyFont="1"/>
    <xf numFmtId="2" fontId="7" fillId="0" borderId="0" xfId="0" applyNumberFormat="1" applyFont="1"/>
    <xf numFmtId="0" fontId="2" fillId="2" borderId="1" xfId="0" applyFont="1" applyFill="1" applyBorder="1" applyAlignment="1">
      <alignment horizontal="center" vertical="center" wrapText="1"/>
    </xf>
    <xf numFmtId="0" fontId="3" fillId="0" borderId="2" xfId="0" applyFont="1" applyBorder="1"/>
    <xf numFmtId="0" fontId="3" fillId="0" borderId="3" xfId="0" applyFont="1" applyBorder="1"/>
    <xf numFmtId="0" fontId="2" fillId="2" borderId="5" xfId="0" applyFont="1" applyFill="1" applyBorder="1" applyAlignment="1">
      <alignment horizontal="center" vertical="center" wrapText="1"/>
    </xf>
    <xf numFmtId="0" fontId="3" fillId="0" borderId="6" xfId="0" applyFont="1" applyBorder="1"/>
    <xf numFmtId="0" fontId="3" fillId="0" borderId="7" xfId="0" applyFont="1" applyBorder="1"/>
    <xf numFmtId="0" fontId="3" fillId="0" borderId="9" xfId="0" applyFont="1" applyBorder="1"/>
    <xf numFmtId="0" fontId="3" fillId="0" borderId="10" xfId="0" applyFont="1" applyBorder="1"/>
    <xf numFmtId="0" fontId="3" fillId="0" borderId="11" xfId="0" applyFont="1" applyBorder="1"/>
    <xf numFmtId="165" fontId="4" fillId="4" borderId="1" xfId="0" applyNumberFormat="1" applyFont="1" applyFill="1" applyBorder="1" applyAlignment="1">
      <alignment horizontal="left" vertical="center"/>
    </xf>
    <xf numFmtId="165" fontId="5" fillId="5" borderId="1" xfId="0" applyNumberFormat="1" applyFont="1" applyFill="1" applyBorder="1" applyAlignment="1">
      <alignment horizontal="left" vertical="center" wrapText="1"/>
    </xf>
    <xf numFmtId="0" fontId="5" fillId="0" borderId="1" xfId="0" applyFont="1" applyBorder="1" applyAlignment="1">
      <alignment horizontal="left" vertical="center" wrapText="1"/>
    </xf>
    <xf numFmtId="0" fontId="6" fillId="4" borderId="1" xfId="0" applyFont="1" applyFill="1" applyBorder="1" applyAlignment="1">
      <alignment horizontal="left" vertical="center" wrapText="1"/>
    </xf>
    <xf numFmtId="0" fontId="3" fillId="0" borderId="13" xfId="0" applyFont="1" applyBorder="1"/>
    <xf numFmtId="0" fontId="4" fillId="4" borderId="1" xfId="0" applyFont="1" applyFill="1" applyBorder="1" applyAlignment="1">
      <alignment horizontal="left" vertical="center" wrapText="1"/>
    </xf>
    <xf numFmtId="165" fontId="4" fillId="3" borderId="1" xfId="0" applyNumberFormat="1" applyFont="1" applyFill="1" applyBorder="1" applyAlignment="1">
      <alignment horizontal="right" vertical="center"/>
    </xf>
    <xf numFmtId="0" fontId="7" fillId="0" borderId="1" xfId="0" applyFont="1" applyBorder="1" applyAlignment="1">
      <alignment horizontal="center" vertical="center" wrapText="1"/>
    </xf>
    <xf numFmtId="0" fontId="7" fillId="0" borderId="0" xfId="0" applyFont="1" applyAlignment="1">
      <alignment horizontal="right" vertical="center" wrapText="1"/>
    </xf>
    <xf numFmtId="0" fontId="0" fillId="0" borderId="0" xfId="0" applyFont="1" applyAlignment="1"/>
    <xf numFmtId="0" fontId="7" fillId="0" borderId="16" xfId="0" applyFont="1" applyBorder="1" applyAlignment="1">
      <alignment horizontal="center" vertical="center"/>
    </xf>
    <xf numFmtId="0" fontId="3" fillId="0" borderId="17" xfId="0" applyFont="1" applyBorder="1"/>
    <xf numFmtId="0" fontId="3" fillId="0" borderId="18" xfId="0" applyFont="1" applyBorder="1"/>
    <xf numFmtId="0" fontId="3" fillId="0" borderId="15" xfId="0" applyFont="1" applyBorder="1"/>
    <xf numFmtId="0" fontId="7" fillId="0" borderId="16" xfId="0" applyFont="1" applyBorder="1" applyAlignment="1">
      <alignment horizontal="center" vertical="top"/>
    </xf>
    <xf numFmtId="0" fontId="4" fillId="0" borderId="1" xfId="0" applyFont="1" applyBorder="1" applyAlignment="1">
      <alignment horizontal="center" vertical="center" wrapText="1"/>
    </xf>
    <xf numFmtId="165" fontId="4" fillId="0" borderId="1" xfId="0" applyNumberFormat="1" applyFont="1" applyBorder="1" applyAlignment="1">
      <alignment horizontal="center" vertical="center"/>
    </xf>
    <xf numFmtId="0" fontId="7" fillId="0" borderId="1" xfId="0" applyFont="1" applyBorder="1" applyAlignment="1">
      <alignment horizontal="left" vertical="center" wrapText="1"/>
    </xf>
    <xf numFmtId="0" fontId="7" fillId="7" borderId="1" xfId="0" applyFont="1" applyFill="1" applyBorder="1" applyAlignment="1">
      <alignment horizontal="left" vertical="top"/>
    </xf>
    <xf numFmtId="0" fontId="7" fillId="0" borderId="16" xfId="0" applyFont="1" applyBorder="1" applyAlignment="1">
      <alignment horizontal="center" vertical="center" wrapText="1"/>
    </xf>
    <xf numFmtId="0" fontId="7" fillId="0" borderId="16" xfId="0" applyFont="1" applyBorder="1" applyAlignment="1">
      <alignment horizontal="center"/>
    </xf>
    <xf numFmtId="0" fontId="7" fillId="0" borderId="6" xfId="0" applyFont="1" applyBorder="1" applyAlignment="1">
      <alignment horizontal="center" vertical="center" wrapText="1"/>
    </xf>
    <xf numFmtId="0" fontId="7" fillId="0" borderId="1" xfId="0" applyFont="1" applyBorder="1" applyAlignment="1">
      <alignment horizontal="left" vertical="top" wrapText="1"/>
    </xf>
    <xf numFmtId="0" fontId="7" fillId="0" borderId="16" xfId="0" applyFont="1" applyBorder="1" applyAlignment="1">
      <alignment horizontal="left" vertical="center" wrapText="1"/>
    </xf>
    <xf numFmtId="0" fontId="7" fillId="7" borderId="20" xfId="0" applyFont="1" applyFill="1" applyBorder="1" applyAlignment="1">
      <alignment horizontal="left" vertical="top"/>
    </xf>
    <xf numFmtId="0" fontId="3" fillId="0" borderId="21" xfId="0" applyFont="1" applyBorder="1"/>
    <xf numFmtId="0" fontId="7" fillId="8" borderId="1" xfId="0" applyFont="1" applyFill="1" applyBorder="1" applyAlignment="1">
      <alignment horizontal="center" vertical="center" wrapText="1"/>
    </xf>
    <xf numFmtId="0" fontId="8" fillId="0" borderId="1" xfId="0" applyFont="1" applyBorder="1" applyAlignment="1">
      <alignment horizontal="left" vertical="center" wrapText="1"/>
    </xf>
    <xf numFmtId="0" fontId="7" fillId="0" borderId="1" xfId="0" applyFont="1" applyBorder="1" applyAlignment="1">
      <alignment horizontal="center"/>
    </xf>
    <xf numFmtId="0" fontId="7" fillId="0" borderId="17" xfId="0" applyFont="1" applyBorder="1" applyAlignment="1">
      <alignment horizontal="center"/>
    </xf>
    <xf numFmtId="0" fontId="7" fillId="4" borderId="1" xfId="0" applyFont="1" applyFill="1" applyBorder="1" applyAlignment="1">
      <alignment horizontal="left" vertical="top"/>
    </xf>
    <xf numFmtId="0" fontId="7" fillId="0" borderId="1" xfId="0" applyFont="1" applyBorder="1" applyAlignment="1">
      <alignment horizontal="left" vertical="center"/>
    </xf>
    <xf numFmtId="0" fontId="7" fillId="0" borderId="1" xfId="0" applyFont="1" applyBorder="1" applyAlignment="1">
      <alignment horizontal="left"/>
    </xf>
    <xf numFmtId="0" fontId="7" fillId="0" borderId="1" xfId="0" applyFont="1" applyBorder="1" applyAlignment="1">
      <alignment horizontal="center" vertical="center"/>
    </xf>
    <xf numFmtId="0" fontId="7" fillId="0" borderId="0" xfId="0" applyFont="1" applyAlignment="1">
      <alignment horizontal="center"/>
    </xf>
    <xf numFmtId="0" fontId="7" fillId="10" borderId="24" xfId="0" applyFont="1" applyFill="1" applyBorder="1" applyAlignment="1">
      <alignment horizontal="center"/>
    </xf>
    <xf numFmtId="0" fontId="3" fillId="0" borderId="25" xfId="0" applyFont="1" applyBorder="1"/>
    <xf numFmtId="165" fontId="4" fillId="0" borderId="1" xfId="0" applyNumberFormat="1" applyFont="1" applyBorder="1" applyAlignment="1">
      <alignment horizontal="left" vertical="center"/>
    </xf>
    <xf numFmtId="0" fontId="7" fillId="0" borderId="17" xfId="0" applyFont="1" applyBorder="1" applyAlignment="1">
      <alignment horizontal="left" vertical="center" wrapText="1"/>
    </xf>
    <xf numFmtId="0" fontId="7" fillId="0" borderId="15" xfId="0" applyFont="1" applyBorder="1" applyAlignment="1">
      <alignment horizontal="left" vertical="center" wrapText="1"/>
    </xf>
    <xf numFmtId="0" fontId="7" fillId="0" borderId="0" xfId="0" applyFont="1" applyAlignment="1">
      <alignment horizontal="center" vertical="center"/>
    </xf>
    <xf numFmtId="0" fontId="7" fillId="0" borderId="0" xfId="0" applyFont="1" applyAlignment="1">
      <alignment horizontal="center" wrapText="1"/>
    </xf>
    <xf numFmtId="0" fontId="3" fillId="0" borderId="31" xfId="0" applyFont="1" applyBorder="1"/>
    <xf numFmtId="0" fontId="7" fillId="9" borderId="24" xfId="0" applyFont="1" applyFill="1" applyBorder="1" applyAlignment="1">
      <alignment horizontal="center"/>
    </xf>
    <xf numFmtId="0" fontId="7" fillId="0" borderId="1" xfId="0" applyFont="1" applyBorder="1" applyAlignment="1">
      <alignment horizontal="left" wrapText="1"/>
    </xf>
    <xf numFmtId="0" fontId="7" fillId="4" borderId="20" xfId="0" applyFont="1" applyFill="1" applyBorder="1" applyAlignment="1">
      <alignment horizontal="left" vertical="top"/>
    </xf>
    <xf numFmtId="0" fontId="5" fillId="5" borderId="1" xfId="0" applyFont="1" applyFill="1" applyBorder="1" applyAlignment="1">
      <alignment horizontal="left" vertical="top" wrapText="1"/>
    </xf>
    <xf numFmtId="0" fontId="6" fillId="0" borderId="1" xfId="0" applyFont="1" applyBorder="1" applyAlignment="1">
      <alignment horizontal="left" vertical="center" wrapText="1"/>
    </xf>
    <xf numFmtId="0" fontId="7" fillId="0" borderId="6" xfId="0" applyFont="1" applyBorder="1" applyAlignment="1">
      <alignment horizontal="center"/>
    </xf>
    <xf numFmtId="0" fontId="4" fillId="0" borderId="1" xfId="0" applyFont="1" applyBorder="1" applyAlignment="1">
      <alignment horizontal="center"/>
    </xf>
    <xf numFmtId="165" fontId="6" fillId="0" borderId="1" xfId="0" applyNumberFormat="1" applyFont="1" applyBorder="1" applyAlignment="1">
      <alignment horizontal="left" vertical="center"/>
    </xf>
    <xf numFmtId="0" fontId="5" fillId="0" borderId="0" xfId="0" applyFont="1" applyAlignment="1">
      <alignment horizontal="center" wrapText="1"/>
    </xf>
    <xf numFmtId="0" fontId="6" fillId="0" borderId="1" xfId="0" applyFont="1" applyBorder="1" applyAlignment="1">
      <alignment horizontal="left" vertical="top" wrapText="1"/>
    </xf>
    <xf numFmtId="0" fontId="8" fillId="0" borderId="17" xfId="0" applyFont="1" applyBorder="1" applyAlignment="1">
      <alignment horizontal="center"/>
    </xf>
    <xf numFmtId="0" fontId="8" fillId="0" borderId="0" xfId="0" applyFont="1" applyAlignment="1">
      <alignment horizontal="center"/>
    </xf>
    <xf numFmtId="0" fontId="8" fillId="0" borderId="17" xfId="0" applyFont="1" applyBorder="1" applyAlignment="1">
      <alignment horizontal="center" wrapText="1"/>
    </xf>
    <xf numFmtId="0" fontId="8" fillId="0" borderId="0" xfId="0" applyFont="1" applyAlignment="1">
      <alignment horizontal="center" wrapText="1"/>
    </xf>
    <xf numFmtId="0" fontId="6" fillId="0" borderId="1" xfId="0" applyFont="1" applyBorder="1" applyAlignment="1">
      <alignment vertical="top" wrapText="1"/>
    </xf>
    <xf numFmtId="0" fontId="7" fillId="0" borderId="15" xfId="0" applyFont="1" applyBorder="1" applyAlignment="1">
      <alignment horizontal="center"/>
    </xf>
    <xf numFmtId="0" fontId="8" fillId="0" borderId="0" xfId="0" applyFont="1" applyAlignment="1">
      <alignment horizontal="left"/>
    </xf>
    <xf numFmtId="0" fontId="5" fillId="5" borderId="20" xfId="0" applyFont="1" applyFill="1" applyBorder="1" applyAlignment="1">
      <alignment horizontal="left" vertical="top" wrapText="1"/>
    </xf>
    <xf numFmtId="0" fontId="3" fillId="0" borderId="34" xfId="0" applyFont="1" applyBorder="1"/>
    <xf numFmtId="0" fontId="13" fillId="0" borderId="12" xfId="0" applyFont="1" applyBorder="1" applyAlignment="1">
      <alignment horizontal="left" vertical="center"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customschemas.google.com/relationships/workbookmetadata" Target="metadata"/><Relationship Id="rId10" Type="http://schemas.openxmlformats.org/officeDocument/2006/relationships/calcChain" Target="calcChain.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6" Type="http://schemas.openxmlformats.org/officeDocument/2006/relationships/image" Target="../media/image27.png"/><Relationship Id="rId21" Type="http://schemas.openxmlformats.org/officeDocument/2006/relationships/image" Target="../media/image22.png"/><Relationship Id="rId42" Type="http://schemas.openxmlformats.org/officeDocument/2006/relationships/image" Target="../media/image43.png"/><Relationship Id="rId47" Type="http://schemas.openxmlformats.org/officeDocument/2006/relationships/image" Target="../media/image48.png"/><Relationship Id="rId63" Type="http://schemas.openxmlformats.org/officeDocument/2006/relationships/image" Target="../media/image64.png"/><Relationship Id="rId68" Type="http://schemas.openxmlformats.org/officeDocument/2006/relationships/image" Target="../media/image69.png"/><Relationship Id="rId84" Type="http://schemas.openxmlformats.org/officeDocument/2006/relationships/image" Target="../media/image85.png"/><Relationship Id="rId89" Type="http://schemas.openxmlformats.org/officeDocument/2006/relationships/image" Target="../media/image90.png"/><Relationship Id="rId16" Type="http://schemas.openxmlformats.org/officeDocument/2006/relationships/image" Target="../media/image17.png"/><Relationship Id="rId11" Type="http://schemas.openxmlformats.org/officeDocument/2006/relationships/image" Target="../media/image12.png"/><Relationship Id="rId32" Type="http://schemas.openxmlformats.org/officeDocument/2006/relationships/image" Target="../media/image33.png"/><Relationship Id="rId37" Type="http://schemas.openxmlformats.org/officeDocument/2006/relationships/image" Target="../media/image38.png"/><Relationship Id="rId53" Type="http://schemas.openxmlformats.org/officeDocument/2006/relationships/image" Target="../media/image54.png"/><Relationship Id="rId58" Type="http://schemas.openxmlformats.org/officeDocument/2006/relationships/image" Target="../media/image59.png"/><Relationship Id="rId74" Type="http://schemas.openxmlformats.org/officeDocument/2006/relationships/image" Target="../media/image75.png"/><Relationship Id="rId79" Type="http://schemas.openxmlformats.org/officeDocument/2006/relationships/image" Target="../media/image80.png"/><Relationship Id="rId5" Type="http://schemas.openxmlformats.org/officeDocument/2006/relationships/image" Target="../media/image6.png"/><Relationship Id="rId90" Type="http://schemas.openxmlformats.org/officeDocument/2006/relationships/image" Target="../media/image91.png"/><Relationship Id="rId22" Type="http://schemas.openxmlformats.org/officeDocument/2006/relationships/image" Target="../media/image23.png"/><Relationship Id="rId27" Type="http://schemas.openxmlformats.org/officeDocument/2006/relationships/image" Target="../media/image28.png"/><Relationship Id="rId43" Type="http://schemas.openxmlformats.org/officeDocument/2006/relationships/image" Target="../media/image44.png"/><Relationship Id="rId48" Type="http://schemas.openxmlformats.org/officeDocument/2006/relationships/image" Target="../media/image49.png"/><Relationship Id="rId64" Type="http://schemas.openxmlformats.org/officeDocument/2006/relationships/image" Target="../media/image65.png"/><Relationship Id="rId69" Type="http://schemas.openxmlformats.org/officeDocument/2006/relationships/image" Target="../media/image70.png"/><Relationship Id="rId8" Type="http://schemas.openxmlformats.org/officeDocument/2006/relationships/image" Target="../media/image9.png"/><Relationship Id="rId51" Type="http://schemas.openxmlformats.org/officeDocument/2006/relationships/image" Target="../media/image52.png"/><Relationship Id="rId72" Type="http://schemas.openxmlformats.org/officeDocument/2006/relationships/image" Target="../media/image73.png"/><Relationship Id="rId80" Type="http://schemas.openxmlformats.org/officeDocument/2006/relationships/image" Target="../media/image81.png"/><Relationship Id="rId85" Type="http://schemas.openxmlformats.org/officeDocument/2006/relationships/image" Target="../media/image86.png"/><Relationship Id="rId93" Type="http://schemas.openxmlformats.org/officeDocument/2006/relationships/image" Target="../media/image94.png"/><Relationship Id="rId3" Type="http://schemas.openxmlformats.org/officeDocument/2006/relationships/image" Target="../media/image4.png"/><Relationship Id="rId12" Type="http://schemas.openxmlformats.org/officeDocument/2006/relationships/image" Target="../media/image13.png"/><Relationship Id="rId17" Type="http://schemas.openxmlformats.org/officeDocument/2006/relationships/image" Target="../media/image18.png"/><Relationship Id="rId25" Type="http://schemas.openxmlformats.org/officeDocument/2006/relationships/image" Target="../media/image26.png"/><Relationship Id="rId33" Type="http://schemas.openxmlformats.org/officeDocument/2006/relationships/image" Target="../media/image34.png"/><Relationship Id="rId38" Type="http://schemas.openxmlformats.org/officeDocument/2006/relationships/image" Target="../media/image39.png"/><Relationship Id="rId46" Type="http://schemas.openxmlformats.org/officeDocument/2006/relationships/image" Target="../media/image47.png"/><Relationship Id="rId59" Type="http://schemas.openxmlformats.org/officeDocument/2006/relationships/image" Target="../media/image60.png"/><Relationship Id="rId67" Type="http://schemas.openxmlformats.org/officeDocument/2006/relationships/image" Target="../media/image68.png"/><Relationship Id="rId20" Type="http://schemas.openxmlformats.org/officeDocument/2006/relationships/image" Target="../media/image21.png"/><Relationship Id="rId41" Type="http://schemas.openxmlformats.org/officeDocument/2006/relationships/image" Target="../media/image42.png"/><Relationship Id="rId54" Type="http://schemas.openxmlformats.org/officeDocument/2006/relationships/image" Target="../media/image55.png"/><Relationship Id="rId62" Type="http://schemas.openxmlformats.org/officeDocument/2006/relationships/image" Target="../media/image63.png"/><Relationship Id="rId70" Type="http://schemas.openxmlformats.org/officeDocument/2006/relationships/image" Target="../media/image71.png"/><Relationship Id="rId75" Type="http://schemas.openxmlformats.org/officeDocument/2006/relationships/image" Target="../media/image76.png"/><Relationship Id="rId83" Type="http://schemas.openxmlformats.org/officeDocument/2006/relationships/image" Target="../media/image84.png"/><Relationship Id="rId88" Type="http://schemas.openxmlformats.org/officeDocument/2006/relationships/image" Target="../media/image89.png"/><Relationship Id="rId91" Type="http://schemas.openxmlformats.org/officeDocument/2006/relationships/image" Target="../media/image92.png"/><Relationship Id="rId1" Type="http://schemas.openxmlformats.org/officeDocument/2006/relationships/image" Target="../media/image2.png"/><Relationship Id="rId6" Type="http://schemas.openxmlformats.org/officeDocument/2006/relationships/image" Target="../media/image7.png"/><Relationship Id="rId15" Type="http://schemas.openxmlformats.org/officeDocument/2006/relationships/image" Target="../media/image16.png"/><Relationship Id="rId23" Type="http://schemas.openxmlformats.org/officeDocument/2006/relationships/image" Target="../media/image24.png"/><Relationship Id="rId28" Type="http://schemas.openxmlformats.org/officeDocument/2006/relationships/image" Target="../media/image29.png"/><Relationship Id="rId36" Type="http://schemas.openxmlformats.org/officeDocument/2006/relationships/image" Target="../media/image37.png"/><Relationship Id="rId49" Type="http://schemas.openxmlformats.org/officeDocument/2006/relationships/image" Target="../media/image50.png"/><Relationship Id="rId57" Type="http://schemas.openxmlformats.org/officeDocument/2006/relationships/image" Target="../media/image58.png"/><Relationship Id="rId10" Type="http://schemas.openxmlformats.org/officeDocument/2006/relationships/image" Target="../media/image11.png"/><Relationship Id="rId31" Type="http://schemas.openxmlformats.org/officeDocument/2006/relationships/image" Target="../media/image32.png"/><Relationship Id="rId44" Type="http://schemas.openxmlformats.org/officeDocument/2006/relationships/image" Target="../media/image45.png"/><Relationship Id="rId52" Type="http://schemas.openxmlformats.org/officeDocument/2006/relationships/image" Target="../media/image53.png"/><Relationship Id="rId60" Type="http://schemas.openxmlformats.org/officeDocument/2006/relationships/image" Target="../media/image61.png"/><Relationship Id="rId65" Type="http://schemas.openxmlformats.org/officeDocument/2006/relationships/image" Target="../media/image66.png"/><Relationship Id="rId73" Type="http://schemas.openxmlformats.org/officeDocument/2006/relationships/image" Target="../media/image74.png"/><Relationship Id="rId78" Type="http://schemas.openxmlformats.org/officeDocument/2006/relationships/image" Target="../media/image79.png"/><Relationship Id="rId81" Type="http://schemas.openxmlformats.org/officeDocument/2006/relationships/image" Target="../media/image82.png"/><Relationship Id="rId86" Type="http://schemas.openxmlformats.org/officeDocument/2006/relationships/image" Target="../media/image87.png"/><Relationship Id="rId94" Type="http://schemas.openxmlformats.org/officeDocument/2006/relationships/image" Target="../media/image95.png"/><Relationship Id="rId4" Type="http://schemas.openxmlformats.org/officeDocument/2006/relationships/image" Target="../media/image5.png"/><Relationship Id="rId9" Type="http://schemas.openxmlformats.org/officeDocument/2006/relationships/image" Target="../media/image10.png"/><Relationship Id="rId13" Type="http://schemas.openxmlformats.org/officeDocument/2006/relationships/image" Target="../media/image14.png"/><Relationship Id="rId18" Type="http://schemas.openxmlformats.org/officeDocument/2006/relationships/image" Target="../media/image19.png"/><Relationship Id="rId39" Type="http://schemas.openxmlformats.org/officeDocument/2006/relationships/image" Target="../media/image40.png"/><Relationship Id="rId34" Type="http://schemas.openxmlformats.org/officeDocument/2006/relationships/image" Target="../media/image35.png"/><Relationship Id="rId50" Type="http://schemas.openxmlformats.org/officeDocument/2006/relationships/image" Target="../media/image51.png"/><Relationship Id="rId55" Type="http://schemas.openxmlformats.org/officeDocument/2006/relationships/image" Target="../media/image56.png"/><Relationship Id="rId76" Type="http://schemas.openxmlformats.org/officeDocument/2006/relationships/image" Target="../media/image77.png"/><Relationship Id="rId7" Type="http://schemas.openxmlformats.org/officeDocument/2006/relationships/image" Target="../media/image8.png"/><Relationship Id="rId71" Type="http://schemas.openxmlformats.org/officeDocument/2006/relationships/image" Target="../media/image72.png"/><Relationship Id="rId92" Type="http://schemas.openxmlformats.org/officeDocument/2006/relationships/image" Target="../media/image93.png"/><Relationship Id="rId2" Type="http://schemas.openxmlformats.org/officeDocument/2006/relationships/image" Target="../media/image3.png"/><Relationship Id="rId29" Type="http://schemas.openxmlformats.org/officeDocument/2006/relationships/image" Target="../media/image30.png"/><Relationship Id="rId24" Type="http://schemas.openxmlformats.org/officeDocument/2006/relationships/image" Target="../media/image25.png"/><Relationship Id="rId40" Type="http://schemas.openxmlformats.org/officeDocument/2006/relationships/image" Target="../media/image41.png"/><Relationship Id="rId45" Type="http://schemas.openxmlformats.org/officeDocument/2006/relationships/image" Target="../media/image46.png"/><Relationship Id="rId66" Type="http://schemas.openxmlformats.org/officeDocument/2006/relationships/image" Target="../media/image67.png"/><Relationship Id="rId87" Type="http://schemas.openxmlformats.org/officeDocument/2006/relationships/image" Target="../media/image88.png"/><Relationship Id="rId61" Type="http://schemas.openxmlformats.org/officeDocument/2006/relationships/image" Target="../media/image62.png"/><Relationship Id="rId82" Type="http://schemas.openxmlformats.org/officeDocument/2006/relationships/image" Target="../media/image83.png"/><Relationship Id="rId19" Type="http://schemas.openxmlformats.org/officeDocument/2006/relationships/image" Target="../media/image20.png"/><Relationship Id="rId14" Type="http://schemas.openxmlformats.org/officeDocument/2006/relationships/image" Target="../media/image15.png"/><Relationship Id="rId30" Type="http://schemas.openxmlformats.org/officeDocument/2006/relationships/image" Target="../media/image31.png"/><Relationship Id="rId35" Type="http://schemas.openxmlformats.org/officeDocument/2006/relationships/image" Target="../media/image36.png"/><Relationship Id="rId56" Type="http://schemas.openxmlformats.org/officeDocument/2006/relationships/image" Target="../media/image57.png"/><Relationship Id="rId77" Type="http://schemas.openxmlformats.org/officeDocument/2006/relationships/image" Target="../media/image78.png"/></Relationships>
</file>

<file path=xl/drawings/drawing1.xml><?xml version="1.0" encoding="utf-8"?>
<xdr:wsDr xmlns:xdr="http://schemas.openxmlformats.org/drawingml/2006/spreadsheetDrawing" xmlns:a="http://schemas.openxmlformats.org/drawingml/2006/main">
  <xdr:oneCellAnchor>
    <xdr:from>
      <xdr:col>1</xdr:col>
      <xdr:colOff>76200</xdr:colOff>
      <xdr:row>1</xdr:row>
      <xdr:rowOff>66675</xdr:rowOff>
    </xdr:from>
    <xdr:ext cx="1514475" cy="600075"/>
    <xdr:pic>
      <xdr:nvPicPr>
        <xdr:cNvPr id="2" name="image1.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0</xdr:col>
      <xdr:colOff>104775</xdr:colOff>
      <xdr:row>136</xdr:row>
      <xdr:rowOff>57150</xdr:rowOff>
    </xdr:from>
    <xdr:ext cx="1343025" cy="419100"/>
    <xdr:sp macro="" textlink="">
      <xdr:nvSpPr>
        <xdr:cNvPr id="3" name="Shape 3">
          <a:extLst>
            <a:ext uri="{FF2B5EF4-FFF2-40B4-BE49-F238E27FC236}">
              <a16:creationId xmlns:a16="http://schemas.microsoft.com/office/drawing/2014/main" id="{00000000-0008-0000-0100-000003000000}"/>
            </a:ext>
          </a:extLst>
        </xdr:cNvPr>
        <xdr:cNvSpPr txBox="1"/>
      </xdr:nvSpPr>
      <xdr:spPr>
        <a:xfrm>
          <a:off x="4679250" y="3575213"/>
          <a:ext cx="1333500" cy="409575"/>
        </a:xfrm>
        <a:prstGeom prst="rect">
          <a:avLst/>
        </a:prstGeom>
        <a:solidFill>
          <a:schemeClr val="lt1"/>
        </a:solidFill>
        <a:ln w="9525" cap="flat" cmpd="sng">
          <a:solidFill>
            <a:srgbClr val="BABABA"/>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r>
            <a:rPr lang="en-US" sz="600">
              <a:solidFill>
                <a:schemeClr val="dk1"/>
              </a:solidFill>
              <a:latin typeface="Calibri"/>
              <a:ea typeface="Calibri"/>
              <a:cs typeface="Calibri"/>
              <a:sym typeface="Calibri"/>
            </a:rPr>
            <a:t>ÁRBOL 1: UBICADO AL LADO OESTE, CERCA DE AMPLIACÍN RUSTICA EXISTENTE, VER E.T DEL PROYECTO</a:t>
          </a:r>
          <a:endParaRPr sz="600"/>
        </a:p>
      </xdr:txBody>
    </xdr:sp>
    <xdr:clientData fLocksWithSheet="0"/>
  </xdr:oneCellAnchor>
  <xdr:oneCellAnchor>
    <xdr:from>
      <xdr:col>2</xdr:col>
      <xdr:colOff>19050</xdr:colOff>
      <xdr:row>136</xdr:row>
      <xdr:rowOff>38100</xdr:rowOff>
    </xdr:from>
    <xdr:ext cx="1866900" cy="438150"/>
    <xdr:sp macro="" textlink="">
      <xdr:nvSpPr>
        <xdr:cNvPr id="4" name="Shape 4">
          <a:extLst>
            <a:ext uri="{FF2B5EF4-FFF2-40B4-BE49-F238E27FC236}">
              <a16:creationId xmlns:a16="http://schemas.microsoft.com/office/drawing/2014/main" id="{00000000-0008-0000-0100-000004000000}"/>
            </a:ext>
          </a:extLst>
        </xdr:cNvPr>
        <xdr:cNvSpPr txBox="1"/>
      </xdr:nvSpPr>
      <xdr:spPr>
        <a:xfrm>
          <a:off x="4417313" y="3565688"/>
          <a:ext cx="1857375" cy="428625"/>
        </a:xfrm>
        <a:prstGeom prst="rect">
          <a:avLst/>
        </a:prstGeom>
        <a:solidFill>
          <a:schemeClr val="lt1"/>
        </a:solidFill>
        <a:ln w="9525" cap="flat" cmpd="sng">
          <a:solidFill>
            <a:srgbClr val="BABABA"/>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r>
            <a:rPr lang="en-US" sz="600">
              <a:solidFill>
                <a:schemeClr val="dk1"/>
              </a:solidFill>
              <a:latin typeface="Calibri"/>
              <a:ea typeface="Calibri"/>
              <a:cs typeface="Calibri"/>
              <a:sym typeface="Calibri"/>
            </a:rPr>
            <a:t>ÁRBOL 2: (ÁRBOL DE MANDARINA) UBICADO AL LADO OESTE, CERCA DE AMPLIACÍN RUSTICA EXISTENTE, VER E.T DEL PROYECTO</a:t>
          </a:r>
          <a:endParaRPr sz="600"/>
        </a:p>
      </xdr:txBody>
    </xdr:sp>
    <xdr:clientData fLocksWithSheet="0"/>
  </xdr:oneCellAnchor>
  <xdr:oneCellAnchor>
    <xdr:from>
      <xdr:col>0</xdr:col>
      <xdr:colOff>762000</xdr:colOff>
      <xdr:row>222</xdr:row>
      <xdr:rowOff>95250</xdr:rowOff>
    </xdr:from>
    <xdr:ext cx="561975" cy="85725"/>
    <xdr:grpSp>
      <xdr:nvGrpSpPr>
        <xdr:cNvPr id="2" name="Shape 2">
          <a:extLst>
            <a:ext uri="{FF2B5EF4-FFF2-40B4-BE49-F238E27FC236}">
              <a16:creationId xmlns:a16="http://schemas.microsoft.com/office/drawing/2014/main" id="{00000000-0008-0000-0100-000002000000}"/>
            </a:ext>
          </a:extLst>
        </xdr:cNvPr>
        <xdr:cNvGrpSpPr/>
      </xdr:nvGrpSpPr>
      <xdr:grpSpPr>
        <a:xfrm>
          <a:off x="5084063" y="3756188"/>
          <a:ext cx="523875" cy="47625"/>
          <a:chOff x="5084063" y="3756188"/>
          <a:chExt cx="523875" cy="47625"/>
        </a:xfrm>
      </xdr:grpSpPr>
      <xdr:cxnSp macro="">
        <xdr:nvCxnSpPr>
          <xdr:cNvPr id="5" name="Shape 5">
            <a:extLst>
              <a:ext uri="{FF2B5EF4-FFF2-40B4-BE49-F238E27FC236}">
                <a16:creationId xmlns:a16="http://schemas.microsoft.com/office/drawing/2014/main" id="{00000000-0008-0000-0100-000005000000}"/>
              </a:ext>
            </a:extLst>
          </xdr:cNvPr>
          <xdr:cNvCxnSpPr/>
        </xdr:nvCxnSpPr>
        <xdr:spPr>
          <a:xfrm rot="10800000" flipH="1">
            <a:off x="5084063" y="3756188"/>
            <a:ext cx="523875" cy="47625"/>
          </a:xfrm>
          <a:prstGeom prst="straightConnector1">
            <a:avLst/>
          </a:prstGeom>
          <a:noFill/>
          <a:ln w="38100" cap="flat" cmpd="sng">
            <a:solidFill>
              <a:schemeClr val="accent6"/>
            </a:solidFill>
            <a:prstDash val="solid"/>
            <a:round/>
            <a:headEnd type="none" w="sm" len="sm"/>
            <a:tailEnd type="triangle" w="med" len="med"/>
          </a:ln>
        </xdr:spPr>
      </xdr:cxnSp>
    </xdr:grpSp>
    <xdr:clientData fLocksWithSheet="0"/>
  </xdr:oneCellAnchor>
  <xdr:oneCellAnchor>
    <xdr:from>
      <xdr:col>3</xdr:col>
      <xdr:colOff>742950</xdr:colOff>
      <xdr:row>237</xdr:row>
      <xdr:rowOff>152400</xdr:rowOff>
    </xdr:from>
    <xdr:ext cx="38100" cy="171450"/>
    <xdr:sp macro="" textlink="">
      <xdr:nvSpPr>
        <xdr:cNvPr id="6" name="Shape 6">
          <a:extLst>
            <a:ext uri="{FF2B5EF4-FFF2-40B4-BE49-F238E27FC236}">
              <a16:creationId xmlns:a16="http://schemas.microsoft.com/office/drawing/2014/main" id="{00000000-0008-0000-0100-000006000000}"/>
            </a:ext>
          </a:extLst>
        </xdr:cNvPr>
        <xdr:cNvSpPr txBox="1"/>
      </xdr:nvSpPr>
      <xdr:spPr>
        <a:xfrm>
          <a:off x="5345968" y="3693887"/>
          <a:ext cx="65" cy="172227"/>
        </a:xfrm>
        <a:prstGeom prst="rect">
          <a:avLst/>
        </a:prstGeom>
        <a:noFill/>
        <a:ln>
          <a:noFill/>
        </a:ln>
      </xdr:spPr>
      <xdr:txBody>
        <a:bodyPr spcFirstLastPara="1" wrap="square" lIns="0" tIns="0" rIns="0" bIns="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742950</xdr:colOff>
      <xdr:row>238</xdr:row>
      <xdr:rowOff>152400</xdr:rowOff>
    </xdr:from>
    <xdr:ext cx="38100" cy="171450"/>
    <xdr:sp macro="" textlink="">
      <xdr:nvSpPr>
        <xdr:cNvPr id="7" name="Shape 6">
          <a:extLst>
            <a:ext uri="{FF2B5EF4-FFF2-40B4-BE49-F238E27FC236}">
              <a16:creationId xmlns:a16="http://schemas.microsoft.com/office/drawing/2014/main" id="{00000000-0008-0000-0100-000007000000}"/>
            </a:ext>
          </a:extLst>
        </xdr:cNvPr>
        <xdr:cNvSpPr txBox="1"/>
      </xdr:nvSpPr>
      <xdr:spPr>
        <a:xfrm>
          <a:off x="5345968" y="3693887"/>
          <a:ext cx="65" cy="172227"/>
        </a:xfrm>
        <a:prstGeom prst="rect">
          <a:avLst/>
        </a:prstGeom>
        <a:noFill/>
        <a:ln>
          <a:noFill/>
        </a:ln>
      </xdr:spPr>
      <xdr:txBody>
        <a:bodyPr spcFirstLastPara="1" wrap="square" lIns="0" tIns="0" rIns="0" bIns="0" anchor="t" anchorCtr="0">
          <a:spAutoFit/>
        </a:bodyPr>
        <a:lstStyle/>
        <a:p>
          <a:pPr marL="0" lvl="0" indent="0" algn="l" rtl="0">
            <a:spcBef>
              <a:spcPts val="0"/>
            </a:spcBef>
            <a:spcAft>
              <a:spcPts val="0"/>
            </a:spcAft>
            <a:buNone/>
          </a:pPr>
          <a:endParaRPr sz="1100"/>
        </a:p>
      </xdr:txBody>
    </xdr:sp>
    <xdr:clientData fLocksWithSheet="0"/>
  </xdr:oneCellAnchor>
  <xdr:oneCellAnchor>
    <xdr:from>
      <xdr:col>5</xdr:col>
      <xdr:colOff>400050</xdr:colOff>
      <xdr:row>433</xdr:row>
      <xdr:rowOff>76200</xdr:rowOff>
    </xdr:from>
    <xdr:ext cx="1428750" cy="485775"/>
    <xdr:sp macro="" textlink="">
      <xdr:nvSpPr>
        <xdr:cNvPr id="8" name="Shape 7">
          <a:extLst>
            <a:ext uri="{FF2B5EF4-FFF2-40B4-BE49-F238E27FC236}">
              <a16:creationId xmlns:a16="http://schemas.microsoft.com/office/drawing/2014/main" id="{00000000-0008-0000-0100-000008000000}"/>
            </a:ext>
          </a:extLst>
        </xdr:cNvPr>
        <xdr:cNvSpPr txBox="1"/>
      </xdr:nvSpPr>
      <xdr:spPr>
        <a:xfrm>
          <a:off x="4636388" y="3541875"/>
          <a:ext cx="1419225" cy="476250"/>
        </a:xfrm>
        <a:prstGeom prst="rect">
          <a:avLst/>
        </a:prstGeom>
        <a:solidFill>
          <a:schemeClr val="lt1"/>
        </a:solidFill>
        <a:ln w="9525" cap="flat" cmpd="sng">
          <a:solidFill>
            <a:srgbClr val="BABABA"/>
          </a:solidFill>
          <a:prstDash val="solid"/>
          <a:round/>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100">
              <a:solidFill>
                <a:schemeClr val="dk1"/>
              </a:solidFill>
              <a:latin typeface="Calibri"/>
              <a:ea typeface="Calibri"/>
              <a:cs typeface="Calibri"/>
              <a:sym typeface="Calibri"/>
            </a:rPr>
            <a:t>Situación actual de corniza existente</a:t>
          </a:r>
          <a:endParaRPr sz="1100"/>
        </a:p>
      </xdr:txBody>
    </xdr:sp>
    <xdr:clientData fLocksWithSheet="0"/>
  </xdr:oneCellAnchor>
  <xdr:oneCellAnchor>
    <xdr:from>
      <xdr:col>4</xdr:col>
      <xdr:colOff>666750</xdr:colOff>
      <xdr:row>514</xdr:row>
      <xdr:rowOff>47625</xdr:rowOff>
    </xdr:from>
    <xdr:ext cx="2876550" cy="438150"/>
    <xdr:sp macro="" textlink="">
      <xdr:nvSpPr>
        <xdr:cNvPr id="9" name="Shape 8">
          <a:extLst>
            <a:ext uri="{FF2B5EF4-FFF2-40B4-BE49-F238E27FC236}">
              <a16:creationId xmlns:a16="http://schemas.microsoft.com/office/drawing/2014/main" id="{00000000-0008-0000-0100-000009000000}"/>
            </a:ext>
          </a:extLst>
        </xdr:cNvPr>
        <xdr:cNvSpPr txBox="1"/>
      </xdr:nvSpPr>
      <xdr:spPr>
        <a:xfrm>
          <a:off x="3912055" y="3561607"/>
          <a:ext cx="2867891" cy="436786"/>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r>
            <a:rPr lang="en-US" sz="1100">
              <a:solidFill>
                <a:schemeClr val="dk1"/>
              </a:solidFill>
              <a:latin typeface="Calibri"/>
              <a:ea typeface="Calibri"/>
              <a:cs typeface="Calibri"/>
              <a:sym typeface="Calibri"/>
            </a:rPr>
            <a:t>ANEXO: UBICACIÓN DE MESAS FIJAS DE TRABAJO EXISTENTES </a:t>
          </a:r>
          <a:endParaRPr sz="1100"/>
        </a:p>
      </xdr:txBody>
    </xdr:sp>
    <xdr:clientData fLocksWithSheet="0"/>
  </xdr:oneCellAnchor>
  <xdr:oneCellAnchor>
    <xdr:from>
      <xdr:col>1</xdr:col>
      <xdr:colOff>542925</xdr:colOff>
      <xdr:row>575</xdr:row>
      <xdr:rowOff>133350</xdr:rowOff>
    </xdr:from>
    <xdr:ext cx="704850" cy="266700"/>
    <xdr:sp macro="" textlink="">
      <xdr:nvSpPr>
        <xdr:cNvPr id="10" name="Shape 9">
          <a:extLst>
            <a:ext uri="{FF2B5EF4-FFF2-40B4-BE49-F238E27FC236}">
              <a16:creationId xmlns:a16="http://schemas.microsoft.com/office/drawing/2014/main" id="{00000000-0008-0000-0100-00000A000000}"/>
            </a:ext>
          </a:extLst>
        </xdr:cNvPr>
        <xdr:cNvSpPr txBox="1"/>
      </xdr:nvSpPr>
      <xdr:spPr>
        <a:xfrm>
          <a:off x="4994308" y="3647720"/>
          <a:ext cx="703385" cy="264560"/>
        </a:xfrm>
        <a:prstGeom prst="rect">
          <a:avLst/>
        </a:prstGeom>
        <a:noFill/>
        <a:ln>
          <a:noFill/>
        </a:ln>
      </xdr:spPr>
      <xdr:txBody>
        <a:bodyPr spcFirstLastPara="1" wrap="square" lIns="91425" tIns="45700" rIns="91425" bIns="45700" anchor="ctr" anchorCtr="0">
          <a:spAutoFit/>
        </a:bodyPr>
        <a:lstStyle/>
        <a:p>
          <a:pPr marL="0" lvl="0" indent="0" algn="ctr" rtl="0">
            <a:spcBef>
              <a:spcPts val="0"/>
            </a:spcBef>
            <a:spcAft>
              <a:spcPts val="0"/>
            </a:spcAft>
            <a:buNone/>
          </a:pPr>
          <a:r>
            <a:rPr lang="en-US" sz="1100">
              <a:solidFill>
                <a:schemeClr val="dk1"/>
              </a:solidFill>
              <a:latin typeface="Calibri"/>
              <a:ea typeface="Calibri"/>
              <a:cs typeface="Calibri"/>
              <a:sym typeface="Calibri"/>
            </a:rPr>
            <a:t>PARED 1</a:t>
          </a:r>
          <a:endParaRPr sz="1400"/>
        </a:p>
      </xdr:txBody>
    </xdr:sp>
    <xdr:clientData fLocksWithSheet="0"/>
  </xdr:oneCellAnchor>
  <xdr:oneCellAnchor>
    <xdr:from>
      <xdr:col>0</xdr:col>
      <xdr:colOff>419100</xdr:colOff>
      <xdr:row>581</xdr:row>
      <xdr:rowOff>152400</xdr:rowOff>
    </xdr:from>
    <xdr:ext cx="704850" cy="266700"/>
    <xdr:sp macro="" textlink="">
      <xdr:nvSpPr>
        <xdr:cNvPr id="11" name="Shape 10">
          <a:extLst>
            <a:ext uri="{FF2B5EF4-FFF2-40B4-BE49-F238E27FC236}">
              <a16:creationId xmlns:a16="http://schemas.microsoft.com/office/drawing/2014/main" id="{00000000-0008-0000-0100-00000B000000}"/>
            </a:ext>
          </a:extLst>
        </xdr:cNvPr>
        <xdr:cNvSpPr txBox="1"/>
      </xdr:nvSpPr>
      <xdr:spPr>
        <a:xfrm>
          <a:off x="4994308" y="3647720"/>
          <a:ext cx="703385" cy="264560"/>
        </a:xfrm>
        <a:prstGeom prst="rect">
          <a:avLst/>
        </a:prstGeom>
        <a:noFill/>
        <a:ln>
          <a:noFill/>
        </a:ln>
      </xdr:spPr>
      <xdr:txBody>
        <a:bodyPr spcFirstLastPara="1" wrap="square" lIns="91425" tIns="45700" rIns="91425" bIns="45700" anchor="ctr" anchorCtr="0">
          <a:spAutoFit/>
        </a:bodyPr>
        <a:lstStyle/>
        <a:p>
          <a:pPr marL="0" lvl="0" indent="0" algn="ctr" rtl="0">
            <a:spcBef>
              <a:spcPts val="0"/>
            </a:spcBef>
            <a:spcAft>
              <a:spcPts val="0"/>
            </a:spcAft>
            <a:buNone/>
          </a:pPr>
          <a:r>
            <a:rPr lang="en-US" sz="1100">
              <a:solidFill>
                <a:schemeClr val="dk1"/>
              </a:solidFill>
              <a:latin typeface="Calibri"/>
              <a:ea typeface="Calibri"/>
              <a:cs typeface="Calibri"/>
              <a:sym typeface="Calibri"/>
            </a:rPr>
            <a:t>PARED 2</a:t>
          </a:r>
          <a:endParaRPr sz="1400"/>
        </a:p>
      </xdr:txBody>
    </xdr:sp>
    <xdr:clientData fLocksWithSheet="0"/>
  </xdr:oneCellAnchor>
  <xdr:oneCellAnchor>
    <xdr:from>
      <xdr:col>1</xdr:col>
      <xdr:colOff>352425</xdr:colOff>
      <xdr:row>586</xdr:row>
      <xdr:rowOff>0</xdr:rowOff>
    </xdr:from>
    <xdr:ext cx="704850" cy="266700"/>
    <xdr:sp macro="" textlink="">
      <xdr:nvSpPr>
        <xdr:cNvPr id="12" name="Shape 11">
          <a:extLst>
            <a:ext uri="{FF2B5EF4-FFF2-40B4-BE49-F238E27FC236}">
              <a16:creationId xmlns:a16="http://schemas.microsoft.com/office/drawing/2014/main" id="{00000000-0008-0000-0100-00000C000000}"/>
            </a:ext>
          </a:extLst>
        </xdr:cNvPr>
        <xdr:cNvSpPr txBox="1"/>
      </xdr:nvSpPr>
      <xdr:spPr>
        <a:xfrm>
          <a:off x="4994308" y="3647720"/>
          <a:ext cx="703385" cy="264560"/>
        </a:xfrm>
        <a:prstGeom prst="rect">
          <a:avLst/>
        </a:prstGeom>
        <a:noFill/>
        <a:ln>
          <a:noFill/>
        </a:ln>
      </xdr:spPr>
      <xdr:txBody>
        <a:bodyPr spcFirstLastPara="1" wrap="square" lIns="91425" tIns="45700" rIns="91425" bIns="45700" anchor="ctr" anchorCtr="0">
          <a:spAutoFit/>
        </a:bodyPr>
        <a:lstStyle/>
        <a:p>
          <a:pPr marL="0" lvl="0" indent="0" algn="ctr" rtl="0">
            <a:spcBef>
              <a:spcPts val="0"/>
            </a:spcBef>
            <a:spcAft>
              <a:spcPts val="0"/>
            </a:spcAft>
            <a:buNone/>
          </a:pPr>
          <a:r>
            <a:rPr lang="en-US" sz="1100">
              <a:solidFill>
                <a:schemeClr val="dk1"/>
              </a:solidFill>
              <a:latin typeface="Calibri"/>
              <a:ea typeface="Calibri"/>
              <a:cs typeface="Calibri"/>
              <a:sym typeface="Calibri"/>
            </a:rPr>
            <a:t>PARED 3</a:t>
          </a:r>
          <a:endParaRPr sz="1400"/>
        </a:p>
      </xdr:txBody>
    </xdr:sp>
    <xdr:clientData fLocksWithSheet="0"/>
  </xdr:oneCellAnchor>
  <xdr:oneCellAnchor>
    <xdr:from>
      <xdr:col>4</xdr:col>
      <xdr:colOff>733425</xdr:colOff>
      <xdr:row>586</xdr:row>
      <xdr:rowOff>47625</xdr:rowOff>
    </xdr:from>
    <xdr:ext cx="704850" cy="266700"/>
    <xdr:sp macro="" textlink="">
      <xdr:nvSpPr>
        <xdr:cNvPr id="13" name="Shape 12">
          <a:extLst>
            <a:ext uri="{FF2B5EF4-FFF2-40B4-BE49-F238E27FC236}">
              <a16:creationId xmlns:a16="http://schemas.microsoft.com/office/drawing/2014/main" id="{00000000-0008-0000-0100-00000D000000}"/>
            </a:ext>
          </a:extLst>
        </xdr:cNvPr>
        <xdr:cNvSpPr txBox="1"/>
      </xdr:nvSpPr>
      <xdr:spPr>
        <a:xfrm>
          <a:off x="4994308" y="3647720"/>
          <a:ext cx="703385" cy="264560"/>
        </a:xfrm>
        <a:prstGeom prst="rect">
          <a:avLst/>
        </a:prstGeom>
        <a:noFill/>
        <a:ln>
          <a:noFill/>
        </a:ln>
      </xdr:spPr>
      <xdr:txBody>
        <a:bodyPr spcFirstLastPara="1" wrap="square" lIns="91425" tIns="45700" rIns="91425" bIns="45700" anchor="ctr" anchorCtr="0">
          <a:spAutoFit/>
        </a:bodyPr>
        <a:lstStyle/>
        <a:p>
          <a:pPr marL="0" lvl="0" indent="0" algn="ctr" rtl="0">
            <a:spcBef>
              <a:spcPts val="0"/>
            </a:spcBef>
            <a:spcAft>
              <a:spcPts val="0"/>
            </a:spcAft>
            <a:buNone/>
          </a:pPr>
          <a:r>
            <a:rPr lang="en-US" sz="1100">
              <a:solidFill>
                <a:schemeClr val="dk1"/>
              </a:solidFill>
              <a:latin typeface="Calibri"/>
              <a:ea typeface="Calibri"/>
              <a:cs typeface="Calibri"/>
              <a:sym typeface="Calibri"/>
            </a:rPr>
            <a:t>PARED 2</a:t>
          </a:r>
          <a:endParaRPr sz="1400"/>
        </a:p>
      </xdr:txBody>
    </xdr:sp>
    <xdr:clientData fLocksWithSheet="0"/>
  </xdr:oneCellAnchor>
  <xdr:oneCellAnchor>
    <xdr:from>
      <xdr:col>2</xdr:col>
      <xdr:colOff>390525</xdr:colOff>
      <xdr:row>651</xdr:row>
      <xdr:rowOff>76200</xdr:rowOff>
    </xdr:from>
    <xdr:ext cx="1276350" cy="266700"/>
    <xdr:sp macro="" textlink="">
      <xdr:nvSpPr>
        <xdr:cNvPr id="14" name="Shape 13">
          <a:extLst>
            <a:ext uri="{FF2B5EF4-FFF2-40B4-BE49-F238E27FC236}">
              <a16:creationId xmlns:a16="http://schemas.microsoft.com/office/drawing/2014/main" id="{00000000-0008-0000-0100-00000E000000}"/>
            </a:ext>
          </a:extLst>
        </xdr:cNvPr>
        <xdr:cNvSpPr txBox="1"/>
      </xdr:nvSpPr>
      <xdr:spPr>
        <a:xfrm>
          <a:off x="4711416" y="3647720"/>
          <a:ext cx="1269168" cy="264560"/>
        </a:xfrm>
        <a:prstGeom prst="rect">
          <a:avLst/>
        </a:prstGeom>
        <a:noFill/>
        <a:ln>
          <a:noFill/>
        </a:ln>
      </xdr:spPr>
      <xdr:txBody>
        <a:bodyPr spcFirstLastPara="1" wrap="square" lIns="91425" tIns="45700" rIns="91425" bIns="45700" anchor="ctr" anchorCtr="0">
          <a:spAutoFit/>
        </a:bodyPr>
        <a:lstStyle/>
        <a:p>
          <a:pPr marL="0" lvl="0" indent="0" algn="ctr" rtl="0">
            <a:spcBef>
              <a:spcPts val="0"/>
            </a:spcBef>
            <a:spcAft>
              <a:spcPts val="0"/>
            </a:spcAft>
            <a:buNone/>
          </a:pPr>
          <a:r>
            <a:rPr lang="en-US" sz="1100">
              <a:solidFill>
                <a:schemeClr val="dk1"/>
              </a:solidFill>
              <a:latin typeface="Calibri"/>
              <a:ea typeface="Calibri"/>
              <a:cs typeface="Calibri"/>
              <a:sym typeface="Calibri"/>
            </a:rPr>
            <a:t>PARED 2</a:t>
          </a:r>
          <a:endParaRPr sz="1400"/>
        </a:p>
      </xdr:txBody>
    </xdr:sp>
    <xdr:clientData fLocksWithSheet="0"/>
  </xdr:oneCellAnchor>
  <xdr:oneCellAnchor>
    <xdr:from>
      <xdr:col>1</xdr:col>
      <xdr:colOff>9525</xdr:colOff>
      <xdr:row>1176</xdr:row>
      <xdr:rowOff>19050</xdr:rowOff>
    </xdr:from>
    <xdr:ext cx="3333750" cy="266700"/>
    <xdr:sp macro="" textlink="">
      <xdr:nvSpPr>
        <xdr:cNvPr id="15" name="Shape 14">
          <a:extLst>
            <a:ext uri="{FF2B5EF4-FFF2-40B4-BE49-F238E27FC236}">
              <a16:creationId xmlns:a16="http://schemas.microsoft.com/office/drawing/2014/main" id="{00000000-0008-0000-0100-00000F000000}"/>
            </a:ext>
          </a:extLst>
        </xdr:cNvPr>
        <xdr:cNvSpPr txBox="1"/>
      </xdr:nvSpPr>
      <xdr:spPr>
        <a:xfrm>
          <a:off x="3683888" y="3651413"/>
          <a:ext cx="3324225" cy="2571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1100">
              <a:solidFill>
                <a:schemeClr val="dk1"/>
              </a:solidFill>
              <a:latin typeface="Calibri"/>
              <a:ea typeface="Calibri"/>
              <a:cs typeface="Calibri"/>
              <a:sym typeface="Calibri"/>
            </a:rPr>
            <a:t>Representación de área para instalación de cielo falso </a:t>
          </a:r>
          <a:endParaRPr sz="1100"/>
        </a:p>
      </xdr:txBody>
    </xdr:sp>
    <xdr:clientData fLocksWithSheet="0"/>
  </xdr:oneCellAnchor>
  <xdr:oneCellAnchor>
    <xdr:from>
      <xdr:col>0</xdr:col>
      <xdr:colOff>57150</xdr:colOff>
      <xdr:row>4</xdr:row>
      <xdr:rowOff>114300</xdr:rowOff>
    </xdr:from>
    <xdr:ext cx="4124325" cy="2057400"/>
    <xdr:pic>
      <xdr:nvPicPr>
        <xdr:cNvPr id="16" name="image12.png">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104775</xdr:colOff>
      <xdr:row>20</xdr:row>
      <xdr:rowOff>76200</xdr:rowOff>
    </xdr:from>
    <xdr:ext cx="3971925" cy="1838325"/>
    <xdr:pic>
      <xdr:nvPicPr>
        <xdr:cNvPr id="17" name="image29.png">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38100</xdr:colOff>
      <xdr:row>35</xdr:row>
      <xdr:rowOff>28575</xdr:rowOff>
    </xdr:from>
    <xdr:ext cx="3419475" cy="2038350"/>
    <xdr:pic>
      <xdr:nvPicPr>
        <xdr:cNvPr id="18" name="image17.png">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276225</xdr:colOff>
      <xdr:row>52</xdr:row>
      <xdr:rowOff>123825</xdr:rowOff>
    </xdr:from>
    <xdr:ext cx="3743325" cy="4676775"/>
    <xdr:pic>
      <xdr:nvPicPr>
        <xdr:cNvPr id="19" name="image8.png">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0</xdr:col>
      <xdr:colOff>95250</xdr:colOff>
      <xdr:row>124</xdr:row>
      <xdr:rowOff>38100</xdr:rowOff>
    </xdr:from>
    <xdr:ext cx="1685925" cy="2495550"/>
    <xdr:pic>
      <xdr:nvPicPr>
        <xdr:cNvPr id="20" name="image10.png">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0</xdr:col>
      <xdr:colOff>342900</xdr:colOff>
      <xdr:row>104</xdr:row>
      <xdr:rowOff>133350</xdr:rowOff>
    </xdr:from>
    <xdr:ext cx="4772025" cy="2219325"/>
    <xdr:pic>
      <xdr:nvPicPr>
        <xdr:cNvPr id="21" name="image38.png">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28575</xdr:colOff>
      <xdr:row>124</xdr:row>
      <xdr:rowOff>47625</xdr:rowOff>
    </xdr:from>
    <xdr:ext cx="1866900" cy="2457450"/>
    <xdr:pic>
      <xdr:nvPicPr>
        <xdr:cNvPr id="22" name="image32.png">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4</xdr:col>
      <xdr:colOff>638175</xdr:colOff>
      <xdr:row>124</xdr:row>
      <xdr:rowOff>76200</xdr:rowOff>
    </xdr:from>
    <xdr:ext cx="2990850" cy="2857500"/>
    <xdr:pic>
      <xdr:nvPicPr>
        <xdr:cNvPr id="23" name="image16.png">
          <a:extLst>
            <a:ext uri="{FF2B5EF4-FFF2-40B4-BE49-F238E27FC236}">
              <a16:creationId xmlns:a16="http://schemas.microsoft.com/office/drawing/2014/main" id="{00000000-0008-0000-0100-000017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371475</xdr:colOff>
      <xdr:row>143</xdr:row>
      <xdr:rowOff>104775</xdr:rowOff>
    </xdr:from>
    <xdr:ext cx="3067050" cy="2990850"/>
    <xdr:pic>
      <xdr:nvPicPr>
        <xdr:cNvPr id="24" name="image36.png">
          <a:extLst>
            <a:ext uri="{FF2B5EF4-FFF2-40B4-BE49-F238E27FC236}">
              <a16:creationId xmlns:a16="http://schemas.microsoft.com/office/drawing/2014/main" id="{00000000-0008-0000-0100-000018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0</xdr:col>
      <xdr:colOff>285750</xdr:colOff>
      <xdr:row>163</xdr:row>
      <xdr:rowOff>66675</xdr:rowOff>
    </xdr:from>
    <xdr:ext cx="3648075" cy="3409950"/>
    <xdr:pic>
      <xdr:nvPicPr>
        <xdr:cNvPr id="25" name="image15.png">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142875</xdr:colOff>
      <xdr:row>185</xdr:row>
      <xdr:rowOff>142875</xdr:rowOff>
    </xdr:from>
    <xdr:ext cx="2686050" cy="3943350"/>
    <xdr:pic>
      <xdr:nvPicPr>
        <xdr:cNvPr id="26" name="image5.png">
          <a:extLst>
            <a:ext uri="{FF2B5EF4-FFF2-40B4-BE49-F238E27FC236}">
              <a16:creationId xmlns:a16="http://schemas.microsoft.com/office/drawing/2014/main" id="{00000000-0008-0000-0100-00001A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0</xdr:col>
      <xdr:colOff>123825</xdr:colOff>
      <xdr:row>212</xdr:row>
      <xdr:rowOff>19050</xdr:rowOff>
    </xdr:from>
    <xdr:ext cx="3267075" cy="2590800"/>
    <xdr:pic>
      <xdr:nvPicPr>
        <xdr:cNvPr id="27" name="image13.png">
          <a:extLst>
            <a:ext uri="{FF2B5EF4-FFF2-40B4-BE49-F238E27FC236}">
              <a16:creationId xmlns:a16="http://schemas.microsoft.com/office/drawing/2014/main" id="{00000000-0008-0000-0100-00001B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228600</xdr:colOff>
      <xdr:row>219</xdr:row>
      <xdr:rowOff>57150</xdr:rowOff>
    </xdr:from>
    <xdr:ext cx="1028700" cy="1200150"/>
    <xdr:pic>
      <xdr:nvPicPr>
        <xdr:cNvPr id="28" name="image19.png">
          <a:extLst>
            <a:ext uri="{FF2B5EF4-FFF2-40B4-BE49-F238E27FC236}">
              <a16:creationId xmlns:a16="http://schemas.microsoft.com/office/drawing/2014/main" id="{00000000-0008-0000-0100-00001C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200025</xdr:colOff>
      <xdr:row>241</xdr:row>
      <xdr:rowOff>152400</xdr:rowOff>
    </xdr:from>
    <xdr:ext cx="6162675" cy="2647950"/>
    <xdr:pic>
      <xdr:nvPicPr>
        <xdr:cNvPr id="29" name="image14.png">
          <a:extLst>
            <a:ext uri="{FF2B5EF4-FFF2-40B4-BE49-F238E27FC236}">
              <a16:creationId xmlns:a16="http://schemas.microsoft.com/office/drawing/2014/main" id="{00000000-0008-0000-0100-00001D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0</xdr:col>
      <xdr:colOff>304800</xdr:colOff>
      <xdr:row>266</xdr:row>
      <xdr:rowOff>180975</xdr:rowOff>
    </xdr:from>
    <xdr:ext cx="5781675" cy="3276600"/>
    <xdr:pic>
      <xdr:nvPicPr>
        <xdr:cNvPr id="30" name="image7.png">
          <a:extLst>
            <a:ext uri="{FF2B5EF4-FFF2-40B4-BE49-F238E27FC236}">
              <a16:creationId xmlns:a16="http://schemas.microsoft.com/office/drawing/2014/main" id="{00000000-0008-0000-0100-00001E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0</xdr:col>
      <xdr:colOff>57150</xdr:colOff>
      <xdr:row>288</xdr:row>
      <xdr:rowOff>76200</xdr:rowOff>
    </xdr:from>
    <xdr:ext cx="4105275" cy="2562225"/>
    <xdr:pic>
      <xdr:nvPicPr>
        <xdr:cNvPr id="31" name="image11.png">
          <a:extLst>
            <a:ext uri="{FF2B5EF4-FFF2-40B4-BE49-F238E27FC236}">
              <a16:creationId xmlns:a16="http://schemas.microsoft.com/office/drawing/2014/main" id="{00000000-0008-0000-0100-00001F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0</xdr:col>
      <xdr:colOff>104775</xdr:colOff>
      <xdr:row>306</xdr:row>
      <xdr:rowOff>133350</xdr:rowOff>
    </xdr:from>
    <xdr:ext cx="4905375" cy="2552700"/>
    <xdr:pic>
      <xdr:nvPicPr>
        <xdr:cNvPr id="32" name="image2.png">
          <a:extLst>
            <a:ext uri="{FF2B5EF4-FFF2-40B4-BE49-F238E27FC236}">
              <a16:creationId xmlns:a16="http://schemas.microsoft.com/office/drawing/2014/main" id="{00000000-0008-0000-0100-000020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0</xdr:col>
      <xdr:colOff>314325</xdr:colOff>
      <xdr:row>324</xdr:row>
      <xdr:rowOff>85725</xdr:rowOff>
    </xdr:from>
    <xdr:ext cx="3781425" cy="3619500"/>
    <xdr:pic>
      <xdr:nvPicPr>
        <xdr:cNvPr id="33" name="image94.png">
          <a:extLst>
            <a:ext uri="{FF2B5EF4-FFF2-40B4-BE49-F238E27FC236}">
              <a16:creationId xmlns:a16="http://schemas.microsoft.com/office/drawing/2014/main" id="{00000000-0008-0000-0100-000021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0</xdr:col>
      <xdr:colOff>923925</xdr:colOff>
      <xdr:row>351</xdr:row>
      <xdr:rowOff>114300</xdr:rowOff>
    </xdr:from>
    <xdr:ext cx="4524375" cy="4886325"/>
    <xdr:pic>
      <xdr:nvPicPr>
        <xdr:cNvPr id="34" name="image9.png">
          <a:extLst>
            <a:ext uri="{FF2B5EF4-FFF2-40B4-BE49-F238E27FC236}">
              <a16:creationId xmlns:a16="http://schemas.microsoft.com/office/drawing/2014/main" id="{00000000-0008-0000-0100-000022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0</xdr:col>
      <xdr:colOff>742950</xdr:colOff>
      <xdr:row>383</xdr:row>
      <xdr:rowOff>104775</xdr:rowOff>
    </xdr:from>
    <xdr:ext cx="5200650" cy="3362325"/>
    <xdr:pic>
      <xdr:nvPicPr>
        <xdr:cNvPr id="35" name="image4.png">
          <a:extLst>
            <a:ext uri="{FF2B5EF4-FFF2-40B4-BE49-F238E27FC236}">
              <a16:creationId xmlns:a16="http://schemas.microsoft.com/office/drawing/2014/main" id="{00000000-0008-0000-0100-000023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0</xdr:col>
      <xdr:colOff>209550</xdr:colOff>
      <xdr:row>406</xdr:row>
      <xdr:rowOff>19050</xdr:rowOff>
    </xdr:from>
    <xdr:ext cx="3114675" cy="2505075"/>
    <xdr:pic>
      <xdr:nvPicPr>
        <xdr:cNvPr id="36" name="image28.png">
          <a:extLst>
            <a:ext uri="{FF2B5EF4-FFF2-40B4-BE49-F238E27FC236}">
              <a16:creationId xmlns:a16="http://schemas.microsoft.com/office/drawing/2014/main" id="{00000000-0008-0000-0100-000024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4</xdr:col>
      <xdr:colOff>200025</xdr:colOff>
      <xdr:row>424</xdr:row>
      <xdr:rowOff>95250</xdr:rowOff>
    </xdr:from>
    <xdr:ext cx="1514475" cy="2390775"/>
    <xdr:pic>
      <xdr:nvPicPr>
        <xdr:cNvPr id="37" name="image20.png">
          <a:extLst>
            <a:ext uri="{FF2B5EF4-FFF2-40B4-BE49-F238E27FC236}">
              <a16:creationId xmlns:a16="http://schemas.microsoft.com/office/drawing/2014/main" id="{00000000-0008-0000-0100-000025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6</xdr:col>
      <xdr:colOff>571500</xdr:colOff>
      <xdr:row>424</xdr:row>
      <xdr:rowOff>104775</xdr:rowOff>
    </xdr:from>
    <xdr:ext cx="1428750" cy="2400300"/>
    <xdr:pic>
      <xdr:nvPicPr>
        <xdr:cNvPr id="38" name="image41.png">
          <a:extLst>
            <a:ext uri="{FF2B5EF4-FFF2-40B4-BE49-F238E27FC236}">
              <a16:creationId xmlns:a16="http://schemas.microsoft.com/office/drawing/2014/main" id="{00000000-0008-0000-0100-000026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0</xdr:col>
      <xdr:colOff>542925</xdr:colOff>
      <xdr:row>441</xdr:row>
      <xdr:rowOff>85725</xdr:rowOff>
    </xdr:from>
    <xdr:ext cx="3438525" cy="1838325"/>
    <xdr:pic>
      <xdr:nvPicPr>
        <xdr:cNvPr id="39" name="image3.png">
          <a:extLst>
            <a:ext uri="{FF2B5EF4-FFF2-40B4-BE49-F238E27FC236}">
              <a16:creationId xmlns:a16="http://schemas.microsoft.com/office/drawing/2014/main" id="{00000000-0008-0000-0100-000027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9525</xdr:colOff>
      <xdr:row>460</xdr:row>
      <xdr:rowOff>142875</xdr:rowOff>
    </xdr:from>
    <xdr:ext cx="4248150" cy="2314575"/>
    <xdr:pic>
      <xdr:nvPicPr>
        <xdr:cNvPr id="40" name="image6.png">
          <a:extLst>
            <a:ext uri="{FF2B5EF4-FFF2-40B4-BE49-F238E27FC236}">
              <a16:creationId xmlns:a16="http://schemas.microsoft.com/office/drawing/2014/main" id="{00000000-0008-0000-0100-000028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0</xdr:col>
      <xdr:colOff>457200</xdr:colOff>
      <xdr:row>482</xdr:row>
      <xdr:rowOff>9525</xdr:rowOff>
    </xdr:from>
    <xdr:ext cx="4905375" cy="2400300"/>
    <xdr:pic>
      <xdr:nvPicPr>
        <xdr:cNvPr id="41" name="image26.png">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0</xdr:col>
      <xdr:colOff>190500</xdr:colOff>
      <xdr:row>507</xdr:row>
      <xdr:rowOff>123825</xdr:rowOff>
    </xdr:from>
    <xdr:ext cx="3695700" cy="3486150"/>
    <xdr:pic>
      <xdr:nvPicPr>
        <xdr:cNvPr id="42" name="image21.png">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219075</xdr:colOff>
      <xdr:row>533</xdr:row>
      <xdr:rowOff>19050</xdr:rowOff>
    </xdr:from>
    <xdr:ext cx="5686425" cy="3914775"/>
    <xdr:pic>
      <xdr:nvPicPr>
        <xdr:cNvPr id="43" name="image18.png">
          <a:extLst>
            <a:ext uri="{FF2B5EF4-FFF2-40B4-BE49-F238E27FC236}">
              <a16:creationId xmlns:a16="http://schemas.microsoft.com/office/drawing/2014/main" id="{00000000-0008-0000-0100-00002B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4</xdr:col>
      <xdr:colOff>47625</xdr:colOff>
      <xdr:row>558</xdr:row>
      <xdr:rowOff>57150</xdr:rowOff>
    </xdr:from>
    <xdr:ext cx="3514725" cy="1828800"/>
    <xdr:pic>
      <xdr:nvPicPr>
        <xdr:cNvPr id="44" name="image22.png">
          <a:extLst>
            <a:ext uri="{FF2B5EF4-FFF2-40B4-BE49-F238E27FC236}">
              <a16:creationId xmlns:a16="http://schemas.microsoft.com/office/drawing/2014/main" id="{00000000-0008-0000-0100-00002C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0</xdr:col>
      <xdr:colOff>161925</xdr:colOff>
      <xdr:row>573</xdr:row>
      <xdr:rowOff>142875</xdr:rowOff>
    </xdr:from>
    <xdr:ext cx="2505075" cy="3133725"/>
    <xdr:pic>
      <xdr:nvPicPr>
        <xdr:cNvPr id="45" name="image23.png">
          <a:extLst>
            <a:ext uri="{FF2B5EF4-FFF2-40B4-BE49-F238E27FC236}">
              <a16:creationId xmlns:a16="http://schemas.microsoft.com/office/drawing/2014/main" id="{00000000-0008-0000-0100-00002D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3</xdr:col>
      <xdr:colOff>695325</xdr:colOff>
      <xdr:row>584</xdr:row>
      <xdr:rowOff>19050</xdr:rowOff>
    </xdr:from>
    <xdr:ext cx="2124075" cy="1228725"/>
    <xdr:pic>
      <xdr:nvPicPr>
        <xdr:cNvPr id="46" name="image24.png">
          <a:extLst>
            <a:ext uri="{FF2B5EF4-FFF2-40B4-BE49-F238E27FC236}">
              <a16:creationId xmlns:a16="http://schemas.microsoft.com/office/drawing/2014/main" id="{00000000-0008-0000-0100-00002E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0</xdr:col>
      <xdr:colOff>638175</xdr:colOff>
      <xdr:row>685</xdr:row>
      <xdr:rowOff>114300</xdr:rowOff>
    </xdr:from>
    <xdr:ext cx="5057775" cy="3362325"/>
    <xdr:pic>
      <xdr:nvPicPr>
        <xdr:cNvPr id="47" name="image27.png">
          <a:extLst>
            <a:ext uri="{FF2B5EF4-FFF2-40B4-BE49-F238E27FC236}">
              <a16:creationId xmlns:a16="http://schemas.microsoft.com/office/drawing/2014/main" id="{00000000-0008-0000-0100-00002F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600075</xdr:colOff>
      <xdr:row>646</xdr:row>
      <xdr:rowOff>133350</xdr:rowOff>
    </xdr:from>
    <xdr:ext cx="3752850" cy="2133600"/>
    <xdr:pic>
      <xdr:nvPicPr>
        <xdr:cNvPr id="48" name="image24.png">
          <a:extLst>
            <a:ext uri="{FF2B5EF4-FFF2-40B4-BE49-F238E27FC236}">
              <a16:creationId xmlns:a16="http://schemas.microsoft.com/office/drawing/2014/main" id="{00000000-0008-0000-0100-000030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0</xdr:col>
      <xdr:colOff>457200</xdr:colOff>
      <xdr:row>624</xdr:row>
      <xdr:rowOff>161925</xdr:rowOff>
    </xdr:from>
    <xdr:ext cx="5467350" cy="4438650"/>
    <xdr:pic>
      <xdr:nvPicPr>
        <xdr:cNvPr id="49" name="image25.png">
          <a:extLst>
            <a:ext uri="{FF2B5EF4-FFF2-40B4-BE49-F238E27FC236}">
              <a16:creationId xmlns:a16="http://schemas.microsoft.com/office/drawing/2014/main" id="{00000000-0008-0000-0100-000031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0</xdr:col>
      <xdr:colOff>47625</xdr:colOff>
      <xdr:row>718</xdr:row>
      <xdr:rowOff>114300</xdr:rowOff>
    </xdr:from>
    <xdr:ext cx="3838575" cy="2409825"/>
    <xdr:pic>
      <xdr:nvPicPr>
        <xdr:cNvPr id="50" name="image30.png">
          <a:extLst>
            <a:ext uri="{FF2B5EF4-FFF2-40B4-BE49-F238E27FC236}">
              <a16:creationId xmlns:a16="http://schemas.microsoft.com/office/drawing/2014/main" id="{00000000-0008-0000-0100-000032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457200</xdr:colOff>
      <xdr:row>707</xdr:row>
      <xdr:rowOff>66675</xdr:rowOff>
    </xdr:from>
    <xdr:ext cx="2867025" cy="2343150"/>
    <xdr:pic>
      <xdr:nvPicPr>
        <xdr:cNvPr id="51" name="image31.png">
          <a:extLst>
            <a:ext uri="{FF2B5EF4-FFF2-40B4-BE49-F238E27FC236}">
              <a16:creationId xmlns:a16="http://schemas.microsoft.com/office/drawing/2014/main" id="{00000000-0008-0000-0100-000033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266700</xdr:colOff>
      <xdr:row>744</xdr:row>
      <xdr:rowOff>114300</xdr:rowOff>
    </xdr:from>
    <xdr:ext cx="2714625" cy="2371725"/>
    <xdr:pic>
      <xdr:nvPicPr>
        <xdr:cNvPr id="52" name="image42.png">
          <a:extLst>
            <a:ext uri="{FF2B5EF4-FFF2-40B4-BE49-F238E27FC236}">
              <a16:creationId xmlns:a16="http://schemas.microsoft.com/office/drawing/2014/main" id="{00000000-0008-0000-0100-000034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0</xdr:col>
      <xdr:colOff>123825</xdr:colOff>
      <xdr:row>763</xdr:row>
      <xdr:rowOff>85725</xdr:rowOff>
    </xdr:from>
    <xdr:ext cx="1266825" cy="2381250"/>
    <xdr:pic>
      <xdr:nvPicPr>
        <xdr:cNvPr id="53" name="image33.png">
          <a:extLst>
            <a:ext uri="{FF2B5EF4-FFF2-40B4-BE49-F238E27FC236}">
              <a16:creationId xmlns:a16="http://schemas.microsoft.com/office/drawing/2014/main" id="{00000000-0008-0000-0100-000035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6</xdr:col>
      <xdr:colOff>133350</xdr:colOff>
      <xdr:row>774</xdr:row>
      <xdr:rowOff>66675</xdr:rowOff>
    </xdr:from>
    <xdr:ext cx="1781175" cy="2676525"/>
    <xdr:pic>
      <xdr:nvPicPr>
        <xdr:cNvPr id="54" name="image35.png">
          <a:extLst>
            <a:ext uri="{FF2B5EF4-FFF2-40B4-BE49-F238E27FC236}">
              <a16:creationId xmlns:a16="http://schemas.microsoft.com/office/drawing/2014/main" id="{00000000-0008-0000-0100-000036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5</xdr:col>
      <xdr:colOff>285750</xdr:colOff>
      <xdr:row>793</xdr:row>
      <xdr:rowOff>95250</xdr:rowOff>
    </xdr:from>
    <xdr:ext cx="2438400" cy="2781300"/>
    <xdr:pic>
      <xdr:nvPicPr>
        <xdr:cNvPr id="55" name="image34.png">
          <a:extLst>
            <a:ext uri="{FF2B5EF4-FFF2-40B4-BE49-F238E27FC236}">
              <a16:creationId xmlns:a16="http://schemas.microsoft.com/office/drawing/2014/main" id="{00000000-0008-0000-0100-000037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0</xdr:col>
      <xdr:colOff>152400</xdr:colOff>
      <xdr:row>865</xdr:row>
      <xdr:rowOff>9525</xdr:rowOff>
    </xdr:from>
    <xdr:ext cx="6153150" cy="3600450"/>
    <xdr:pic>
      <xdr:nvPicPr>
        <xdr:cNvPr id="56" name="image39.png">
          <a:extLst>
            <a:ext uri="{FF2B5EF4-FFF2-40B4-BE49-F238E27FC236}">
              <a16:creationId xmlns:a16="http://schemas.microsoft.com/office/drawing/2014/main" id="{00000000-0008-0000-0100-000038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4</xdr:col>
      <xdr:colOff>304800</xdr:colOff>
      <xdr:row>908</xdr:row>
      <xdr:rowOff>47625</xdr:rowOff>
    </xdr:from>
    <xdr:ext cx="3095625" cy="1914525"/>
    <xdr:pic>
      <xdr:nvPicPr>
        <xdr:cNvPr id="57" name="image37.png">
          <a:extLst>
            <a:ext uri="{FF2B5EF4-FFF2-40B4-BE49-F238E27FC236}">
              <a16:creationId xmlns:a16="http://schemas.microsoft.com/office/drawing/2014/main" id="{00000000-0008-0000-0100-000039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4</xdr:col>
      <xdr:colOff>209550</xdr:colOff>
      <xdr:row>897</xdr:row>
      <xdr:rowOff>38100</xdr:rowOff>
    </xdr:from>
    <xdr:ext cx="3409950" cy="1876425"/>
    <xdr:pic>
      <xdr:nvPicPr>
        <xdr:cNvPr id="58" name="image93.png">
          <a:extLst>
            <a:ext uri="{FF2B5EF4-FFF2-40B4-BE49-F238E27FC236}">
              <a16:creationId xmlns:a16="http://schemas.microsoft.com/office/drawing/2014/main" id="{00000000-0008-0000-0100-00003A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4</xdr:col>
      <xdr:colOff>228600</xdr:colOff>
      <xdr:row>932</xdr:row>
      <xdr:rowOff>19050</xdr:rowOff>
    </xdr:from>
    <xdr:ext cx="3314700" cy="1724025"/>
    <xdr:pic>
      <xdr:nvPicPr>
        <xdr:cNvPr id="59" name="image40.png">
          <a:extLst>
            <a:ext uri="{FF2B5EF4-FFF2-40B4-BE49-F238E27FC236}">
              <a16:creationId xmlns:a16="http://schemas.microsoft.com/office/drawing/2014/main" id="{00000000-0008-0000-0100-00003B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0</xdr:col>
      <xdr:colOff>781050</xdr:colOff>
      <xdr:row>975</xdr:row>
      <xdr:rowOff>76200</xdr:rowOff>
    </xdr:from>
    <xdr:ext cx="5591175" cy="3209925"/>
    <xdr:pic>
      <xdr:nvPicPr>
        <xdr:cNvPr id="60" name="image45.png">
          <a:extLst>
            <a:ext uri="{FF2B5EF4-FFF2-40B4-BE49-F238E27FC236}">
              <a16:creationId xmlns:a16="http://schemas.microsoft.com/office/drawing/2014/main" id="{00000000-0008-0000-0100-00003C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0</xdr:col>
      <xdr:colOff>590550</xdr:colOff>
      <xdr:row>1005</xdr:row>
      <xdr:rowOff>104775</xdr:rowOff>
    </xdr:from>
    <xdr:ext cx="5419725" cy="3162300"/>
    <xdr:pic>
      <xdr:nvPicPr>
        <xdr:cNvPr id="61" name="image47.png">
          <a:extLst>
            <a:ext uri="{FF2B5EF4-FFF2-40B4-BE49-F238E27FC236}">
              <a16:creationId xmlns:a16="http://schemas.microsoft.com/office/drawing/2014/main" id="{00000000-0008-0000-0100-00003D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0</xdr:col>
      <xdr:colOff>390525</xdr:colOff>
      <xdr:row>1132</xdr:row>
      <xdr:rowOff>104775</xdr:rowOff>
    </xdr:from>
    <xdr:ext cx="2809875" cy="1495425"/>
    <xdr:pic>
      <xdr:nvPicPr>
        <xdr:cNvPr id="62" name="image44.png">
          <a:extLst>
            <a:ext uri="{FF2B5EF4-FFF2-40B4-BE49-F238E27FC236}">
              <a16:creationId xmlns:a16="http://schemas.microsoft.com/office/drawing/2014/main" id="{00000000-0008-0000-0100-00003E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0</xdr:col>
      <xdr:colOff>19050</xdr:colOff>
      <xdr:row>1146</xdr:row>
      <xdr:rowOff>114300</xdr:rowOff>
    </xdr:from>
    <xdr:ext cx="3295650" cy="2114550"/>
    <xdr:pic>
      <xdr:nvPicPr>
        <xdr:cNvPr id="63" name="image46.png">
          <a:extLst>
            <a:ext uri="{FF2B5EF4-FFF2-40B4-BE49-F238E27FC236}">
              <a16:creationId xmlns:a16="http://schemas.microsoft.com/office/drawing/2014/main" id="{00000000-0008-0000-0100-00003F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0</xdr:col>
      <xdr:colOff>95250</xdr:colOff>
      <xdr:row>1162</xdr:row>
      <xdr:rowOff>171450</xdr:rowOff>
    </xdr:from>
    <xdr:ext cx="1857375" cy="1638300"/>
    <xdr:pic>
      <xdr:nvPicPr>
        <xdr:cNvPr id="64" name="image43.png">
          <a:extLst>
            <a:ext uri="{FF2B5EF4-FFF2-40B4-BE49-F238E27FC236}">
              <a16:creationId xmlns:a16="http://schemas.microsoft.com/office/drawing/2014/main" id="{00000000-0008-0000-0100-000040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0</xdr:col>
      <xdr:colOff>285750</xdr:colOff>
      <xdr:row>1179</xdr:row>
      <xdr:rowOff>28575</xdr:rowOff>
    </xdr:from>
    <xdr:ext cx="3819525" cy="2457450"/>
    <xdr:pic>
      <xdr:nvPicPr>
        <xdr:cNvPr id="65" name="image48.png">
          <a:extLst>
            <a:ext uri="{FF2B5EF4-FFF2-40B4-BE49-F238E27FC236}">
              <a16:creationId xmlns:a16="http://schemas.microsoft.com/office/drawing/2014/main" id="{00000000-0008-0000-0100-000041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0</xdr:col>
      <xdr:colOff>542925</xdr:colOff>
      <xdr:row>1207</xdr:row>
      <xdr:rowOff>28575</xdr:rowOff>
    </xdr:from>
    <xdr:ext cx="5600700" cy="6381750"/>
    <xdr:pic>
      <xdr:nvPicPr>
        <xdr:cNvPr id="66" name="image51.png">
          <a:extLst>
            <a:ext uri="{FF2B5EF4-FFF2-40B4-BE49-F238E27FC236}">
              <a16:creationId xmlns:a16="http://schemas.microsoft.com/office/drawing/2014/main" id="{00000000-0008-0000-0100-000042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0</xdr:col>
      <xdr:colOff>161925</xdr:colOff>
      <xdr:row>1248</xdr:row>
      <xdr:rowOff>85725</xdr:rowOff>
    </xdr:from>
    <xdr:ext cx="3876675" cy="5133975"/>
    <xdr:pic>
      <xdr:nvPicPr>
        <xdr:cNvPr id="67" name="image49.png">
          <a:extLst>
            <a:ext uri="{FF2B5EF4-FFF2-40B4-BE49-F238E27FC236}">
              <a16:creationId xmlns:a16="http://schemas.microsoft.com/office/drawing/2014/main" id="{00000000-0008-0000-0100-000043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0</xdr:col>
      <xdr:colOff>590550</xdr:colOff>
      <xdr:row>1283</xdr:row>
      <xdr:rowOff>161925</xdr:rowOff>
    </xdr:from>
    <xdr:ext cx="5534025" cy="6038850"/>
    <xdr:pic>
      <xdr:nvPicPr>
        <xdr:cNvPr id="68" name="image57.png">
          <a:extLst>
            <a:ext uri="{FF2B5EF4-FFF2-40B4-BE49-F238E27FC236}">
              <a16:creationId xmlns:a16="http://schemas.microsoft.com/office/drawing/2014/main" id="{00000000-0008-0000-0100-000044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0</xdr:col>
      <xdr:colOff>533400</xdr:colOff>
      <xdr:row>1323</xdr:row>
      <xdr:rowOff>161925</xdr:rowOff>
    </xdr:from>
    <xdr:ext cx="5562600" cy="5000625"/>
    <xdr:pic>
      <xdr:nvPicPr>
        <xdr:cNvPr id="69" name="image65.png">
          <a:extLst>
            <a:ext uri="{FF2B5EF4-FFF2-40B4-BE49-F238E27FC236}">
              <a16:creationId xmlns:a16="http://schemas.microsoft.com/office/drawing/2014/main" id="{00000000-0008-0000-0100-000045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0</xdr:col>
      <xdr:colOff>247650</xdr:colOff>
      <xdr:row>1358</xdr:row>
      <xdr:rowOff>19050</xdr:rowOff>
    </xdr:from>
    <xdr:ext cx="5810250" cy="6210300"/>
    <xdr:pic>
      <xdr:nvPicPr>
        <xdr:cNvPr id="70" name="image53.png">
          <a:extLst>
            <a:ext uri="{FF2B5EF4-FFF2-40B4-BE49-F238E27FC236}">
              <a16:creationId xmlns:a16="http://schemas.microsoft.com/office/drawing/2014/main" id="{00000000-0008-0000-0100-000046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0</xdr:col>
      <xdr:colOff>590550</xdr:colOff>
      <xdr:row>1397</xdr:row>
      <xdr:rowOff>0</xdr:rowOff>
    </xdr:from>
    <xdr:ext cx="6315075" cy="5324475"/>
    <xdr:pic>
      <xdr:nvPicPr>
        <xdr:cNvPr id="71" name="image57.png">
          <a:extLst>
            <a:ext uri="{FF2B5EF4-FFF2-40B4-BE49-F238E27FC236}">
              <a16:creationId xmlns:a16="http://schemas.microsoft.com/office/drawing/2014/main" id="{00000000-0008-0000-0100-000047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0</xdr:col>
      <xdr:colOff>352425</xdr:colOff>
      <xdr:row>1436</xdr:row>
      <xdr:rowOff>142875</xdr:rowOff>
    </xdr:from>
    <xdr:ext cx="5762625" cy="2266950"/>
    <xdr:pic>
      <xdr:nvPicPr>
        <xdr:cNvPr id="72" name="image52.png">
          <a:extLst>
            <a:ext uri="{FF2B5EF4-FFF2-40B4-BE49-F238E27FC236}">
              <a16:creationId xmlns:a16="http://schemas.microsoft.com/office/drawing/2014/main" id="{00000000-0008-0000-0100-000048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0</xdr:col>
      <xdr:colOff>123825</xdr:colOff>
      <xdr:row>1457</xdr:row>
      <xdr:rowOff>57150</xdr:rowOff>
    </xdr:from>
    <xdr:ext cx="6115050" cy="3171825"/>
    <xdr:pic>
      <xdr:nvPicPr>
        <xdr:cNvPr id="73" name="image56.png">
          <a:extLst>
            <a:ext uri="{FF2B5EF4-FFF2-40B4-BE49-F238E27FC236}">
              <a16:creationId xmlns:a16="http://schemas.microsoft.com/office/drawing/2014/main" id="{00000000-0008-0000-0100-000049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0</xdr:col>
      <xdr:colOff>371475</xdr:colOff>
      <xdr:row>1482</xdr:row>
      <xdr:rowOff>57150</xdr:rowOff>
    </xdr:from>
    <xdr:ext cx="5657850" cy="2752725"/>
    <xdr:pic>
      <xdr:nvPicPr>
        <xdr:cNvPr id="74" name="image62.png">
          <a:extLst>
            <a:ext uri="{FF2B5EF4-FFF2-40B4-BE49-F238E27FC236}">
              <a16:creationId xmlns:a16="http://schemas.microsoft.com/office/drawing/2014/main" id="{00000000-0008-0000-0100-00004A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0</xdr:col>
      <xdr:colOff>171450</xdr:colOff>
      <xdr:row>1505</xdr:row>
      <xdr:rowOff>76200</xdr:rowOff>
    </xdr:from>
    <xdr:ext cx="6143625" cy="2600325"/>
    <xdr:pic>
      <xdr:nvPicPr>
        <xdr:cNvPr id="75" name="image55.png">
          <a:extLst>
            <a:ext uri="{FF2B5EF4-FFF2-40B4-BE49-F238E27FC236}">
              <a16:creationId xmlns:a16="http://schemas.microsoft.com/office/drawing/2014/main" id="{00000000-0008-0000-0100-00004B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0</xdr:col>
      <xdr:colOff>276225</xdr:colOff>
      <xdr:row>1527</xdr:row>
      <xdr:rowOff>85725</xdr:rowOff>
    </xdr:from>
    <xdr:ext cx="5848350" cy="2971800"/>
    <xdr:pic>
      <xdr:nvPicPr>
        <xdr:cNvPr id="76" name="image61.png">
          <a:extLst>
            <a:ext uri="{FF2B5EF4-FFF2-40B4-BE49-F238E27FC236}">
              <a16:creationId xmlns:a16="http://schemas.microsoft.com/office/drawing/2014/main" id="{00000000-0008-0000-0100-00004C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0</xdr:col>
      <xdr:colOff>104775</xdr:colOff>
      <xdr:row>1849</xdr:row>
      <xdr:rowOff>76200</xdr:rowOff>
    </xdr:from>
    <xdr:ext cx="2705100" cy="1743075"/>
    <xdr:pic>
      <xdr:nvPicPr>
        <xdr:cNvPr id="77" name="image50.png">
          <a:extLst>
            <a:ext uri="{FF2B5EF4-FFF2-40B4-BE49-F238E27FC236}">
              <a16:creationId xmlns:a16="http://schemas.microsoft.com/office/drawing/2014/main" id="{00000000-0008-0000-0100-00004D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0</xdr:col>
      <xdr:colOff>304800</xdr:colOff>
      <xdr:row>1873</xdr:row>
      <xdr:rowOff>38100</xdr:rowOff>
    </xdr:from>
    <xdr:ext cx="2362200" cy="1866900"/>
    <xdr:pic>
      <xdr:nvPicPr>
        <xdr:cNvPr id="78" name="image63.png">
          <a:extLst>
            <a:ext uri="{FF2B5EF4-FFF2-40B4-BE49-F238E27FC236}">
              <a16:creationId xmlns:a16="http://schemas.microsoft.com/office/drawing/2014/main" id="{00000000-0008-0000-0100-00004E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0</xdr:col>
      <xdr:colOff>114300</xdr:colOff>
      <xdr:row>1922</xdr:row>
      <xdr:rowOff>85725</xdr:rowOff>
    </xdr:from>
    <xdr:ext cx="1543050" cy="3667125"/>
    <xdr:pic>
      <xdr:nvPicPr>
        <xdr:cNvPr id="79" name="image60.png">
          <a:extLst>
            <a:ext uri="{FF2B5EF4-FFF2-40B4-BE49-F238E27FC236}">
              <a16:creationId xmlns:a16="http://schemas.microsoft.com/office/drawing/2014/main" id="{00000000-0008-0000-0100-00004F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771525</xdr:colOff>
      <xdr:row>1964</xdr:row>
      <xdr:rowOff>38100</xdr:rowOff>
    </xdr:from>
    <xdr:ext cx="4057650" cy="1905000"/>
    <xdr:pic>
      <xdr:nvPicPr>
        <xdr:cNvPr id="80" name="image54.png">
          <a:extLst>
            <a:ext uri="{FF2B5EF4-FFF2-40B4-BE49-F238E27FC236}">
              <a16:creationId xmlns:a16="http://schemas.microsoft.com/office/drawing/2014/main" id="{00000000-0008-0000-0100-000050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0</xdr:col>
      <xdr:colOff>266700</xdr:colOff>
      <xdr:row>1983</xdr:row>
      <xdr:rowOff>95250</xdr:rowOff>
    </xdr:from>
    <xdr:ext cx="1790700" cy="3829050"/>
    <xdr:pic>
      <xdr:nvPicPr>
        <xdr:cNvPr id="81" name="image58.png">
          <a:extLst>
            <a:ext uri="{FF2B5EF4-FFF2-40B4-BE49-F238E27FC236}">
              <a16:creationId xmlns:a16="http://schemas.microsoft.com/office/drawing/2014/main" id="{00000000-0008-0000-0100-000051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0</xdr:col>
      <xdr:colOff>152400</xdr:colOff>
      <xdr:row>2010</xdr:row>
      <xdr:rowOff>76200</xdr:rowOff>
    </xdr:from>
    <xdr:ext cx="2152650" cy="2609850"/>
    <xdr:pic>
      <xdr:nvPicPr>
        <xdr:cNvPr id="82" name="image59.png">
          <a:extLst>
            <a:ext uri="{FF2B5EF4-FFF2-40B4-BE49-F238E27FC236}">
              <a16:creationId xmlns:a16="http://schemas.microsoft.com/office/drawing/2014/main" id="{00000000-0008-0000-0100-000052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0</xdr:col>
      <xdr:colOff>66675</xdr:colOff>
      <xdr:row>2039</xdr:row>
      <xdr:rowOff>152400</xdr:rowOff>
    </xdr:from>
    <xdr:ext cx="1628775" cy="1857375"/>
    <xdr:pic>
      <xdr:nvPicPr>
        <xdr:cNvPr id="83" name="image64.png">
          <a:extLst>
            <a:ext uri="{FF2B5EF4-FFF2-40B4-BE49-F238E27FC236}">
              <a16:creationId xmlns:a16="http://schemas.microsoft.com/office/drawing/2014/main" id="{00000000-0008-0000-0100-000053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0</xdr:col>
      <xdr:colOff>95250</xdr:colOff>
      <xdr:row>2030</xdr:row>
      <xdr:rowOff>123825</xdr:rowOff>
    </xdr:from>
    <xdr:ext cx="1638300" cy="1838325"/>
    <xdr:pic>
      <xdr:nvPicPr>
        <xdr:cNvPr id="84" name="image64.png">
          <a:extLst>
            <a:ext uri="{FF2B5EF4-FFF2-40B4-BE49-F238E27FC236}">
              <a16:creationId xmlns:a16="http://schemas.microsoft.com/office/drawing/2014/main" id="{00000000-0008-0000-0100-000054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0</xdr:col>
      <xdr:colOff>114300</xdr:colOff>
      <xdr:row>2056</xdr:row>
      <xdr:rowOff>123825</xdr:rowOff>
    </xdr:from>
    <xdr:ext cx="1981200" cy="1552575"/>
    <xdr:pic>
      <xdr:nvPicPr>
        <xdr:cNvPr id="85" name="image66.png">
          <a:extLst>
            <a:ext uri="{FF2B5EF4-FFF2-40B4-BE49-F238E27FC236}">
              <a16:creationId xmlns:a16="http://schemas.microsoft.com/office/drawing/2014/main" id="{00000000-0008-0000-0100-000055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0</xdr:col>
      <xdr:colOff>209550</xdr:colOff>
      <xdr:row>2076</xdr:row>
      <xdr:rowOff>57150</xdr:rowOff>
    </xdr:from>
    <xdr:ext cx="1905000" cy="3162300"/>
    <xdr:pic>
      <xdr:nvPicPr>
        <xdr:cNvPr id="86" name="image74.png">
          <a:extLst>
            <a:ext uri="{FF2B5EF4-FFF2-40B4-BE49-F238E27FC236}">
              <a16:creationId xmlns:a16="http://schemas.microsoft.com/office/drawing/2014/main" id="{00000000-0008-0000-0100-000056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0</xdr:col>
      <xdr:colOff>76200</xdr:colOff>
      <xdr:row>2098</xdr:row>
      <xdr:rowOff>133350</xdr:rowOff>
    </xdr:from>
    <xdr:ext cx="1514475" cy="3190875"/>
    <xdr:pic>
      <xdr:nvPicPr>
        <xdr:cNvPr id="87" name="image68.png">
          <a:extLst>
            <a:ext uri="{FF2B5EF4-FFF2-40B4-BE49-F238E27FC236}">
              <a16:creationId xmlns:a16="http://schemas.microsoft.com/office/drawing/2014/main" id="{00000000-0008-0000-0100-000057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0</xdr:col>
      <xdr:colOff>133350</xdr:colOff>
      <xdr:row>1755</xdr:row>
      <xdr:rowOff>95250</xdr:rowOff>
    </xdr:from>
    <xdr:ext cx="2381250" cy="4171950"/>
    <xdr:pic>
      <xdr:nvPicPr>
        <xdr:cNvPr id="88" name="image67.png">
          <a:extLst>
            <a:ext uri="{FF2B5EF4-FFF2-40B4-BE49-F238E27FC236}">
              <a16:creationId xmlns:a16="http://schemas.microsoft.com/office/drawing/2014/main" id="{00000000-0008-0000-0100-000058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0</xdr:col>
      <xdr:colOff>561975</xdr:colOff>
      <xdr:row>1791</xdr:row>
      <xdr:rowOff>28575</xdr:rowOff>
    </xdr:from>
    <xdr:ext cx="1952625" cy="4019550"/>
    <xdr:pic>
      <xdr:nvPicPr>
        <xdr:cNvPr id="89" name="image75.png">
          <a:extLst>
            <a:ext uri="{FF2B5EF4-FFF2-40B4-BE49-F238E27FC236}">
              <a16:creationId xmlns:a16="http://schemas.microsoft.com/office/drawing/2014/main" id="{00000000-0008-0000-0100-000059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0</xdr:col>
      <xdr:colOff>161925</xdr:colOff>
      <xdr:row>1821</xdr:row>
      <xdr:rowOff>161925</xdr:rowOff>
    </xdr:from>
    <xdr:ext cx="2543175" cy="3200400"/>
    <xdr:pic>
      <xdr:nvPicPr>
        <xdr:cNvPr id="90" name="image79.png">
          <a:extLst>
            <a:ext uri="{FF2B5EF4-FFF2-40B4-BE49-F238E27FC236}">
              <a16:creationId xmlns:a16="http://schemas.microsoft.com/office/drawing/2014/main" id="{00000000-0008-0000-0100-00005A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0</xdr:col>
      <xdr:colOff>47625</xdr:colOff>
      <xdr:row>1894</xdr:row>
      <xdr:rowOff>47625</xdr:rowOff>
    </xdr:from>
    <xdr:ext cx="3086100" cy="4086225"/>
    <xdr:pic>
      <xdr:nvPicPr>
        <xdr:cNvPr id="91" name="image69.png">
          <a:extLst>
            <a:ext uri="{FF2B5EF4-FFF2-40B4-BE49-F238E27FC236}">
              <a16:creationId xmlns:a16="http://schemas.microsoft.com/office/drawing/2014/main" id="{00000000-0008-0000-0100-00005B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381000</xdr:colOff>
      <xdr:row>1551</xdr:row>
      <xdr:rowOff>85725</xdr:rowOff>
    </xdr:from>
    <xdr:ext cx="3724275" cy="2543175"/>
    <xdr:pic>
      <xdr:nvPicPr>
        <xdr:cNvPr id="92" name="image71.png">
          <a:extLst>
            <a:ext uri="{FF2B5EF4-FFF2-40B4-BE49-F238E27FC236}">
              <a16:creationId xmlns:a16="http://schemas.microsoft.com/office/drawing/2014/main" id="{00000000-0008-0000-0100-00005C000000}"/>
            </a:ext>
          </a:extLst>
        </xdr:cNvPr>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xdr:col>
      <xdr:colOff>523875</xdr:colOff>
      <xdr:row>1573</xdr:row>
      <xdr:rowOff>152400</xdr:rowOff>
    </xdr:from>
    <xdr:ext cx="3648075" cy="3314700"/>
    <xdr:pic>
      <xdr:nvPicPr>
        <xdr:cNvPr id="93" name="image73.png">
          <a:extLst>
            <a:ext uri="{FF2B5EF4-FFF2-40B4-BE49-F238E27FC236}">
              <a16:creationId xmlns:a16="http://schemas.microsoft.com/office/drawing/2014/main" id="{00000000-0008-0000-0100-00005D00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0</xdr:col>
      <xdr:colOff>95250</xdr:colOff>
      <xdr:row>1599</xdr:row>
      <xdr:rowOff>47625</xdr:rowOff>
    </xdr:from>
    <xdr:ext cx="6229350" cy="2009775"/>
    <xdr:pic>
      <xdr:nvPicPr>
        <xdr:cNvPr id="94" name="image80.png">
          <a:extLst>
            <a:ext uri="{FF2B5EF4-FFF2-40B4-BE49-F238E27FC236}">
              <a16:creationId xmlns:a16="http://schemas.microsoft.com/office/drawing/2014/main" id="{00000000-0008-0000-0100-00005E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609600</xdr:colOff>
      <xdr:row>1618</xdr:row>
      <xdr:rowOff>142875</xdr:rowOff>
    </xdr:from>
    <xdr:ext cx="3676650" cy="3600450"/>
    <xdr:pic>
      <xdr:nvPicPr>
        <xdr:cNvPr id="95" name="image76.png">
          <a:extLst>
            <a:ext uri="{FF2B5EF4-FFF2-40B4-BE49-F238E27FC236}">
              <a16:creationId xmlns:a16="http://schemas.microsoft.com/office/drawing/2014/main" id="{00000000-0008-0000-0100-00005F00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0</xdr:col>
      <xdr:colOff>390525</xdr:colOff>
      <xdr:row>1646</xdr:row>
      <xdr:rowOff>152400</xdr:rowOff>
    </xdr:from>
    <xdr:ext cx="5514975" cy="2476500"/>
    <xdr:pic>
      <xdr:nvPicPr>
        <xdr:cNvPr id="96" name="image92.png">
          <a:extLst>
            <a:ext uri="{FF2B5EF4-FFF2-40B4-BE49-F238E27FC236}">
              <a16:creationId xmlns:a16="http://schemas.microsoft.com/office/drawing/2014/main" id="{00000000-0008-0000-0100-000060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0</xdr:col>
      <xdr:colOff>409575</xdr:colOff>
      <xdr:row>1668</xdr:row>
      <xdr:rowOff>133350</xdr:rowOff>
    </xdr:from>
    <xdr:ext cx="5257800" cy="2905125"/>
    <xdr:pic>
      <xdr:nvPicPr>
        <xdr:cNvPr id="97" name="image82.png">
          <a:extLst>
            <a:ext uri="{FF2B5EF4-FFF2-40B4-BE49-F238E27FC236}">
              <a16:creationId xmlns:a16="http://schemas.microsoft.com/office/drawing/2014/main" id="{00000000-0008-0000-0100-000061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0</xdr:col>
      <xdr:colOff>257175</xdr:colOff>
      <xdr:row>1692</xdr:row>
      <xdr:rowOff>171450</xdr:rowOff>
    </xdr:from>
    <xdr:ext cx="5724525" cy="2162175"/>
    <xdr:pic>
      <xdr:nvPicPr>
        <xdr:cNvPr id="98" name="image70.png">
          <a:extLst>
            <a:ext uri="{FF2B5EF4-FFF2-40B4-BE49-F238E27FC236}">
              <a16:creationId xmlns:a16="http://schemas.microsoft.com/office/drawing/2014/main" id="{00000000-0008-0000-0100-000062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161925</xdr:colOff>
      <xdr:row>1712</xdr:row>
      <xdr:rowOff>85725</xdr:rowOff>
    </xdr:from>
    <xdr:ext cx="4410075" cy="2609850"/>
    <xdr:pic>
      <xdr:nvPicPr>
        <xdr:cNvPr id="99" name="image85.png">
          <a:extLst>
            <a:ext uri="{FF2B5EF4-FFF2-40B4-BE49-F238E27FC236}">
              <a16:creationId xmlns:a16="http://schemas.microsoft.com/office/drawing/2014/main" id="{00000000-0008-0000-0100-000063000000}"/>
            </a:ext>
          </a:extLst>
        </xdr:cNvPr>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1</xdr:col>
      <xdr:colOff>104775</xdr:colOff>
      <xdr:row>1735</xdr:row>
      <xdr:rowOff>76200</xdr:rowOff>
    </xdr:from>
    <xdr:ext cx="4371975" cy="2676525"/>
    <xdr:pic>
      <xdr:nvPicPr>
        <xdr:cNvPr id="100" name="image77.png">
          <a:extLst>
            <a:ext uri="{FF2B5EF4-FFF2-40B4-BE49-F238E27FC236}">
              <a16:creationId xmlns:a16="http://schemas.microsoft.com/office/drawing/2014/main" id="{00000000-0008-0000-0100-000064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0</xdr:col>
      <xdr:colOff>161925</xdr:colOff>
      <xdr:row>1026</xdr:row>
      <xdr:rowOff>104775</xdr:rowOff>
    </xdr:from>
    <xdr:ext cx="3305175" cy="2038350"/>
    <xdr:pic>
      <xdr:nvPicPr>
        <xdr:cNvPr id="101" name="image78.png">
          <a:extLst>
            <a:ext uri="{FF2B5EF4-FFF2-40B4-BE49-F238E27FC236}">
              <a16:creationId xmlns:a16="http://schemas.microsoft.com/office/drawing/2014/main" id="{00000000-0008-0000-0100-00006500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0</xdr:col>
      <xdr:colOff>523875</xdr:colOff>
      <xdr:row>1038</xdr:row>
      <xdr:rowOff>76200</xdr:rowOff>
    </xdr:from>
    <xdr:ext cx="2905125" cy="1838325"/>
    <xdr:pic>
      <xdr:nvPicPr>
        <xdr:cNvPr id="102" name="image87.png">
          <a:extLst>
            <a:ext uri="{FF2B5EF4-FFF2-40B4-BE49-F238E27FC236}">
              <a16:creationId xmlns:a16="http://schemas.microsoft.com/office/drawing/2014/main" id="{00000000-0008-0000-0100-000066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0</xdr:col>
      <xdr:colOff>514350</xdr:colOff>
      <xdr:row>1049</xdr:row>
      <xdr:rowOff>38100</xdr:rowOff>
    </xdr:from>
    <xdr:ext cx="2943225" cy="1504950"/>
    <xdr:pic>
      <xdr:nvPicPr>
        <xdr:cNvPr id="103" name="image72.png">
          <a:extLst>
            <a:ext uri="{FF2B5EF4-FFF2-40B4-BE49-F238E27FC236}">
              <a16:creationId xmlns:a16="http://schemas.microsoft.com/office/drawing/2014/main" id="{00000000-0008-0000-0100-000067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0</xdr:col>
      <xdr:colOff>209550</xdr:colOff>
      <xdr:row>1063</xdr:row>
      <xdr:rowOff>66675</xdr:rowOff>
    </xdr:from>
    <xdr:ext cx="3295650" cy="1733550"/>
    <xdr:pic>
      <xdr:nvPicPr>
        <xdr:cNvPr id="104" name="image84.png">
          <a:extLst>
            <a:ext uri="{FF2B5EF4-FFF2-40B4-BE49-F238E27FC236}">
              <a16:creationId xmlns:a16="http://schemas.microsoft.com/office/drawing/2014/main" id="{00000000-0008-0000-0100-000068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0</xdr:col>
      <xdr:colOff>95250</xdr:colOff>
      <xdr:row>1080</xdr:row>
      <xdr:rowOff>66675</xdr:rowOff>
    </xdr:from>
    <xdr:ext cx="3467100" cy="1781175"/>
    <xdr:pic>
      <xdr:nvPicPr>
        <xdr:cNvPr id="105" name="image81.png">
          <a:extLst>
            <a:ext uri="{FF2B5EF4-FFF2-40B4-BE49-F238E27FC236}">
              <a16:creationId xmlns:a16="http://schemas.microsoft.com/office/drawing/2014/main" id="{00000000-0008-0000-0100-000069000000}"/>
            </a:ext>
          </a:extLst>
        </xdr:cNvPr>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0</xdr:col>
      <xdr:colOff>104775</xdr:colOff>
      <xdr:row>1071</xdr:row>
      <xdr:rowOff>171450</xdr:rowOff>
    </xdr:from>
    <xdr:ext cx="3467100" cy="1724025"/>
    <xdr:pic>
      <xdr:nvPicPr>
        <xdr:cNvPr id="106" name="image95.png">
          <a:extLst>
            <a:ext uri="{FF2B5EF4-FFF2-40B4-BE49-F238E27FC236}">
              <a16:creationId xmlns:a16="http://schemas.microsoft.com/office/drawing/2014/main" id="{00000000-0008-0000-0100-00006A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5</xdr:col>
      <xdr:colOff>95250</xdr:colOff>
      <xdr:row>1113</xdr:row>
      <xdr:rowOff>76200</xdr:rowOff>
    </xdr:from>
    <xdr:ext cx="2876550" cy="1771650"/>
    <xdr:pic>
      <xdr:nvPicPr>
        <xdr:cNvPr id="107" name="image83.png">
          <a:extLst>
            <a:ext uri="{FF2B5EF4-FFF2-40B4-BE49-F238E27FC236}">
              <a16:creationId xmlns:a16="http://schemas.microsoft.com/office/drawing/2014/main" id="{00000000-0008-0000-0100-00006B000000}"/>
            </a:ext>
          </a:extLst>
        </xdr:cNvPr>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2</xdr:col>
      <xdr:colOff>38100</xdr:colOff>
      <xdr:row>823</xdr:row>
      <xdr:rowOff>38100</xdr:rowOff>
    </xdr:from>
    <xdr:ext cx="3581400" cy="1600200"/>
    <xdr:pic>
      <xdr:nvPicPr>
        <xdr:cNvPr id="108" name="image91.png">
          <a:extLst>
            <a:ext uri="{FF2B5EF4-FFF2-40B4-BE49-F238E27FC236}">
              <a16:creationId xmlns:a16="http://schemas.microsoft.com/office/drawing/2014/main" id="{00000000-0008-0000-0100-00006C000000}"/>
            </a:ext>
          </a:extLst>
        </xdr:cNvPr>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0</xdr:col>
      <xdr:colOff>247650</xdr:colOff>
      <xdr:row>2133</xdr:row>
      <xdr:rowOff>123825</xdr:rowOff>
    </xdr:from>
    <xdr:ext cx="6057900" cy="2876550"/>
    <xdr:pic>
      <xdr:nvPicPr>
        <xdr:cNvPr id="109" name="image88.png">
          <a:extLst>
            <a:ext uri="{FF2B5EF4-FFF2-40B4-BE49-F238E27FC236}">
              <a16:creationId xmlns:a16="http://schemas.microsoft.com/office/drawing/2014/main" id="{00000000-0008-0000-0100-00006D000000}"/>
            </a:ext>
          </a:extLst>
        </xdr:cNvPr>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7</xdr:col>
      <xdr:colOff>95250</xdr:colOff>
      <xdr:row>941</xdr:row>
      <xdr:rowOff>123825</xdr:rowOff>
    </xdr:from>
    <xdr:ext cx="1219200" cy="2867025"/>
    <xdr:pic>
      <xdr:nvPicPr>
        <xdr:cNvPr id="110" name="image89.png">
          <a:extLst>
            <a:ext uri="{FF2B5EF4-FFF2-40B4-BE49-F238E27FC236}">
              <a16:creationId xmlns:a16="http://schemas.microsoft.com/office/drawing/2014/main" id="{00000000-0008-0000-0100-00006E000000}"/>
            </a:ext>
          </a:extLst>
        </xdr:cNvPr>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5</xdr:col>
      <xdr:colOff>342900</xdr:colOff>
      <xdr:row>947</xdr:row>
      <xdr:rowOff>57150</xdr:rowOff>
    </xdr:from>
    <xdr:ext cx="1219200" cy="571500"/>
    <xdr:pic>
      <xdr:nvPicPr>
        <xdr:cNvPr id="111" name="image86.png">
          <a:extLst>
            <a:ext uri="{FF2B5EF4-FFF2-40B4-BE49-F238E27FC236}">
              <a16:creationId xmlns:a16="http://schemas.microsoft.com/office/drawing/2014/main" id="{00000000-0008-0000-0100-00006F000000}"/>
            </a:ext>
          </a:extLst>
        </xdr:cNvPr>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0</xdr:col>
      <xdr:colOff>123825</xdr:colOff>
      <xdr:row>1089</xdr:row>
      <xdr:rowOff>28575</xdr:rowOff>
    </xdr:from>
    <xdr:ext cx="933450" cy="1514475"/>
    <xdr:pic>
      <xdr:nvPicPr>
        <xdr:cNvPr id="112" name="image90.png">
          <a:extLst>
            <a:ext uri="{FF2B5EF4-FFF2-40B4-BE49-F238E27FC236}">
              <a16:creationId xmlns:a16="http://schemas.microsoft.com/office/drawing/2014/main" id="{00000000-0008-0000-0100-000070000000}"/>
            </a:ext>
          </a:extLst>
        </xdr:cNvPr>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fitToPage="1"/>
  </sheetPr>
  <dimension ref="A1:Z1000"/>
  <sheetViews>
    <sheetView tabSelected="1" topLeftCell="A10" workbookViewId="0">
      <selection activeCell="C19" sqref="C19"/>
    </sheetView>
  </sheetViews>
  <sheetFormatPr baseColWidth="10" defaultColWidth="14.42578125" defaultRowHeight="15" customHeight="1"/>
  <cols>
    <col min="1" max="1" width="4.7109375" customWidth="1"/>
    <col min="2" max="2" width="16.42578125" customWidth="1"/>
    <col min="3" max="3" width="92" customWidth="1"/>
    <col min="4" max="4" width="13.7109375" customWidth="1"/>
    <col min="5" max="5" width="12" customWidth="1"/>
    <col min="6" max="6" width="14.28515625" customWidth="1"/>
    <col min="7" max="7" width="15.28515625" customWidth="1"/>
    <col min="8" max="8" width="17.7109375" customWidth="1"/>
    <col min="9" max="9" width="12.28515625" customWidth="1"/>
    <col min="10" max="10" width="24" customWidth="1"/>
    <col min="11" max="11" width="13.28515625" customWidth="1"/>
    <col min="12" max="26" width="11.42578125" customWidth="1"/>
  </cols>
  <sheetData>
    <row r="1" spans="1:26" ht="19.5" customHeight="1">
      <c r="A1" s="1"/>
      <c r="B1" s="181" t="s">
        <v>0</v>
      </c>
      <c r="C1" s="182"/>
      <c r="D1" s="182"/>
      <c r="E1" s="182"/>
      <c r="F1" s="182"/>
      <c r="G1" s="182"/>
      <c r="H1" s="183"/>
      <c r="I1" s="1"/>
      <c r="J1" s="1"/>
      <c r="K1" s="1"/>
      <c r="L1" s="1"/>
      <c r="M1" s="1"/>
      <c r="N1" s="1"/>
      <c r="O1" s="1"/>
      <c r="P1" s="1"/>
      <c r="Q1" s="1"/>
      <c r="R1" s="1"/>
      <c r="S1" s="1"/>
      <c r="T1" s="1"/>
      <c r="U1" s="1"/>
      <c r="V1" s="1"/>
      <c r="W1" s="1"/>
      <c r="X1" s="1"/>
      <c r="Y1" s="1"/>
      <c r="Z1" s="1"/>
    </row>
    <row r="2" spans="1:26" ht="36" customHeight="1">
      <c r="A2" s="1"/>
      <c r="B2" s="2"/>
      <c r="C2" s="184" t="s">
        <v>1</v>
      </c>
      <c r="D2" s="185"/>
      <c r="E2" s="185"/>
      <c r="F2" s="185"/>
      <c r="G2" s="185"/>
      <c r="H2" s="186"/>
      <c r="I2" s="1"/>
      <c r="J2" s="1"/>
      <c r="K2" s="1"/>
      <c r="L2" s="1"/>
      <c r="M2" s="1"/>
      <c r="N2" s="1"/>
      <c r="O2" s="1"/>
      <c r="P2" s="1"/>
      <c r="Q2" s="1"/>
      <c r="R2" s="1"/>
      <c r="S2" s="1"/>
      <c r="T2" s="1"/>
      <c r="U2" s="1"/>
      <c r="V2" s="1"/>
      <c r="W2" s="1"/>
      <c r="X2" s="1"/>
      <c r="Y2" s="1"/>
      <c r="Z2" s="1"/>
    </row>
    <row r="3" spans="1:26" ht="22.5" customHeight="1">
      <c r="A3" s="1"/>
      <c r="B3" s="3"/>
      <c r="C3" s="187"/>
      <c r="D3" s="188"/>
      <c r="E3" s="188"/>
      <c r="F3" s="188"/>
      <c r="G3" s="188"/>
      <c r="H3" s="189"/>
      <c r="I3" s="1"/>
      <c r="J3" s="1"/>
      <c r="K3" s="1"/>
      <c r="L3" s="1"/>
      <c r="M3" s="1"/>
      <c r="N3" s="1"/>
      <c r="O3" s="1"/>
      <c r="P3" s="1"/>
      <c r="Q3" s="1"/>
      <c r="R3" s="1"/>
      <c r="S3" s="1"/>
      <c r="T3" s="1"/>
      <c r="U3" s="1"/>
      <c r="V3" s="1"/>
      <c r="W3" s="1"/>
      <c r="X3" s="1"/>
      <c r="Y3" s="1"/>
      <c r="Z3" s="1"/>
    </row>
    <row r="4" spans="1:26" ht="30" customHeight="1">
      <c r="A4" s="1"/>
      <c r="B4" s="4" t="s">
        <v>2</v>
      </c>
      <c r="C4" s="5" t="s">
        <v>3</v>
      </c>
      <c r="D4" s="6" t="s">
        <v>4</v>
      </c>
      <c r="E4" s="5" t="s">
        <v>5</v>
      </c>
      <c r="F4" s="7" t="s">
        <v>6</v>
      </c>
      <c r="G4" s="7" t="s">
        <v>7</v>
      </c>
      <c r="H4" s="7" t="s">
        <v>8</v>
      </c>
      <c r="I4" s="1"/>
      <c r="J4" s="1"/>
      <c r="K4" s="1"/>
      <c r="L4" s="1"/>
      <c r="M4" s="1"/>
      <c r="N4" s="1"/>
      <c r="O4" s="1"/>
      <c r="P4" s="1"/>
      <c r="Q4" s="1"/>
      <c r="R4" s="1"/>
      <c r="S4" s="1"/>
      <c r="T4" s="1"/>
      <c r="U4" s="1"/>
      <c r="V4" s="1"/>
      <c r="W4" s="1"/>
      <c r="X4" s="1"/>
      <c r="Y4" s="1"/>
      <c r="Z4" s="1"/>
    </row>
    <row r="5" spans="1:26" ht="18.75" customHeight="1">
      <c r="A5" s="1"/>
      <c r="B5" s="8">
        <v>1</v>
      </c>
      <c r="C5" s="190" t="s">
        <v>9</v>
      </c>
      <c r="D5" s="182"/>
      <c r="E5" s="182"/>
      <c r="F5" s="182"/>
      <c r="G5" s="183"/>
      <c r="H5" s="9">
        <f>SUM(G6:G7)</f>
        <v>0</v>
      </c>
      <c r="I5" s="1"/>
      <c r="J5" s="1"/>
      <c r="K5" s="1"/>
      <c r="L5" s="1"/>
      <c r="M5" s="1"/>
      <c r="N5" s="1"/>
      <c r="O5" s="1"/>
      <c r="P5" s="1"/>
      <c r="Q5" s="1"/>
      <c r="R5" s="1"/>
      <c r="S5" s="1"/>
      <c r="T5" s="1"/>
      <c r="U5" s="1"/>
      <c r="V5" s="1"/>
      <c r="W5" s="1"/>
      <c r="X5" s="1"/>
      <c r="Y5" s="1"/>
      <c r="Z5" s="1"/>
    </row>
    <row r="6" spans="1:26" ht="42.75" customHeight="1">
      <c r="A6" s="1"/>
      <c r="B6" s="10">
        <v>1.01</v>
      </c>
      <c r="C6" s="11" t="s">
        <v>10</v>
      </c>
      <c r="D6" s="12">
        <v>1</v>
      </c>
      <c r="E6" s="13" t="s">
        <v>11</v>
      </c>
      <c r="F6" s="14">
        <v>0</v>
      </c>
      <c r="G6" s="14">
        <f t="shared" ref="G6:G7" si="0">D6*F6</f>
        <v>0</v>
      </c>
      <c r="H6" s="15"/>
      <c r="I6" s="1"/>
      <c r="J6" s="1"/>
      <c r="K6" s="1"/>
      <c r="L6" s="1"/>
      <c r="M6" s="1"/>
      <c r="N6" s="1"/>
      <c r="O6" s="1"/>
      <c r="P6" s="1"/>
      <c r="Q6" s="1"/>
      <c r="R6" s="1"/>
      <c r="S6" s="1"/>
      <c r="T6" s="1"/>
      <c r="U6" s="1"/>
      <c r="V6" s="1"/>
      <c r="W6" s="1"/>
      <c r="X6" s="1"/>
      <c r="Y6" s="1"/>
      <c r="Z6" s="1"/>
    </row>
    <row r="7" spans="1:26" ht="42" customHeight="1">
      <c r="A7" s="1"/>
      <c r="B7" s="10">
        <v>1.02</v>
      </c>
      <c r="C7" s="11" t="s">
        <v>12</v>
      </c>
      <c r="D7" s="12">
        <v>1</v>
      </c>
      <c r="E7" s="13" t="s">
        <v>11</v>
      </c>
      <c r="F7" s="14">
        <v>0</v>
      </c>
      <c r="G7" s="14">
        <f t="shared" si="0"/>
        <v>0</v>
      </c>
      <c r="H7" s="15"/>
      <c r="I7" s="1"/>
      <c r="J7" s="1"/>
      <c r="K7" s="1"/>
      <c r="L7" s="1"/>
      <c r="M7" s="1"/>
      <c r="N7" s="1"/>
      <c r="O7" s="1"/>
      <c r="P7" s="1"/>
      <c r="Q7" s="1"/>
      <c r="R7" s="1"/>
      <c r="S7" s="1"/>
      <c r="T7" s="1"/>
      <c r="U7" s="1"/>
      <c r="V7" s="1"/>
      <c r="W7" s="1"/>
      <c r="X7" s="1"/>
      <c r="Y7" s="1"/>
      <c r="Z7" s="1"/>
    </row>
    <row r="8" spans="1:26" ht="33" customHeight="1">
      <c r="A8" s="1"/>
      <c r="B8" s="191" t="s">
        <v>13</v>
      </c>
      <c r="C8" s="182"/>
      <c r="D8" s="182"/>
      <c r="E8" s="182"/>
      <c r="F8" s="182"/>
      <c r="G8" s="182"/>
      <c r="H8" s="183"/>
      <c r="I8" s="1"/>
      <c r="J8" s="1"/>
      <c r="K8" s="1"/>
      <c r="L8" s="1"/>
      <c r="M8" s="1"/>
      <c r="N8" s="1"/>
      <c r="O8" s="1"/>
      <c r="P8" s="1"/>
      <c r="Q8" s="1"/>
      <c r="R8" s="1"/>
      <c r="S8" s="1"/>
      <c r="T8" s="1"/>
      <c r="U8" s="1"/>
      <c r="V8" s="1"/>
      <c r="W8" s="1"/>
      <c r="X8" s="1"/>
      <c r="Y8" s="1"/>
      <c r="Z8" s="1"/>
    </row>
    <row r="9" spans="1:26" ht="18.75" customHeight="1">
      <c r="A9" s="1"/>
      <c r="B9" s="8">
        <v>2</v>
      </c>
      <c r="C9" s="190" t="s">
        <v>14</v>
      </c>
      <c r="D9" s="182"/>
      <c r="E9" s="182"/>
      <c r="F9" s="182"/>
      <c r="G9" s="183"/>
      <c r="H9" s="9">
        <f>SUM(G10:G13)</f>
        <v>0</v>
      </c>
      <c r="I9" s="1"/>
      <c r="J9" s="1"/>
      <c r="K9" s="1"/>
      <c r="L9" s="1"/>
      <c r="M9" s="1"/>
      <c r="N9" s="1"/>
      <c r="O9" s="1"/>
      <c r="P9" s="1"/>
      <c r="Q9" s="1"/>
      <c r="R9" s="1"/>
      <c r="S9" s="1"/>
      <c r="T9" s="1"/>
      <c r="U9" s="1"/>
      <c r="V9" s="1"/>
      <c r="W9" s="1"/>
      <c r="X9" s="1"/>
      <c r="Y9" s="1"/>
      <c r="Z9" s="1"/>
    </row>
    <row r="10" spans="1:26" ht="29.25" customHeight="1">
      <c r="A10" s="1"/>
      <c r="B10" s="10">
        <f t="shared" ref="B10:B13" si="1">B9+0.01</f>
        <v>2.0099999999999998</v>
      </c>
      <c r="C10" s="16" t="s">
        <v>15</v>
      </c>
      <c r="D10" s="17">
        <v>4</v>
      </c>
      <c r="E10" s="17" t="s">
        <v>16</v>
      </c>
      <c r="F10" s="18">
        <v>0</v>
      </c>
      <c r="G10" s="14">
        <f t="shared" ref="G10:G13" si="2">D10*F10</f>
        <v>0</v>
      </c>
      <c r="H10" s="15"/>
      <c r="I10" s="1"/>
      <c r="J10" s="1"/>
      <c r="K10" s="1"/>
      <c r="L10" s="1"/>
      <c r="M10" s="1"/>
      <c r="N10" s="1"/>
      <c r="O10" s="1"/>
      <c r="P10" s="1"/>
      <c r="Q10" s="1"/>
      <c r="R10" s="1"/>
      <c r="S10" s="1"/>
      <c r="T10" s="1"/>
      <c r="U10" s="1"/>
      <c r="V10" s="1"/>
      <c r="W10" s="1"/>
      <c r="X10" s="1"/>
      <c r="Y10" s="1"/>
      <c r="Z10" s="1"/>
    </row>
    <row r="11" spans="1:26" ht="23.25" customHeight="1">
      <c r="A11" s="1"/>
      <c r="B11" s="10">
        <f t="shared" si="1"/>
        <v>2.0199999999999996</v>
      </c>
      <c r="C11" s="16" t="s">
        <v>17</v>
      </c>
      <c r="D11" s="17">
        <v>44.85</v>
      </c>
      <c r="E11" s="17" t="s">
        <v>16</v>
      </c>
      <c r="F11" s="18">
        <v>0</v>
      </c>
      <c r="G11" s="14">
        <f t="shared" si="2"/>
        <v>0</v>
      </c>
      <c r="H11" s="15"/>
      <c r="I11" s="1"/>
      <c r="J11" s="1"/>
      <c r="K11" s="1"/>
      <c r="L11" s="1"/>
      <c r="M11" s="1"/>
      <c r="N11" s="1"/>
      <c r="O11" s="1"/>
      <c r="P11" s="1"/>
      <c r="Q11" s="1"/>
      <c r="R11" s="1"/>
      <c r="S11" s="1"/>
      <c r="T11" s="1"/>
      <c r="U11" s="1"/>
      <c r="V11" s="1"/>
      <c r="W11" s="1"/>
      <c r="X11" s="1"/>
      <c r="Y11" s="1"/>
      <c r="Z11" s="1"/>
    </row>
    <row r="12" spans="1:26" ht="58.5" customHeight="1">
      <c r="A12" s="1"/>
      <c r="B12" s="10">
        <f t="shared" si="1"/>
        <v>2.0299999999999994</v>
      </c>
      <c r="C12" s="16" t="s">
        <v>18</v>
      </c>
      <c r="D12" s="10">
        <v>1</v>
      </c>
      <c r="E12" s="13" t="s">
        <v>11</v>
      </c>
      <c r="F12" s="18">
        <v>0</v>
      </c>
      <c r="G12" s="14">
        <f t="shared" si="2"/>
        <v>0</v>
      </c>
      <c r="H12" s="15"/>
      <c r="I12" s="1"/>
      <c r="J12" s="1"/>
      <c r="K12" s="1"/>
      <c r="L12" s="1"/>
      <c r="M12" s="1"/>
      <c r="N12" s="1"/>
      <c r="O12" s="1"/>
      <c r="P12" s="1"/>
      <c r="Q12" s="1"/>
      <c r="R12" s="1"/>
      <c r="S12" s="1"/>
      <c r="T12" s="1"/>
      <c r="U12" s="1"/>
      <c r="V12" s="1"/>
      <c r="W12" s="1"/>
      <c r="X12" s="1"/>
      <c r="Y12" s="1"/>
      <c r="Z12" s="1"/>
    </row>
    <row r="13" spans="1:26" ht="57.75" customHeight="1">
      <c r="A13" s="1"/>
      <c r="B13" s="10">
        <f t="shared" si="1"/>
        <v>2.0399999999999991</v>
      </c>
      <c r="C13" s="16" t="s">
        <v>19</v>
      </c>
      <c r="D13" s="10">
        <v>1</v>
      </c>
      <c r="E13" s="17" t="s">
        <v>20</v>
      </c>
      <c r="F13" s="18">
        <v>0</v>
      </c>
      <c r="G13" s="14">
        <f t="shared" si="2"/>
        <v>0</v>
      </c>
      <c r="H13" s="15"/>
      <c r="I13" s="1"/>
      <c r="J13" s="1"/>
      <c r="K13" s="1"/>
      <c r="L13" s="1"/>
      <c r="M13" s="1"/>
      <c r="N13" s="1"/>
      <c r="O13" s="1"/>
      <c r="P13" s="1"/>
      <c r="Q13" s="1"/>
      <c r="R13" s="1"/>
      <c r="S13" s="1"/>
      <c r="T13" s="1"/>
      <c r="U13" s="1"/>
      <c r="V13" s="1"/>
      <c r="W13" s="1"/>
      <c r="X13" s="1"/>
      <c r="Y13" s="1"/>
      <c r="Z13" s="1"/>
    </row>
    <row r="14" spans="1:26" ht="36.75" customHeight="1">
      <c r="A14" s="1"/>
      <c r="B14" s="192" t="s">
        <v>21</v>
      </c>
      <c r="C14" s="182"/>
      <c r="D14" s="182"/>
      <c r="E14" s="182"/>
      <c r="F14" s="182"/>
      <c r="G14" s="182"/>
      <c r="H14" s="183"/>
      <c r="I14" s="1"/>
      <c r="J14" s="1"/>
      <c r="K14" s="1"/>
      <c r="L14" s="1"/>
      <c r="M14" s="1"/>
      <c r="N14" s="1"/>
      <c r="O14" s="1"/>
      <c r="P14" s="1"/>
      <c r="Q14" s="1"/>
      <c r="R14" s="1"/>
      <c r="S14" s="1"/>
      <c r="T14" s="1"/>
      <c r="U14" s="1"/>
      <c r="V14" s="1"/>
      <c r="W14" s="1"/>
      <c r="X14" s="1"/>
      <c r="Y14" s="1"/>
      <c r="Z14" s="1"/>
    </row>
    <row r="15" spans="1:26" ht="19.5" customHeight="1">
      <c r="A15" s="1"/>
      <c r="B15" s="19">
        <v>3</v>
      </c>
      <c r="C15" s="193" t="s">
        <v>22</v>
      </c>
      <c r="D15" s="182"/>
      <c r="E15" s="182"/>
      <c r="F15" s="182"/>
      <c r="G15" s="194"/>
      <c r="H15" s="20"/>
      <c r="I15" s="1"/>
      <c r="J15" s="1"/>
      <c r="K15" s="1"/>
      <c r="L15" s="1"/>
      <c r="M15" s="1"/>
      <c r="N15" s="1"/>
      <c r="O15" s="1"/>
      <c r="P15" s="1"/>
      <c r="Q15" s="1"/>
      <c r="R15" s="1"/>
      <c r="S15" s="1"/>
      <c r="T15" s="1"/>
      <c r="U15" s="1"/>
      <c r="V15" s="1"/>
      <c r="W15" s="1"/>
      <c r="X15" s="1"/>
      <c r="Y15" s="1"/>
      <c r="Z15" s="1"/>
    </row>
    <row r="16" spans="1:26" ht="19.5" customHeight="1">
      <c r="A16" s="1"/>
      <c r="B16" s="19">
        <v>3.01</v>
      </c>
      <c r="C16" s="193" t="s">
        <v>23</v>
      </c>
      <c r="D16" s="182"/>
      <c r="E16" s="182"/>
      <c r="F16" s="182"/>
      <c r="G16" s="183"/>
      <c r="H16" s="21">
        <f>SUM(G17:G19)</f>
        <v>0</v>
      </c>
      <c r="I16" s="1"/>
      <c r="J16" s="1"/>
      <c r="K16" s="1"/>
      <c r="L16" s="1"/>
      <c r="M16" s="1"/>
      <c r="N16" s="1"/>
      <c r="O16" s="1"/>
      <c r="P16" s="1"/>
      <c r="Q16" s="1"/>
      <c r="R16" s="1"/>
      <c r="S16" s="1"/>
      <c r="T16" s="1"/>
      <c r="U16" s="1"/>
      <c r="V16" s="1"/>
      <c r="W16" s="1"/>
      <c r="X16" s="1"/>
      <c r="Y16" s="1"/>
      <c r="Z16" s="1"/>
    </row>
    <row r="17" spans="1:26" ht="43.5" customHeight="1">
      <c r="A17" s="1"/>
      <c r="B17" s="17" t="s">
        <v>24</v>
      </c>
      <c r="C17" s="252" t="s">
        <v>647</v>
      </c>
      <c r="D17" s="12">
        <v>1</v>
      </c>
      <c r="E17" s="12" t="s">
        <v>25</v>
      </c>
      <c r="F17" s="18">
        <v>0</v>
      </c>
      <c r="G17" s="18">
        <f t="shared" ref="G17:G19" si="3">ROUND(D17*F17, 2)</f>
        <v>0</v>
      </c>
      <c r="H17" s="14"/>
      <c r="I17" s="1"/>
      <c r="J17" s="1"/>
      <c r="K17" s="1"/>
      <c r="L17" s="1"/>
      <c r="M17" s="1"/>
      <c r="N17" s="1"/>
      <c r="O17" s="1"/>
      <c r="P17" s="1"/>
      <c r="Q17" s="1"/>
      <c r="R17" s="1"/>
      <c r="S17" s="1"/>
      <c r="T17" s="1"/>
      <c r="U17" s="1"/>
      <c r="V17" s="1"/>
      <c r="W17" s="1"/>
      <c r="X17" s="1"/>
      <c r="Y17" s="1"/>
      <c r="Z17" s="1"/>
    </row>
    <row r="18" spans="1:26" ht="39.75" customHeight="1">
      <c r="A18" s="1"/>
      <c r="B18" s="10" t="s">
        <v>26</v>
      </c>
      <c r="C18" s="252" t="s">
        <v>648</v>
      </c>
      <c r="D18" s="12">
        <v>1</v>
      </c>
      <c r="E18" s="12" t="s">
        <v>25</v>
      </c>
      <c r="F18" s="18">
        <v>0</v>
      </c>
      <c r="G18" s="18">
        <f t="shared" si="3"/>
        <v>0</v>
      </c>
      <c r="H18" s="14"/>
      <c r="I18" s="1"/>
      <c r="J18" s="1"/>
      <c r="K18" s="1"/>
      <c r="L18" s="1"/>
      <c r="M18" s="1"/>
      <c r="N18" s="1"/>
      <c r="O18" s="1"/>
      <c r="P18" s="1"/>
      <c r="Q18" s="1"/>
      <c r="R18" s="1"/>
      <c r="S18" s="1"/>
      <c r="T18" s="1"/>
      <c r="U18" s="1"/>
      <c r="V18" s="1"/>
      <c r="W18" s="1"/>
      <c r="X18" s="1"/>
      <c r="Y18" s="1"/>
      <c r="Z18" s="1"/>
    </row>
    <row r="19" spans="1:26" ht="36.75" customHeight="1">
      <c r="A19" s="1"/>
      <c r="B19" s="10" t="s">
        <v>27</v>
      </c>
      <c r="C19" s="11" t="s">
        <v>28</v>
      </c>
      <c r="D19" s="12">
        <v>1</v>
      </c>
      <c r="E19" s="12" t="s">
        <v>25</v>
      </c>
      <c r="F19" s="18">
        <v>0</v>
      </c>
      <c r="G19" s="18">
        <f t="shared" si="3"/>
        <v>0</v>
      </c>
      <c r="H19" s="14"/>
      <c r="I19" s="1"/>
      <c r="J19" s="1"/>
      <c r="K19" s="1"/>
      <c r="L19" s="1"/>
      <c r="M19" s="1"/>
      <c r="N19" s="1"/>
      <c r="O19" s="1"/>
      <c r="P19" s="1"/>
      <c r="Q19" s="1"/>
      <c r="R19" s="1"/>
      <c r="S19" s="1"/>
      <c r="T19" s="1"/>
      <c r="U19" s="1"/>
      <c r="V19" s="1"/>
      <c r="W19" s="1"/>
      <c r="X19" s="1"/>
      <c r="Y19" s="1"/>
      <c r="Z19" s="1"/>
    </row>
    <row r="20" spans="1:26" ht="19.5" customHeight="1">
      <c r="A20" s="1"/>
      <c r="B20" s="19">
        <v>3.02</v>
      </c>
      <c r="C20" s="193" t="s">
        <v>29</v>
      </c>
      <c r="D20" s="182"/>
      <c r="E20" s="182"/>
      <c r="F20" s="182"/>
      <c r="G20" s="183"/>
      <c r="H20" s="21">
        <f>SUM(G21:G25)</f>
        <v>0</v>
      </c>
      <c r="I20" s="1"/>
      <c r="J20" s="1"/>
      <c r="K20" s="1"/>
      <c r="L20" s="1"/>
      <c r="M20" s="1"/>
      <c r="N20" s="1"/>
      <c r="O20" s="1"/>
      <c r="P20" s="1"/>
      <c r="Q20" s="1"/>
      <c r="R20" s="1"/>
      <c r="S20" s="1"/>
      <c r="T20" s="1"/>
      <c r="U20" s="1"/>
      <c r="V20" s="1"/>
      <c r="W20" s="1"/>
      <c r="X20" s="1"/>
      <c r="Y20" s="1"/>
      <c r="Z20" s="1"/>
    </row>
    <row r="21" spans="1:26" ht="40.5" customHeight="1">
      <c r="A21" s="1"/>
      <c r="B21" s="10" t="s">
        <v>30</v>
      </c>
      <c r="C21" s="11" t="s">
        <v>31</v>
      </c>
      <c r="D21" s="12">
        <v>44.4</v>
      </c>
      <c r="E21" s="12" t="s">
        <v>32</v>
      </c>
      <c r="F21" s="18">
        <v>0</v>
      </c>
      <c r="G21" s="18">
        <f t="shared" ref="G21:G25" si="4">ROUND(D21*F21, 2)</f>
        <v>0</v>
      </c>
      <c r="H21" s="14"/>
      <c r="I21" s="1"/>
      <c r="J21" s="1"/>
      <c r="K21" s="1"/>
      <c r="L21" s="1"/>
      <c r="M21" s="1"/>
      <c r="N21" s="1"/>
      <c r="O21" s="1"/>
      <c r="P21" s="1"/>
      <c r="Q21" s="1"/>
      <c r="R21" s="1"/>
      <c r="S21" s="1"/>
      <c r="T21" s="1"/>
      <c r="U21" s="1"/>
      <c r="V21" s="1"/>
      <c r="W21" s="1"/>
      <c r="X21" s="1"/>
      <c r="Y21" s="1"/>
      <c r="Z21" s="1"/>
    </row>
    <row r="22" spans="1:26" ht="57.75" customHeight="1">
      <c r="A22" s="1"/>
      <c r="B22" s="10" t="s">
        <v>33</v>
      </c>
      <c r="C22" s="11" t="s">
        <v>34</v>
      </c>
      <c r="D22" s="12">
        <v>15</v>
      </c>
      <c r="E22" s="12" t="s">
        <v>32</v>
      </c>
      <c r="F22" s="18">
        <v>0</v>
      </c>
      <c r="G22" s="18">
        <f t="shared" si="4"/>
        <v>0</v>
      </c>
      <c r="H22" s="14"/>
      <c r="I22" s="1"/>
      <c r="J22" s="1"/>
      <c r="K22" s="1"/>
      <c r="L22" s="1"/>
      <c r="M22" s="1"/>
      <c r="N22" s="1"/>
      <c r="O22" s="1"/>
      <c r="P22" s="1"/>
      <c r="Q22" s="1"/>
      <c r="R22" s="1"/>
      <c r="S22" s="1"/>
      <c r="T22" s="1"/>
      <c r="U22" s="1"/>
      <c r="V22" s="1"/>
      <c r="W22" s="1"/>
      <c r="X22" s="1"/>
      <c r="Y22" s="1"/>
      <c r="Z22" s="1"/>
    </row>
    <row r="23" spans="1:26" ht="38.25" customHeight="1">
      <c r="A23" s="1"/>
      <c r="B23" s="10" t="s">
        <v>35</v>
      </c>
      <c r="C23" s="11" t="s">
        <v>36</v>
      </c>
      <c r="D23" s="12">
        <v>34</v>
      </c>
      <c r="E23" s="12" t="s">
        <v>32</v>
      </c>
      <c r="F23" s="18">
        <v>0</v>
      </c>
      <c r="G23" s="18">
        <f t="shared" si="4"/>
        <v>0</v>
      </c>
      <c r="H23" s="14"/>
      <c r="I23" s="1"/>
      <c r="J23" s="1"/>
      <c r="K23" s="1"/>
      <c r="L23" s="1"/>
      <c r="M23" s="1"/>
      <c r="N23" s="1"/>
      <c r="O23" s="1"/>
      <c r="P23" s="1"/>
      <c r="Q23" s="1"/>
      <c r="R23" s="1"/>
      <c r="S23" s="1"/>
      <c r="T23" s="1"/>
      <c r="U23" s="1"/>
      <c r="V23" s="1"/>
      <c r="W23" s="1"/>
      <c r="X23" s="1"/>
      <c r="Y23" s="1"/>
      <c r="Z23" s="1"/>
    </row>
    <row r="24" spans="1:26" ht="42" customHeight="1">
      <c r="A24" s="1"/>
      <c r="B24" s="10" t="s">
        <v>37</v>
      </c>
      <c r="C24" s="11" t="s">
        <v>38</v>
      </c>
      <c r="D24" s="12">
        <v>67</v>
      </c>
      <c r="E24" s="12" t="s">
        <v>32</v>
      </c>
      <c r="F24" s="18">
        <v>0</v>
      </c>
      <c r="G24" s="18">
        <f t="shared" si="4"/>
        <v>0</v>
      </c>
      <c r="H24" s="14"/>
      <c r="I24" s="1"/>
      <c r="J24" s="1"/>
      <c r="K24" s="1"/>
      <c r="L24" s="1"/>
      <c r="M24" s="1"/>
      <c r="N24" s="1"/>
      <c r="O24" s="1"/>
      <c r="P24" s="1"/>
      <c r="Q24" s="1"/>
      <c r="R24" s="1"/>
      <c r="S24" s="1"/>
      <c r="T24" s="1"/>
      <c r="U24" s="1"/>
      <c r="V24" s="1"/>
      <c r="W24" s="1"/>
      <c r="X24" s="1"/>
      <c r="Y24" s="1"/>
      <c r="Z24" s="1"/>
    </row>
    <row r="25" spans="1:26" ht="46.5" customHeight="1">
      <c r="A25" s="1"/>
      <c r="B25" s="10" t="s">
        <v>39</v>
      </c>
      <c r="C25" s="11" t="s">
        <v>40</v>
      </c>
      <c r="D25" s="12">
        <v>17</v>
      </c>
      <c r="E25" s="12" t="s">
        <v>25</v>
      </c>
      <c r="F25" s="18">
        <v>0</v>
      </c>
      <c r="G25" s="18">
        <f t="shared" si="4"/>
        <v>0</v>
      </c>
      <c r="H25" s="14"/>
      <c r="I25" s="1"/>
      <c r="J25" s="1"/>
      <c r="K25" s="1"/>
      <c r="L25" s="1"/>
      <c r="M25" s="1"/>
      <c r="N25" s="1"/>
      <c r="O25" s="1"/>
      <c r="P25" s="1"/>
      <c r="Q25" s="1"/>
      <c r="R25" s="1"/>
      <c r="S25" s="1"/>
      <c r="T25" s="1"/>
      <c r="U25" s="1"/>
      <c r="V25" s="1"/>
      <c r="W25" s="1"/>
      <c r="X25" s="1"/>
      <c r="Y25" s="1"/>
      <c r="Z25" s="1"/>
    </row>
    <row r="26" spans="1:26" ht="21" customHeight="1">
      <c r="A26" s="1"/>
      <c r="B26" s="19">
        <v>3.03</v>
      </c>
      <c r="C26" s="193" t="s">
        <v>41</v>
      </c>
      <c r="D26" s="182"/>
      <c r="E26" s="182"/>
      <c r="F26" s="182"/>
      <c r="G26" s="183"/>
      <c r="H26" s="21">
        <f>SUM(G27:G29)</f>
        <v>0</v>
      </c>
      <c r="I26" s="1"/>
      <c r="J26" s="1"/>
      <c r="K26" s="1"/>
      <c r="L26" s="1"/>
      <c r="M26" s="1"/>
      <c r="N26" s="1"/>
      <c r="O26" s="1"/>
      <c r="P26" s="1"/>
      <c r="Q26" s="1"/>
      <c r="R26" s="1"/>
      <c r="S26" s="1"/>
      <c r="T26" s="1"/>
      <c r="U26" s="1"/>
      <c r="V26" s="1"/>
      <c r="W26" s="1"/>
      <c r="X26" s="1"/>
      <c r="Y26" s="1"/>
      <c r="Z26" s="1"/>
    </row>
    <row r="27" spans="1:26" ht="66.75" customHeight="1">
      <c r="A27" s="1"/>
      <c r="B27" s="10" t="s">
        <v>42</v>
      </c>
      <c r="C27" s="11" t="s">
        <v>43</v>
      </c>
      <c r="D27" s="12">
        <v>51.06</v>
      </c>
      <c r="E27" s="12" t="s">
        <v>44</v>
      </c>
      <c r="F27" s="18">
        <v>0</v>
      </c>
      <c r="G27" s="18">
        <f t="shared" ref="G27:G29" si="5">ROUND(D27*F27, 2)</f>
        <v>0</v>
      </c>
      <c r="H27" s="14"/>
      <c r="I27" s="1"/>
      <c r="J27" s="1"/>
      <c r="K27" s="1"/>
      <c r="L27" s="1"/>
      <c r="M27" s="1"/>
      <c r="N27" s="1"/>
      <c r="O27" s="1"/>
      <c r="P27" s="1"/>
      <c r="Q27" s="1"/>
      <c r="R27" s="1"/>
      <c r="S27" s="1"/>
      <c r="T27" s="1"/>
      <c r="U27" s="1"/>
      <c r="V27" s="1"/>
      <c r="W27" s="1"/>
      <c r="X27" s="1"/>
      <c r="Y27" s="1"/>
      <c r="Z27" s="1"/>
    </row>
    <row r="28" spans="1:26" ht="41.25" customHeight="1">
      <c r="A28" s="1"/>
      <c r="B28" s="10" t="s">
        <v>45</v>
      </c>
      <c r="C28" s="11" t="s">
        <v>46</v>
      </c>
      <c r="D28" s="12">
        <v>6.9</v>
      </c>
      <c r="E28" s="12" t="s">
        <v>32</v>
      </c>
      <c r="F28" s="18">
        <v>0</v>
      </c>
      <c r="G28" s="18">
        <f t="shared" si="5"/>
        <v>0</v>
      </c>
      <c r="H28" s="14"/>
      <c r="I28" s="1"/>
      <c r="J28" s="1"/>
      <c r="K28" s="1"/>
      <c r="L28" s="1"/>
      <c r="M28" s="1"/>
      <c r="N28" s="1"/>
      <c r="O28" s="1"/>
      <c r="P28" s="1"/>
      <c r="Q28" s="1"/>
      <c r="R28" s="1"/>
      <c r="S28" s="1"/>
      <c r="T28" s="1"/>
      <c r="U28" s="1"/>
      <c r="V28" s="1"/>
      <c r="W28" s="1"/>
      <c r="X28" s="1"/>
      <c r="Y28" s="1"/>
      <c r="Z28" s="1"/>
    </row>
    <row r="29" spans="1:26" ht="27" customHeight="1">
      <c r="A29" s="1"/>
      <c r="B29" s="10" t="s">
        <v>47</v>
      </c>
      <c r="C29" s="11" t="s">
        <v>48</v>
      </c>
      <c r="D29" s="12">
        <v>7.4</v>
      </c>
      <c r="E29" s="12" t="s">
        <v>32</v>
      </c>
      <c r="F29" s="18">
        <v>0</v>
      </c>
      <c r="G29" s="18">
        <f t="shared" si="5"/>
        <v>0</v>
      </c>
      <c r="H29" s="14"/>
      <c r="I29" s="1"/>
      <c r="J29" s="1"/>
      <c r="K29" s="1"/>
      <c r="L29" s="1"/>
      <c r="M29" s="1"/>
      <c r="N29" s="1"/>
      <c r="O29" s="1"/>
      <c r="P29" s="1"/>
      <c r="Q29" s="1"/>
      <c r="R29" s="1"/>
      <c r="S29" s="1"/>
      <c r="T29" s="1"/>
      <c r="U29" s="1"/>
      <c r="V29" s="1"/>
      <c r="W29" s="1"/>
      <c r="X29" s="1"/>
      <c r="Y29" s="1"/>
      <c r="Z29" s="1"/>
    </row>
    <row r="30" spans="1:26" ht="19.5" customHeight="1">
      <c r="A30" s="1"/>
      <c r="B30" s="22">
        <v>4</v>
      </c>
      <c r="C30" s="195" t="s">
        <v>49</v>
      </c>
      <c r="D30" s="182"/>
      <c r="E30" s="182"/>
      <c r="F30" s="182"/>
      <c r="G30" s="183"/>
      <c r="H30" s="23">
        <f>G31</f>
        <v>0</v>
      </c>
      <c r="I30" s="1"/>
      <c r="J30" s="1"/>
      <c r="K30" s="1"/>
      <c r="L30" s="1"/>
      <c r="M30" s="1"/>
      <c r="N30" s="1"/>
      <c r="O30" s="1"/>
      <c r="P30" s="1"/>
      <c r="Q30" s="1"/>
      <c r="R30" s="1"/>
      <c r="S30" s="1"/>
      <c r="T30" s="1"/>
      <c r="U30" s="1"/>
      <c r="V30" s="1"/>
      <c r="W30" s="1"/>
      <c r="X30" s="1"/>
      <c r="Y30" s="1"/>
      <c r="Z30" s="1"/>
    </row>
    <row r="31" spans="1:26" ht="117" customHeight="1">
      <c r="A31" s="1"/>
      <c r="B31" s="10">
        <f>B30+0.01</f>
        <v>4.01</v>
      </c>
      <c r="C31" s="24" t="s">
        <v>50</v>
      </c>
      <c r="D31" s="25">
        <v>43.5</v>
      </c>
      <c r="E31" s="17" t="s">
        <v>16</v>
      </c>
      <c r="F31" s="18">
        <v>0</v>
      </c>
      <c r="G31" s="14">
        <f>D31*F31</f>
        <v>0</v>
      </c>
      <c r="H31" s="15"/>
      <c r="I31" s="1"/>
      <c r="J31" s="1"/>
      <c r="K31" s="1"/>
      <c r="L31" s="1"/>
      <c r="M31" s="1"/>
      <c r="N31" s="1"/>
      <c r="O31" s="1"/>
      <c r="P31" s="1"/>
      <c r="Q31" s="1"/>
      <c r="R31" s="1"/>
      <c r="S31" s="1"/>
      <c r="T31" s="1"/>
      <c r="U31" s="1"/>
      <c r="V31" s="1"/>
      <c r="W31" s="1"/>
      <c r="X31" s="1"/>
      <c r="Y31" s="1"/>
      <c r="Z31" s="1"/>
    </row>
    <row r="32" spans="1:26" ht="18.75" customHeight="1">
      <c r="A32" s="1"/>
      <c r="B32" s="8">
        <v>5</v>
      </c>
      <c r="C32" s="190" t="s">
        <v>51</v>
      </c>
      <c r="D32" s="182"/>
      <c r="E32" s="182"/>
      <c r="F32" s="182"/>
      <c r="G32" s="183"/>
      <c r="H32" s="23">
        <f>G33</f>
        <v>0</v>
      </c>
      <c r="I32" s="1"/>
      <c r="J32" s="1"/>
      <c r="K32" s="1"/>
      <c r="L32" s="1"/>
      <c r="M32" s="1"/>
      <c r="N32" s="1"/>
      <c r="O32" s="1"/>
      <c r="P32" s="1"/>
      <c r="Q32" s="1"/>
      <c r="R32" s="1"/>
      <c r="S32" s="1"/>
      <c r="T32" s="1"/>
      <c r="U32" s="1"/>
      <c r="V32" s="1"/>
      <c r="W32" s="1"/>
      <c r="X32" s="1"/>
      <c r="Y32" s="1"/>
      <c r="Z32" s="1"/>
    </row>
    <row r="33" spans="1:26" ht="24" customHeight="1">
      <c r="A33" s="1"/>
      <c r="B33" s="10">
        <f>B32+0.01</f>
        <v>5.01</v>
      </c>
      <c r="C33" s="11" t="s">
        <v>52</v>
      </c>
      <c r="D33" s="10">
        <v>40.6</v>
      </c>
      <c r="E33" s="17" t="s">
        <v>16</v>
      </c>
      <c r="F33" s="18">
        <v>0</v>
      </c>
      <c r="G33" s="14">
        <f>D33*F33</f>
        <v>0</v>
      </c>
      <c r="H33" s="15"/>
      <c r="I33" s="1"/>
      <c r="J33" s="1"/>
      <c r="K33" s="1"/>
      <c r="L33" s="1"/>
      <c r="M33" s="1"/>
      <c r="N33" s="1"/>
      <c r="O33" s="1"/>
      <c r="P33" s="1"/>
      <c r="Q33" s="1"/>
      <c r="R33" s="1"/>
      <c r="S33" s="1"/>
      <c r="T33" s="1"/>
      <c r="U33" s="1"/>
      <c r="V33" s="1"/>
      <c r="W33" s="1"/>
      <c r="X33" s="1"/>
      <c r="Y33" s="1"/>
      <c r="Z33" s="1"/>
    </row>
    <row r="34" spans="1:26" ht="21" customHeight="1">
      <c r="A34" s="1"/>
      <c r="B34" s="22">
        <v>6</v>
      </c>
      <c r="C34" s="195" t="s">
        <v>53</v>
      </c>
      <c r="D34" s="182"/>
      <c r="E34" s="182"/>
      <c r="F34" s="182"/>
      <c r="G34" s="183"/>
      <c r="H34" s="23">
        <f>G35</f>
        <v>0</v>
      </c>
      <c r="I34" s="1"/>
      <c r="J34" s="1"/>
      <c r="K34" s="1"/>
      <c r="L34" s="1"/>
      <c r="M34" s="1"/>
      <c r="N34" s="1"/>
      <c r="O34" s="1"/>
      <c r="P34" s="1"/>
      <c r="Q34" s="1"/>
      <c r="R34" s="1"/>
      <c r="S34" s="1"/>
      <c r="T34" s="1"/>
      <c r="U34" s="1"/>
      <c r="V34" s="1"/>
      <c r="W34" s="1"/>
      <c r="X34" s="1"/>
      <c r="Y34" s="1"/>
      <c r="Z34" s="1"/>
    </row>
    <row r="35" spans="1:26" ht="47.25" customHeight="1">
      <c r="A35" s="1"/>
      <c r="B35" s="10">
        <f>B34+0.01</f>
        <v>6.01</v>
      </c>
      <c r="C35" s="11" t="s">
        <v>54</v>
      </c>
      <c r="D35" s="25">
        <v>38.130000000000003</v>
      </c>
      <c r="E35" s="17" t="s">
        <v>16</v>
      </c>
      <c r="F35" s="18">
        <v>0</v>
      </c>
      <c r="G35" s="14">
        <f>D35*F35</f>
        <v>0</v>
      </c>
      <c r="H35" s="15"/>
      <c r="I35" s="1"/>
      <c r="J35" s="1"/>
      <c r="K35" s="1"/>
      <c r="L35" s="1"/>
      <c r="M35" s="1"/>
      <c r="N35" s="1"/>
      <c r="O35" s="1"/>
      <c r="P35" s="1"/>
      <c r="Q35" s="1"/>
      <c r="R35" s="1"/>
      <c r="S35" s="1"/>
      <c r="T35" s="1"/>
      <c r="U35" s="1"/>
      <c r="V35" s="1"/>
      <c r="W35" s="1"/>
      <c r="X35" s="1"/>
      <c r="Y35" s="1"/>
      <c r="Z35" s="1"/>
    </row>
    <row r="36" spans="1:26" ht="18" customHeight="1">
      <c r="A36" s="1"/>
      <c r="B36" s="22">
        <v>7</v>
      </c>
      <c r="C36" s="195" t="s">
        <v>55</v>
      </c>
      <c r="D36" s="182"/>
      <c r="E36" s="182"/>
      <c r="F36" s="182"/>
      <c r="G36" s="183"/>
      <c r="H36" s="23">
        <f>SUM(G37)</f>
        <v>0</v>
      </c>
      <c r="I36" s="1"/>
      <c r="J36" s="1"/>
      <c r="K36" s="1"/>
      <c r="L36" s="1"/>
      <c r="M36" s="1"/>
      <c r="N36" s="1"/>
      <c r="O36" s="1"/>
      <c r="P36" s="1"/>
      <c r="Q36" s="1"/>
      <c r="R36" s="1"/>
      <c r="S36" s="1"/>
      <c r="T36" s="1"/>
      <c r="U36" s="1"/>
      <c r="V36" s="1"/>
      <c r="W36" s="1"/>
      <c r="X36" s="1"/>
      <c r="Y36" s="1"/>
      <c r="Z36" s="1"/>
    </row>
    <row r="37" spans="1:26" ht="69.75" customHeight="1">
      <c r="A37" s="1"/>
      <c r="B37" s="10">
        <f>B36+0.01</f>
        <v>7.01</v>
      </c>
      <c r="C37" s="11" t="s">
        <v>56</v>
      </c>
      <c r="D37" s="25">
        <v>2</v>
      </c>
      <c r="E37" s="25" t="s">
        <v>57</v>
      </c>
      <c r="F37" s="26">
        <v>0</v>
      </c>
      <c r="G37" s="27">
        <f>D37*F37</f>
        <v>0</v>
      </c>
      <c r="H37" s="28"/>
      <c r="I37" s="1"/>
      <c r="J37" s="1"/>
      <c r="K37" s="1"/>
      <c r="L37" s="1"/>
      <c r="M37" s="1"/>
      <c r="N37" s="1"/>
      <c r="O37" s="1"/>
      <c r="P37" s="1"/>
      <c r="Q37" s="1"/>
      <c r="R37" s="1"/>
      <c r="S37" s="1"/>
      <c r="T37" s="1"/>
      <c r="U37" s="1"/>
      <c r="V37" s="1"/>
      <c r="W37" s="1"/>
      <c r="X37" s="1"/>
      <c r="Y37" s="1"/>
      <c r="Z37" s="1"/>
    </row>
    <row r="38" spans="1:26" ht="32.25" customHeight="1">
      <c r="A38" s="1"/>
      <c r="B38" s="192" t="s">
        <v>58</v>
      </c>
      <c r="C38" s="182"/>
      <c r="D38" s="182"/>
      <c r="E38" s="182"/>
      <c r="F38" s="182"/>
      <c r="G38" s="182"/>
      <c r="H38" s="183"/>
      <c r="I38" s="1"/>
      <c r="J38" s="1"/>
      <c r="K38" s="1"/>
      <c r="L38" s="1"/>
      <c r="M38" s="1"/>
      <c r="N38" s="1"/>
      <c r="O38" s="1"/>
      <c r="P38" s="1"/>
      <c r="Q38" s="1"/>
      <c r="R38" s="1"/>
      <c r="S38" s="1"/>
      <c r="T38" s="1"/>
      <c r="U38" s="1"/>
      <c r="V38" s="1"/>
      <c r="W38" s="1"/>
      <c r="X38" s="1"/>
      <c r="Y38" s="1"/>
      <c r="Z38" s="1"/>
    </row>
    <row r="39" spans="1:26" ht="19.5" customHeight="1">
      <c r="A39" s="1"/>
      <c r="B39" s="22">
        <v>8</v>
      </c>
      <c r="C39" s="195" t="s">
        <v>59</v>
      </c>
      <c r="D39" s="182"/>
      <c r="E39" s="182"/>
      <c r="F39" s="182"/>
      <c r="G39" s="183"/>
      <c r="H39" s="23">
        <f>SUM(G40:G41)</f>
        <v>0</v>
      </c>
      <c r="I39" s="1"/>
      <c r="J39" s="1"/>
      <c r="K39" s="1"/>
      <c r="L39" s="1"/>
      <c r="M39" s="1"/>
      <c r="N39" s="1"/>
      <c r="O39" s="1"/>
      <c r="P39" s="1"/>
      <c r="Q39" s="1"/>
      <c r="R39" s="1"/>
      <c r="S39" s="1"/>
      <c r="T39" s="1"/>
      <c r="U39" s="1"/>
      <c r="V39" s="1"/>
      <c r="W39" s="1"/>
      <c r="X39" s="1"/>
      <c r="Y39" s="1"/>
      <c r="Z39" s="1"/>
    </row>
    <row r="40" spans="1:26" ht="39.75" customHeight="1">
      <c r="A40" s="1"/>
      <c r="B40" s="10">
        <f t="shared" ref="B40:B41" si="6">B39+0.01</f>
        <v>8.01</v>
      </c>
      <c r="C40" s="11" t="s">
        <v>60</v>
      </c>
      <c r="D40" s="29">
        <v>3.2</v>
      </c>
      <c r="E40" s="17" t="s">
        <v>16</v>
      </c>
      <c r="F40" s="18">
        <v>0</v>
      </c>
      <c r="G40" s="14">
        <f t="shared" ref="G40:G41" si="7">D40*F40</f>
        <v>0</v>
      </c>
      <c r="H40" s="15"/>
      <c r="I40" s="1"/>
      <c r="J40" s="1"/>
      <c r="K40" s="1"/>
      <c r="L40" s="1"/>
      <c r="M40" s="1"/>
      <c r="N40" s="1"/>
      <c r="O40" s="1"/>
      <c r="P40" s="1"/>
      <c r="Q40" s="1"/>
      <c r="R40" s="1"/>
      <c r="S40" s="1"/>
      <c r="T40" s="1"/>
      <c r="U40" s="1"/>
      <c r="V40" s="1"/>
      <c r="W40" s="1"/>
      <c r="X40" s="1"/>
      <c r="Y40" s="1"/>
      <c r="Z40" s="1"/>
    </row>
    <row r="41" spans="1:26" ht="39" customHeight="1">
      <c r="A41" s="1"/>
      <c r="B41" s="10">
        <f t="shared" si="6"/>
        <v>8.02</v>
      </c>
      <c r="C41" s="11" t="s">
        <v>61</v>
      </c>
      <c r="D41" s="25">
        <v>2.4</v>
      </c>
      <c r="E41" s="17" t="s">
        <v>16</v>
      </c>
      <c r="F41" s="18">
        <v>0</v>
      </c>
      <c r="G41" s="14">
        <f t="shared" si="7"/>
        <v>0</v>
      </c>
      <c r="H41" s="15"/>
      <c r="I41" s="1"/>
      <c r="J41" s="1"/>
      <c r="K41" s="1"/>
      <c r="L41" s="1"/>
      <c r="M41" s="1"/>
      <c r="N41" s="1"/>
      <c r="O41" s="1"/>
      <c r="P41" s="1"/>
      <c r="Q41" s="1"/>
      <c r="R41" s="1"/>
      <c r="S41" s="1"/>
      <c r="T41" s="1"/>
      <c r="U41" s="1"/>
      <c r="V41" s="1"/>
      <c r="W41" s="1"/>
      <c r="X41" s="1"/>
      <c r="Y41" s="1"/>
      <c r="Z41" s="1"/>
    </row>
    <row r="42" spans="1:26" ht="21" customHeight="1">
      <c r="A42" s="1"/>
      <c r="B42" s="192" t="s">
        <v>62</v>
      </c>
      <c r="C42" s="182"/>
      <c r="D42" s="182"/>
      <c r="E42" s="182"/>
      <c r="F42" s="182"/>
      <c r="G42" s="182"/>
      <c r="H42" s="183"/>
      <c r="I42" s="1"/>
      <c r="J42" s="1"/>
      <c r="K42" s="1"/>
      <c r="L42" s="1"/>
      <c r="M42" s="1"/>
      <c r="N42" s="1"/>
      <c r="O42" s="1"/>
      <c r="P42" s="1"/>
      <c r="Q42" s="1"/>
      <c r="R42" s="1"/>
      <c r="S42" s="1"/>
      <c r="T42" s="1"/>
      <c r="U42" s="1"/>
      <c r="V42" s="1"/>
      <c r="W42" s="1"/>
      <c r="X42" s="1"/>
      <c r="Y42" s="1"/>
      <c r="Z42" s="1"/>
    </row>
    <row r="43" spans="1:26" ht="21" customHeight="1">
      <c r="A43" s="1"/>
      <c r="B43" s="22">
        <v>9</v>
      </c>
      <c r="C43" s="195" t="s">
        <v>63</v>
      </c>
      <c r="D43" s="182"/>
      <c r="E43" s="182"/>
      <c r="F43" s="182"/>
      <c r="G43" s="183"/>
      <c r="H43" s="23">
        <f>SUM(G44:G48)</f>
        <v>0</v>
      </c>
      <c r="I43" s="1"/>
      <c r="J43" s="1"/>
      <c r="K43" s="1"/>
      <c r="L43" s="1"/>
      <c r="M43" s="1"/>
      <c r="N43" s="1"/>
      <c r="O43" s="1"/>
      <c r="P43" s="1"/>
      <c r="Q43" s="1"/>
      <c r="R43" s="1"/>
      <c r="S43" s="1"/>
      <c r="T43" s="1"/>
      <c r="U43" s="1"/>
      <c r="V43" s="1"/>
      <c r="W43" s="1"/>
      <c r="X43" s="1"/>
      <c r="Y43" s="1"/>
      <c r="Z43" s="1"/>
    </row>
    <row r="44" spans="1:26" ht="36.75" customHeight="1">
      <c r="A44" s="1"/>
      <c r="B44" s="30">
        <f t="shared" ref="B44:B48" si="8">+B43+0.01</f>
        <v>9.01</v>
      </c>
      <c r="C44" s="31" t="s">
        <v>64</v>
      </c>
      <c r="D44" s="32">
        <v>4</v>
      </c>
      <c r="E44" s="33" t="s">
        <v>65</v>
      </c>
      <c r="F44" s="18">
        <v>0</v>
      </c>
      <c r="G44" s="14">
        <f t="shared" ref="G44:G48" si="9">D44*F44</f>
        <v>0</v>
      </c>
      <c r="H44" s="11"/>
      <c r="I44" s="1"/>
      <c r="J44" s="1"/>
      <c r="K44" s="1"/>
      <c r="L44" s="1"/>
      <c r="M44" s="1"/>
      <c r="N44" s="1"/>
      <c r="O44" s="1"/>
      <c r="P44" s="1"/>
      <c r="Q44" s="1"/>
      <c r="R44" s="1"/>
      <c r="S44" s="1"/>
      <c r="T44" s="1"/>
      <c r="U44" s="1"/>
      <c r="V44" s="1"/>
      <c r="W44" s="1"/>
      <c r="X44" s="1"/>
      <c r="Y44" s="1"/>
      <c r="Z44" s="1"/>
    </row>
    <row r="45" spans="1:26" ht="34.5" customHeight="1">
      <c r="A45" s="1"/>
      <c r="B45" s="30">
        <f t="shared" si="8"/>
        <v>9.02</v>
      </c>
      <c r="C45" s="31" t="s">
        <v>66</v>
      </c>
      <c r="D45" s="34">
        <v>6.5</v>
      </c>
      <c r="E45" s="33" t="s">
        <v>32</v>
      </c>
      <c r="F45" s="18">
        <v>0</v>
      </c>
      <c r="G45" s="14">
        <f t="shared" si="9"/>
        <v>0</v>
      </c>
      <c r="H45" s="11"/>
      <c r="I45" s="1"/>
      <c r="J45" s="1"/>
      <c r="K45" s="1"/>
      <c r="L45" s="1"/>
      <c r="M45" s="1"/>
      <c r="N45" s="1"/>
      <c r="O45" s="1"/>
      <c r="P45" s="1"/>
      <c r="Q45" s="1"/>
      <c r="R45" s="1"/>
      <c r="S45" s="1"/>
      <c r="T45" s="1"/>
      <c r="U45" s="1"/>
      <c r="V45" s="1"/>
      <c r="W45" s="1"/>
      <c r="X45" s="1"/>
      <c r="Y45" s="1"/>
      <c r="Z45" s="1"/>
    </row>
    <row r="46" spans="1:26" ht="21" customHeight="1">
      <c r="A46" s="1"/>
      <c r="B46" s="30">
        <f t="shared" si="8"/>
        <v>9.0299999999999994</v>
      </c>
      <c r="C46" s="31" t="s">
        <v>67</v>
      </c>
      <c r="D46" s="34">
        <v>13.45</v>
      </c>
      <c r="E46" s="33" t="s">
        <v>32</v>
      </c>
      <c r="F46" s="18">
        <v>0</v>
      </c>
      <c r="G46" s="14">
        <f t="shared" si="9"/>
        <v>0</v>
      </c>
      <c r="H46" s="11"/>
      <c r="I46" s="1"/>
      <c r="J46" s="1"/>
      <c r="K46" s="1"/>
      <c r="L46" s="1"/>
      <c r="M46" s="1"/>
      <c r="N46" s="1"/>
      <c r="O46" s="1"/>
      <c r="P46" s="1"/>
      <c r="Q46" s="1"/>
      <c r="R46" s="1"/>
      <c r="S46" s="1"/>
      <c r="T46" s="1"/>
      <c r="U46" s="1"/>
      <c r="V46" s="1"/>
      <c r="W46" s="1"/>
      <c r="X46" s="1"/>
      <c r="Y46" s="1"/>
      <c r="Z46" s="1"/>
    </row>
    <row r="47" spans="1:26" ht="21" customHeight="1">
      <c r="A47" s="1"/>
      <c r="B47" s="30">
        <f t="shared" si="8"/>
        <v>9.0399999999999991</v>
      </c>
      <c r="C47" s="31" t="s">
        <v>68</v>
      </c>
      <c r="D47" s="34">
        <v>6.5</v>
      </c>
      <c r="E47" s="33" t="s">
        <v>32</v>
      </c>
      <c r="F47" s="18">
        <v>0</v>
      </c>
      <c r="G47" s="14">
        <f t="shared" si="9"/>
        <v>0</v>
      </c>
      <c r="H47" s="11"/>
      <c r="I47" s="1"/>
      <c r="J47" s="1"/>
      <c r="K47" s="1"/>
      <c r="L47" s="1"/>
      <c r="M47" s="1"/>
      <c r="N47" s="1"/>
      <c r="O47" s="1"/>
      <c r="P47" s="1"/>
      <c r="Q47" s="1"/>
      <c r="R47" s="1"/>
      <c r="S47" s="1"/>
      <c r="T47" s="1"/>
      <c r="U47" s="1"/>
      <c r="V47" s="1"/>
      <c r="W47" s="1"/>
      <c r="X47" s="1"/>
      <c r="Y47" s="1"/>
      <c r="Z47" s="1"/>
    </row>
    <row r="48" spans="1:26" ht="34.5" customHeight="1">
      <c r="A48" s="1"/>
      <c r="B48" s="30">
        <f t="shared" si="8"/>
        <v>9.0499999999999989</v>
      </c>
      <c r="C48" s="35" t="s">
        <v>69</v>
      </c>
      <c r="D48" s="34">
        <v>1</v>
      </c>
      <c r="E48" s="33" t="s">
        <v>5</v>
      </c>
      <c r="F48" s="36">
        <v>0</v>
      </c>
      <c r="G48" s="37">
        <f t="shared" si="9"/>
        <v>0</v>
      </c>
      <c r="H48" s="38"/>
      <c r="I48" s="1"/>
      <c r="J48" s="1"/>
      <c r="K48" s="1"/>
      <c r="L48" s="1"/>
      <c r="M48" s="1"/>
      <c r="N48" s="1"/>
      <c r="O48" s="1"/>
      <c r="P48" s="1"/>
      <c r="Q48" s="1"/>
      <c r="R48" s="1"/>
      <c r="S48" s="1"/>
      <c r="T48" s="1"/>
      <c r="U48" s="1"/>
      <c r="V48" s="1"/>
      <c r="W48" s="1"/>
      <c r="X48" s="1"/>
      <c r="Y48" s="1"/>
      <c r="Z48" s="1"/>
    </row>
    <row r="49" spans="1:26" ht="19.5" customHeight="1">
      <c r="A49" s="1"/>
      <c r="B49" s="22">
        <v>10</v>
      </c>
      <c r="C49" s="195" t="s">
        <v>70</v>
      </c>
      <c r="D49" s="182"/>
      <c r="E49" s="182"/>
      <c r="F49" s="182"/>
      <c r="G49" s="183"/>
      <c r="H49" s="23">
        <f>SUM(G50:G61)</f>
        <v>0</v>
      </c>
      <c r="I49" s="1"/>
      <c r="J49" s="1"/>
      <c r="K49" s="1"/>
      <c r="L49" s="1"/>
      <c r="M49" s="1"/>
      <c r="N49" s="1"/>
      <c r="O49" s="1"/>
      <c r="P49" s="1"/>
      <c r="Q49" s="1"/>
      <c r="R49" s="1"/>
      <c r="S49" s="1"/>
      <c r="T49" s="1"/>
      <c r="U49" s="1"/>
      <c r="V49" s="1"/>
      <c r="W49" s="1"/>
      <c r="X49" s="1"/>
      <c r="Y49" s="1"/>
      <c r="Z49" s="1"/>
    </row>
    <row r="50" spans="1:26" ht="48" customHeight="1">
      <c r="A50" s="1"/>
      <c r="B50" s="10">
        <f t="shared" ref="B50:B61" si="10">B49+0.01</f>
        <v>10.01</v>
      </c>
      <c r="C50" s="31" t="s">
        <v>71</v>
      </c>
      <c r="D50" s="34">
        <v>5</v>
      </c>
      <c r="E50" s="33" t="s">
        <v>5</v>
      </c>
      <c r="F50" s="36">
        <v>0</v>
      </c>
      <c r="G50" s="39">
        <f t="shared" ref="G50:G61" si="11">D50*F50</f>
        <v>0</v>
      </c>
      <c r="H50" s="38"/>
      <c r="I50" s="1"/>
      <c r="J50" s="1"/>
      <c r="K50" s="1"/>
      <c r="L50" s="1"/>
      <c r="M50" s="1"/>
      <c r="N50" s="1"/>
      <c r="O50" s="1"/>
      <c r="P50" s="1"/>
      <c r="Q50" s="1"/>
      <c r="R50" s="1"/>
      <c r="S50" s="1"/>
      <c r="T50" s="1"/>
      <c r="U50" s="1"/>
      <c r="V50" s="1"/>
      <c r="W50" s="1"/>
      <c r="X50" s="1"/>
      <c r="Y50" s="1"/>
      <c r="Z50" s="1"/>
    </row>
    <row r="51" spans="1:26" ht="23.25" customHeight="1">
      <c r="A51" s="1"/>
      <c r="B51" s="10">
        <f t="shared" si="10"/>
        <v>10.02</v>
      </c>
      <c r="C51" s="31" t="s">
        <v>72</v>
      </c>
      <c r="D51" s="34">
        <v>2</v>
      </c>
      <c r="E51" s="33" t="s">
        <v>5</v>
      </c>
      <c r="F51" s="36">
        <v>0</v>
      </c>
      <c r="G51" s="39">
        <f t="shared" si="11"/>
        <v>0</v>
      </c>
      <c r="H51" s="38"/>
      <c r="I51" s="1"/>
      <c r="J51" s="1"/>
      <c r="K51" s="1"/>
      <c r="L51" s="1"/>
      <c r="M51" s="1"/>
      <c r="N51" s="1"/>
      <c r="O51" s="1"/>
      <c r="P51" s="1"/>
      <c r="Q51" s="1"/>
      <c r="R51" s="1"/>
      <c r="S51" s="1"/>
      <c r="T51" s="1"/>
      <c r="U51" s="1"/>
      <c r="V51" s="1"/>
      <c r="W51" s="1"/>
      <c r="X51" s="1"/>
      <c r="Y51" s="1"/>
      <c r="Z51" s="1"/>
    </row>
    <row r="52" spans="1:26" ht="66.75" customHeight="1">
      <c r="A52" s="1"/>
      <c r="B52" s="10">
        <f t="shared" si="10"/>
        <v>10.029999999999999</v>
      </c>
      <c r="C52" s="31" t="s">
        <v>73</v>
      </c>
      <c r="D52" s="34">
        <v>8</v>
      </c>
      <c r="E52" s="33" t="s">
        <v>5</v>
      </c>
      <c r="F52" s="36">
        <v>0</v>
      </c>
      <c r="G52" s="39">
        <f t="shared" si="11"/>
        <v>0</v>
      </c>
      <c r="H52" s="38"/>
      <c r="I52" s="1"/>
      <c r="J52" s="1"/>
      <c r="K52" s="1"/>
      <c r="L52" s="1"/>
      <c r="M52" s="1"/>
      <c r="N52" s="1"/>
      <c r="O52" s="1"/>
      <c r="P52" s="1"/>
      <c r="Q52" s="1"/>
      <c r="R52" s="1"/>
      <c r="S52" s="1"/>
      <c r="T52" s="1"/>
      <c r="U52" s="1"/>
      <c r="V52" s="1"/>
      <c r="W52" s="1"/>
      <c r="X52" s="1"/>
      <c r="Y52" s="1"/>
      <c r="Z52" s="1"/>
    </row>
    <row r="53" spans="1:26" ht="49.5" customHeight="1">
      <c r="A53" s="1"/>
      <c r="B53" s="10">
        <f t="shared" si="10"/>
        <v>10.039999999999999</v>
      </c>
      <c r="C53" s="31" t="s">
        <v>74</v>
      </c>
      <c r="D53" s="34">
        <v>1</v>
      </c>
      <c r="E53" s="33" t="s">
        <v>75</v>
      </c>
      <c r="F53" s="36">
        <v>0</v>
      </c>
      <c r="G53" s="39">
        <f t="shared" si="11"/>
        <v>0</v>
      </c>
      <c r="H53" s="38"/>
      <c r="I53" s="1"/>
      <c r="J53" s="1"/>
      <c r="K53" s="1"/>
      <c r="L53" s="1"/>
      <c r="M53" s="1"/>
      <c r="N53" s="1"/>
      <c r="O53" s="1"/>
      <c r="P53" s="1"/>
      <c r="Q53" s="1"/>
      <c r="R53" s="1"/>
      <c r="S53" s="1"/>
      <c r="T53" s="1"/>
      <c r="U53" s="1"/>
      <c r="V53" s="1"/>
      <c r="W53" s="1"/>
      <c r="X53" s="1"/>
      <c r="Y53" s="1"/>
      <c r="Z53" s="1"/>
    </row>
    <row r="54" spans="1:26" ht="31.5" customHeight="1">
      <c r="A54" s="1"/>
      <c r="B54" s="10">
        <f t="shared" si="10"/>
        <v>10.049999999999999</v>
      </c>
      <c r="C54" s="31" t="s">
        <v>76</v>
      </c>
      <c r="D54" s="34">
        <v>13</v>
      </c>
      <c r="E54" s="33" t="s">
        <v>32</v>
      </c>
      <c r="F54" s="36">
        <v>0</v>
      </c>
      <c r="G54" s="39">
        <f t="shared" si="11"/>
        <v>0</v>
      </c>
      <c r="H54" s="38"/>
      <c r="I54" s="1"/>
      <c r="J54" s="1"/>
      <c r="K54" s="1"/>
      <c r="L54" s="1"/>
      <c r="M54" s="1"/>
      <c r="N54" s="1"/>
      <c r="O54" s="1"/>
      <c r="P54" s="1"/>
      <c r="Q54" s="1"/>
      <c r="R54" s="1"/>
      <c r="S54" s="1"/>
      <c r="T54" s="1"/>
      <c r="U54" s="1"/>
      <c r="V54" s="1"/>
      <c r="W54" s="1"/>
      <c r="X54" s="1"/>
      <c r="Y54" s="1"/>
      <c r="Z54" s="1"/>
    </row>
    <row r="55" spans="1:26" ht="33.75" customHeight="1">
      <c r="A55" s="1"/>
      <c r="B55" s="10">
        <f t="shared" si="10"/>
        <v>10.059999999999999</v>
      </c>
      <c r="C55" s="31" t="s">
        <v>77</v>
      </c>
      <c r="D55" s="34">
        <v>12</v>
      </c>
      <c r="E55" s="33" t="s">
        <v>32</v>
      </c>
      <c r="F55" s="36">
        <v>0</v>
      </c>
      <c r="G55" s="39">
        <f t="shared" si="11"/>
        <v>0</v>
      </c>
      <c r="H55" s="38"/>
      <c r="I55" s="1"/>
      <c r="J55" s="1"/>
      <c r="K55" s="1"/>
      <c r="L55" s="1"/>
      <c r="M55" s="1"/>
      <c r="N55" s="1"/>
      <c r="O55" s="1"/>
      <c r="P55" s="1"/>
      <c r="Q55" s="1"/>
      <c r="R55" s="1"/>
      <c r="S55" s="1"/>
      <c r="T55" s="1"/>
      <c r="U55" s="1"/>
      <c r="V55" s="1"/>
      <c r="W55" s="1"/>
      <c r="X55" s="1"/>
      <c r="Y55" s="1"/>
      <c r="Z55" s="1"/>
    </row>
    <row r="56" spans="1:26" ht="60.75" customHeight="1">
      <c r="A56" s="1"/>
      <c r="B56" s="10">
        <f t="shared" si="10"/>
        <v>10.069999999999999</v>
      </c>
      <c r="C56" s="31" t="s">
        <v>78</v>
      </c>
      <c r="D56" s="34">
        <v>15</v>
      </c>
      <c r="E56" s="33" t="s">
        <v>32</v>
      </c>
      <c r="F56" s="36">
        <v>0</v>
      </c>
      <c r="G56" s="39">
        <f t="shared" si="11"/>
        <v>0</v>
      </c>
      <c r="H56" s="38"/>
      <c r="I56" s="1"/>
      <c r="J56" s="1"/>
      <c r="K56" s="1"/>
      <c r="L56" s="1"/>
      <c r="M56" s="1"/>
      <c r="N56" s="1"/>
      <c r="O56" s="1"/>
      <c r="P56" s="1"/>
      <c r="Q56" s="1"/>
      <c r="R56" s="1"/>
      <c r="S56" s="1"/>
      <c r="T56" s="1"/>
      <c r="U56" s="1"/>
      <c r="V56" s="1"/>
      <c r="W56" s="1"/>
      <c r="X56" s="1"/>
      <c r="Y56" s="1"/>
      <c r="Z56" s="1"/>
    </row>
    <row r="57" spans="1:26" ht="61.5" customHeight="1">
      <c r="A57" s="1"/>
      <c r="B57" s="10">
        <f t="shared" si="10"/>
        <v>10.079999999999998</v>
      </c>
      <c r="C57" s="31" t="s">
        <v>79</v>
      </c>
      <c r="D57" s="34">
        <v>15</v>
      </c>
      <c r="E57" s="33" t="s">
        <v>32</v>
      </c>
      <c r="F57" s="36">
        <v>0</v>
      </c>
      <c r="G57" s="39">
        <f t="shared" si="11"/>
        <v>0</v>
      </c>
      <c r="H57" s="38"/>
      <c r="I57" s="1"/>
      <c r="J57" s="1"/>
      <c r="K57" s="1"/>
      <c r="L57" s="1"/>
      <c r="M57" s="1"/>
      <c r="N57" s="1"/>
      <c r="O57" s="1"/>
      <c r="P57" s="1"/>
      <c r="Q57" s="1"/>
      <c r="R57" s="1"/>
      <c r="S57" s="1"/>
      <c r="T57" s="1"/>
      <c r="U57" s="1"/>
      <c r="V57" s="1"/>
      <c r="W57" s="1"/>
      <c r="X57" s="1"/>
      <c r="Y57" s="1"/>
      <c r="Z57" s="1"/>
    </row>
    <row r="58" spans="1:26" ht="63" customHeight="1">
      <c r="A58" s="1"/>
      <c r="B58" s="10">
        <f t="shared" si="10"/>
        <v>10.089999999999998</v>
      </c>
      <c r="C58" s="31" t="s">
        <v>80</v>
      </c>
      <c r="D58" s="34">
        <v>8</v>
      </c>
      <c r="E58" s="33" t="s">
        <v>32</v>
      </c>
      <c r="F58" s="36">
        <v>0</v>
      </c>
      <c r="G58" s="39">
        <f t="shared" si="11"/>
        <v>0</v>
      </c>
      <c r="H58" s="38"/>
      <c r="I58" s="1"/>
      <c r="J58" s="1"/>
      <c r="K58" s="1"/>
      <c r="L58" s="1"/>
      <c r="M58" s="1"/>
      <c r="N58" s="1"/>
      <c r="O58" s="1"/>
      <c r="P58" s="1"/>
      <c r="Q58" s="1"/>
      <c r="R58" s="1"/>
      <c r="S58" s="1"/>
      <c r="T58" s="1"/>
      <c r="U58" s="1"/>
      <c r="V58" s="1"/>
      <c r="W58" s="1"/>
      <c r="X58" s="1"/>
      <c r="Y58" s="1"/>
      <c r="Z58" s="1"/>
    </row>
    <row r="59" spans="1:26" ht="79.5" customHeight="1">
      <c r="A59" s="1"/>
      <c r="B59" s="10">
        <f t="shared" si="10"/>
        <v>10.099999999999998</v>
      </c>
      <c r="C59" s="31" t="s">
        <v>81</v>
      </c>
      <c r="D59" s="34">
        <v>1</v>
      </c>
      <c r="E59" s="33" t="s">
        <v>75</v>
      </c>
      <c r="F59" s="36">
        <v>0</v>
      </c>
      <c r="G59" s="39">
        <f t="shared" si="11"/>
        <v>0</v>
      </c>
      <c r="H59" s="38"/>
      <c r="I59" s="1"/>
      <c r="J59" s="1"/>
      <c r="K59" s="1"/>
      <c r="L59" s="1"/>
      <c r="M59" s="1"/>
      <c r="N59" s="1"/>
      <c r="O59" s="1"/>
      <c r="P59" s="1"/>
      <c r="Q59" s="1"/>
      <c r="R59" s="1"/>
      <c r="S59" s="1"/>
      <c r="T59" s="1"/>
      <c r="U59" s="1"/>
      <c r="V59" s="1"/>
      <c r="W59" s="1"/>
      <c r="X59" s="1"/>
      <c r="Y59" s="1"/>
      <c r="Z59" s="1"/>
    </row>
    <row r="60" spans="1:26" ht="49.5" customHeight="1">
      <c r="A60" s="1"/>
      <c r="B60" s="10">
        <f t="shared" si="10"/>
        <v>10.109999999999998</v>
      </c>
      <c r="C60" s="31" t="s">
        <v>82</v>
      </c>
      <c r="D60" s="34">
        <v>4</v>
      </c>
      <c r="E60" s="33" t="s">
        <v>5</v>
      </c>
      <c r="F60" s="36">
        <v>0</v>
      </c>
      <c r="G60" s="39">
        <f t="shared" si="11"/>
        <v>0</v>
      </c>
      <c r="H60" s="38"/>
      <c r="I60" s="1"/>
      <c r="J60" s="1"/>
      <c r="K60" s="1"/>
      <c r="L60" s="1"/>
      <c r="M60" s="1"/>
      <c r="N60" s="1"/>
      <c r="O60" s="1"/>
      <c r="P60" s="1"/>
      <c r="Q60" s="1"/>
      <c r="R60" s="1"/>
      <c r="S60" s="1"/>
      <c r="T60" s="1"/>
      <c r="U60" s="1"/>
      <c r="V60" s="1"/>
      <c r="W60" s="1"/>
      <c r="X60" s="1"/>
      <c r="Y60" s="1"/>
      <c r="Z60" s="1"/>
    </row>
    <row r="61" spans="1:26" ht="48" customHeight="1">
      <c r="A61" s="1"/>
      <c r="B61" s="10">
        <f t="shared" si="10"/>
        <v>10.119999999999997</v>
      </c>
      <c r="C61" s="31" t="s">
        <v>83</v>
      </c>
      <c r="D61" s="34">
        <v>1</v>
      </c>
      <c r="E61" s="33" t="s">
        <v>5</v>
      </c>
      <c r="F61" s="36">
        <v>0</v>
      </c>
      <c r="G61" s="39">
        <f t="shared" si="11"/>
        <v>0</v>
      </c>
      <c r="H61" s="38"/>
      <c r="I61" s="1"/>
      <c r="J61" s="1"/>
      <c r="K61" s="1"/>
      <c r="L61" s="1"/>
      <c r="M61" s="1"/>
      <c r="N61" s="1"/>
      <c r="O61" s="1"/>
      <c r="P61" s="1"/>
      <c r="Q61" s="1"/>
      <c r="R61" s="1"/>
      <c r="S61" s="1"/>
      <c r="T61" s="1"/>
      <c r="U61" s="1"/>
      <c r="V61" s="1"/>
      <c r="W61" s="1"/>
      <c r="X61" s="1"/>
      <c r="Y61" s="1"/>
      <c r="Z61" s="1"/>
    </row>
    <row r="62" spans="1:26" ht="18.75" customHeight="1">
      <c r="A62" s="1"/>
      <c r="B62" s="22">
        <v>11</v>
      </c>
      <c r="C62" s="195" t="s">
        <v>84</v>
      </c>
      <c r="D62" s="182"/>
      <c r="E62" s="182"/>
      <c r="F62" s="182"/>
      <c r="G62" s="183"/>
      <c r="H62" s="23">
        <f>G63+G67</f>
        <v>0</v>
      </c>
      <c r="I62" s="1"/>
      <c r="J62" s="1"/>
      <c r="K62" s="1"/>
      <c r="L62" s="1"/>
      <c r="M62" s="1"/>
      <c r="N62" s="1"/>
      <c r="O62" s="1"/>
      <c r="P62" s="1"/>
      <c r="Q62" s="1"/>
      <c r="R62" s="1"/>
      <c r="S62" s="1"/>
      <c r="T62" s="1"/>
      <c r="U62" s="1"/>
      <c r="V62" s="1"/>
      <c r="W62" s="1"/>
      <c r="X62" s="1"/>
      <c r="Y62" s="1"/>
      <c r="Z62" s="1"/>
    </row>
    <row r="63" spans="1:26" ht="18.75" customHeight="1">
      <c r="A63" s="1"/>
      <c r="B63" s="40">
        <v>11.01</v>
      </c>
      <c r="C63" s="41" t="s">
        <v>85</v>
      </c>
      <c r="D63" s="41"/>
      <c r="E63" s="41"/>
      <c r="F63" s="41"/>
      <c r="G63" s="42">
        <f>G64+G65+G66</f>
        <v>0</v>
      </c>
      <c r="H63" s="43"/>
      <c r="I63" s="1"/>
      <c r="J63" s="1"/>
      <c r="K63" s="1"/>
      <c r="L63" s="1"/>
      <c r="M63" s="1"/>
      <c r="N63" s="1"/>
      <c r="O63" s="1"/>
      <c r="P63" s="1"/>
      <c r="Q63" s="1"/>
      <c r="R63" s="1"/>
      <c r="S63" s="1"/>
      <c r="T63" s="1"/>
      <c r="U63" s="1"/>
      <c r="V63" s="1"/>
      <c r="W63" s="1"/>
      <c r="X63" s="1"/>
      <c r="Y63" s="1"/>
      <c r="Z63" s="1"/>
    </row>
    <row r="64" spans="1:26" ht="40.5" customHeight="1">
      <c r="A64" s="1"/>
      <c r="B64" s="10" t="s">
        <v>86</v>
      </c>
      <c r="C64" s="31" t="s">
        <v>87</v>
      </c>
      <c r="D64" s="34">
        <v>1</v>
      </c>
      <c r="E64" s="33" t="s">
        <v>75</v>
      </c>
      <c r="F64" s="36">
        <v>0</v>
      </c>
      <c r="G64" s="39">
        <f t="shared" ref="G64:G66" si="12">D64*F64</f>
        <v>0</v>
      </c>
      <c r="H64" s="38"/>
      <c r="I64" s="1"/>
      <c r="J64" s="1"/>
      <c r="K64" s="1"/>
      <c r="L64" s="1"/>
      <c r="M64" s="1"/>
      <c r="N64" s="1"/>
      <c r="O64" s="1"/>
      <c r="P64" s="1"/>
      <c r="Q64" s="1"/>
      <c r="R64" s="1"/>
      <c r="S64" s="1"/>
      <c r="T64" s="1"/>
      <c r="U64" s="1"/>
      <c r="V64" s="1"/>
      <c r="W64" s="1"/>
      <c r="X64" s="1"/>
      <c r="Y64" s="1"/>
      <c r="Z64" s="1"/>
    </row>
    <row r="65" spans="1:26" ht="39.75" customHeight="1">
      <c r="A65" s="1"/>
      <c r="B65" s="10" t="s">
        <v>88</v>
      </c>
      <c r="C65" s="31" t="s">
        <v>89</v>
      </c>
      <c r="D65" s="34">
        <v>1</v>
      </c>
      <c r="E65" s="33" t="s">
        <v>75</v>
      </c>
      <c r="F65" s="36">
        <v>0</v>
      </c>
      <c r="G65" s="39">
        <f t="shared" si="12"/>
        <v>0</v>
      </c>
      <c r="H65" s="38"/>
      <c r="I65" s="1"/>
      <c r="J65" s="1"/>
      <c r="K65" s="1"/>
      <c r="L65" s="1"/>
      <c r="M65" s="1"/>
      <c r="N65" s="1"/>
      <c r="O65" s="1"/>
      <c r="P65" s="1"/>
      <c r="Q65" s="1"/>
      <c r="R65" s="1"/>
      <c r="S65" s="1"/>
      <c r="T65" s="1"/>
      <c r="U65" s="1"/>
      <c r="V65" s="1"/>
      <c r="W65" s="1"/>
      <c r="X65" s="1"/>
      <c r="Y65" s="1"/>
      <c r="Z65" s="1"/>
    </row>
    <row r="66" spans="1:26" ht="19.5" customHeight="1">
      <c r="A66" s="1"/>
      <c r="B66" s="10" t="s">
        <v>90</v>
      </c>
      <c r="C66" s="31" t="s">
        <v>91</v>
      </c>
      <c r="D66" s="34">
        <v>1</v>
      </c>
      <c r="E66" s="33" t="s">
        <v>75</v>
      </c>
      <c r="F66" s="36">
        <v>0</v>
      </c>
      <c r="G66" s="39">
        <f t="shared" si="12"/>
        <v>0</v>
      </c>
      <c r="H66" s="38"/>
      <c r="I66" s="1"/>
      <c r="J66" s="1"/>
      <c r="K66" s="1"/>
      <c r="L66" s="1"/>
      <c r="M66" s="1"/>
      <c r="N66" s="1"/>
      <c r="O66" s="1"/>
      <c r="P66" s="1"/>
      <c r="Q66" s="1"/>
      <c r="R66" s="1"/>
      <c r="S66" s="1"/>
      <c r="T66" s="1"/>
      <c r="U66" s="1"/>
      <c r="V66" s="1"/>
      <c r="W66" s="1"/>
      <c r="X66" s="1"/>
      <c r="Y66" s="1"/>
      <c r="Z66" s="1"/>
    </row>
    <row r="67" spans="1:26" ht="19.5" customHeight="1">
      <c r="A67" s="1"/>
      <c r="B67" s="40">
        <v>11.02</v>
      </c>
      <c r="C67" s="41" t="s">
        <v>92</v>
      </c>
      <c r="D67" s="41"/>
      <c r="E67" s="41"/>
      <c r="F67" s="41"/>
      <c r="G67" s="42">
        <f>SUM(G68:G69)</f>
        <v>0</v>
      </c>
      <c r="H67" s="43"/>
      <c r="I67" s="1"/>
      <c r="J67" s="1"/>
      <c r="K67" s="1"/>
      <c r="L67" s="1"/>
      <c r="M67" s="1"/>
      <c r="N67" s="1"/>
      <c r="O67" s="1"/>
      <c r="P67" s="1"/>
      <c r="Q67" s="1"/>
      <c r="R67" s="1"/>
      <c r="S67" s="1"/>
      <c r="T67" s="1"/>
      <c r="U67" s="1"/>
      <c r="V67" s="1"/>
      <c r="W67" s="1"/>
      <c r="X67" s="1"/>
      <c r="Y67" s="1"/>
      <c r="Z67" s="1"/>
    </row>
    <row r="68" spans="1:26" ht="52.5" customHeight="1">
      <c r="A68" s="1"/>
      <c r="B68" s="30" t="s">
        <v>93</v>
      </c>
      <c r="C68" s="31" t="s">
        <v>94</v>
      </c>
      <c r="D68" s="34">
        <v>1</v>
      </c>
      <c r="E68" s="33" t="s">
        <v>75</v>
      </c>
      <c r="F68" s="36">
        <v>0</v>
      </c>
      <c r="G68" s="39">
        <f t="shared" ref="G68:G69" si="13">D68*F68</f>
        <v>0</v>
      </c>
      <c r="H68" s="38"/>
      <c r="I68" s="1"/>
      <c r="J68" s="1"/>
      <c r="K68" s="1"/>
      <c r="L68" s="1"/>
      <c r="M68" s="1"/>
      <c r="N68" s="1"/>
      <c r="O68" s="1"/>
      <c r="P68" s="1"/>
      <c r="Q68" s="1"/>
      <c r="R68" s="1"/>
      <c r="S68" s="1"/>
      <c r="T68" s="1"/>
      <c r="U68" s="1"/>
      <c r="V68" s="1"/>
      <c r="W68" s="1"/>
      <c r="X68" s="1"/>
      <c r="Y68" s="1"/>
      <c r="Z68" s="1"/>
    </row>
    <row r="69" spans="1:26" ht="54.75" customHeight="1">
      <c r="A69" s="1"/>
      <c r="B69" s="30" t="s">
        <v>88</v>
      </c>
      <c r="C69" s="31" t="s">
        <v>95</v>
      </c>
      <c r="D69" s="34">
        <v>1</v>
      </c>
      <c r="E69" s="33" t="s">
        <v>75</v>
      </c>
      <c r="F69" s="36">
        <v>0</v>
      </c>
      <c r="G69" s="39">
        <f t="shared" si="13"/>
        <v>0</v>
      </c>
      <c r="H69" s="38"/>
      <c r="I69" s="1"/>
      <c r="J69" s="1"/>
      <c r="K69" s="1"/>
      <c r="L69" s="1"/>
      <c r="M69" s="1"/>
      <c r="N69" s="1"/>
      <c r="O69" s="1"/>
      <c r="P69" s="1"/>
      <c r="Q69" s="1"/>
      <c r="R69" s="1"/>
      <c r="S69" s="1"/>
      <c r="T69" s="1"/>
      <c r="U69" s="1"/>
      <c r="V69" s="1"/>
      <c r="W69" s="1"/>
      <c r="X69" s="1"/>
      <c r="Y69" s="1"/>
      <c r="Z69" s="1"/>
    </row>
    <row r="70" spans="1:26" ht="20.25" customHeight="1">
      <c r="A70" s="1"/>
      <c r="B70" s="22">
        <v>12</v>
      </c>
      <c r="C70" s="195" t="s">
        <v>96</v>
      </c>
      <c r="D70" s="182"/>
      <c r="E70" s="182"/>
      <c r="F70" s="182"/>
      <c r="G70" s="183"/>
      <c r="H70" s="23">
        <f>G71+G72+G73</f>
        <v>0</v>
      </c>
      <c r="I70" s="1"/>
      <c r="J70" s="1"/>
      <c r="K70" s="1"/>
      <c r="L70" s="1"/>
      <c r="M70" s="1"/>
      <c r="N70" s="1"/>
      <c r="O70" s="1"/>
      <c r="P70" s="1"/>
      <c r="Q70" s="1"/>
      <c r="R70" s="1"/>
      <c r="S70" s="1"/>
      <c r="T70" s="1"/>
      <c r="U70" s="1"/>
      <c r="V70" s="1"/>
      <c r="W70" s="1"/>
      <c r="X70" s="1"/>
      <c r="Y70" s="1"/>
      <c r="Z70" s="1"/>
    </row>
    <row r="71" spans="1:26" ht="48" customHeight="1">
      <c r="A71" s="1"/>
      <c r="B71" s="30">
        <f>B70+0.01</f>
        <v>12.01</v>
      </c>
      <c r="C71" s="44" t="s">
        <v>97</v>
      </c>
      <c r="D71" s="34">
        <v>4</v>
      </c>
      <c r="E71" s="33" t="s">
        <v>5</v>
      </c>
      <c r="F71" s="36">
        <v>0</v>
      </c>
      <c r="G71" s="45">
        <f t="shared" ref="G71:G73" si="14">D71*F71</f>
        <v>0</v>
      </c>
      <c r="H71" s="38"/>
      <c r="I71" s="1"/>
      <c r="J71" s="1"/>
      <c r="K71" s="1"/>
      <c r="L71" s="1"/>
      <c r="M71" s="1"/>
      <c r="N71" s="1"/>
      <c r="O71" s="1"/>
      <c r="P71" s="1"/>
      <c r="Q71" s="1"/>
      <c r="R71" s="1"/>
      <c r="S71" s="1"/>
      <c r="T71" s="1"/>
      <c r="U71" s="1"/>
      <c r="V71" s="1"/>
      <c r="W71" s="1"/>
      <c r="X71" s="1"/>
      <c r="Y71" s="1"/>
      <c r="Z71" s="1"/>
    </row>
    <row r="72" spans="1:26" ht="39" customHeight="1">
      <c r="A72" s="1"/>
      <c r="B72" s="30">
        <f>+B71+0.01</f>
        <v>12.02</v>
      </c>
      <c r="C72" s="44" t="s">
        <v>98</v>
      </c>
      <c r="D72" s="34">
        <v>3</v>
      </c>
      <c r="E72" s="33" t="s">
        <v>5</v>
      </c>
      <c r="F72" s="36">
        <v>0</v>
      </c>
      <c r="G72" s="45">
        <f t="shared" si="14"/>
        <v>0</v>
      </c>
      <c r="H72" s="38"/>
      <c r="I72" s="1"/>
      <c r="J72" s="1"/>
      <c r="K72" s="1"/>
      <c r="L72" s="1"/>
      <c r="M72" s="1"/>
      <c r="N72" s="1"/>
      <c r="O72" s="1"/>
      <c r="P72" s="1"/>
      <c r="Q72" s="1"/>
      <c r="R72" s="1"/>
      <c r="S72" s="1"/>
      <c r="T72" s="1"/>
      <c r="U72" s="1"/>
      <c r="V72" s="1"/>
      <c r="W72" s="1"/>
      <c r="X72" s="1"/>
      <c r="Y72" s="1"/>
      <c r="Z72" s="1"/>
    </row>
    <row r="73" spans="1:26" ht="45.75" customHeight="1">
      <c r="A73" s="1"/>
      <c r="B73" s="30">
        <f>B72+0.01</f>
        <v>12.03</v>
      </c>
      <c r="C73" s="44" t="s">
        <v>99</v>
      </c>
      <c r="D73" s="34">
        <v>4</v>
      </c>
      <c r="E73" s="33" t="s">
        <v>5</v>
      </c>
      <c r="F73" s="36">
        <v>0</v>
      </c>
      <c r="G73" s="45">
        <f t="shared" si="14"/>
        <v>0</v>
      </c>
      <c r="H73" s="38"/>
      <c r="I73" s="1"/>
      <c r="J73" s="1"/>
      <c r="K73" s="1"/>
      <c r="L73" s="1"/>
      <c r="M73" s="1"/>
      <c r="N73" s="1"/>
      <c r="O73" s="1"/>
      <c r="P73" s="1"/>
      <c r="Q73" s="1"/>
      <c r="R73" s="1"/>
      <c r="S73" s="1"/>
      <c r="T73" s="1"/>
      <c r="U73" s="1"/>
      <c r="V73" s="1"/>
      <c r="W73" s="1"/>
      <c r="X73" s="1"/>
      <c r="Y73" s="1"/>
      <c r="Z73" s="1"/>
    </row>
    <row r="74" spans="1:26" ht="36" customHeight="1">
      <c r="A74" s="1"/>
      <c r="B74" s="196" t="s">
        <v>100</v>
      </c>
      <c r="C74" s="182"/>
      <c r="D74" s="182"/>
      <c r="E74" s="182"/>
      <c r="F74" s="182"/>
      <c r="G74" s="183"/>
      <c r="H74" s="46">
        <f>SUM(H5:H73)</f>
        <v>0</v>
      </c>
      <c r="I74" s="1"/>
      <c r="J74" s="1"/>
      <c r="K74" s="1"/>
      <c r="L74" s="1"/>
      <c r="M74" s="1"/>
      <c r="N74" s="1"/>
      <c r="O74" s="1"/>
      <c r="P74" s="1"/>
      <c r="Q74" s="1"/>
      <c r="R74" s="1"/>
      <c r="S74" s="1"/>
      <c r="T74" s="1"/>
      <c r="U74" s="1"/>
      <c r="V74" s="1"/>
      <c r="W74" s="1"/>
      <c r="X74" s="1"/>
      <c r="Y74" s="1"/>
      <c r="Z74" s="1"/>
    </row>
    <row r="75" spans="1:26" ht="36" customHeight="1">
      <c r="A75" s="1"/>
      <c r="B75" s="197" t="s">
        <v>101</v>
      </c>
      <c r="C75" s="182"/>
      <c r="D75" s="182"/>
      <c r="E75" s="182"/>
      <c r="F75" s="182"/>
      <c r="G75" s="182"/>
      <c r="H75" s="183"/>
      <c r="I75" s="1"/>
      <c r="J75" s="1"/>
      <c r="K75" s="1"/>
      <c r="L75" s="1"/>
      <c r="M75" s="1"/>
      <c r="N75" s="1"/>
      <c r="O75" s="1"/>
      <c r="P75" s="1"/>
      <c r="Q75" s="1"/>
      <c r="R75" s="1"/>
      <c r="S75" s="1"/>
      <c r="T75" s="1"/>
      <c r="U75" s="1"/>
      <c r="V75" s="1"/>
      <c r="W75" s="1"/>
      <c r="X75" s="1"/>
      <c r="Y75" s="1"/>
      <c r="Z75" s="1"/>
    </row>
    <row r="76" spans="1:26" ht="35.25" customHeight="1">
      <c r="A76" s="1"/>
      <c r="B76" s="47"/>
      <c r="C76" s="48"/>
      <c r="D76" s="49"/>
      <c r="E76" s="47"/>
      <c r="F76" s="50"/>
      <c r="G76" s="50"/>
      <c r="H76" s="50"/>
      <c r="I76" s="1"/>
      <c r="J76" s="1"/>
      <c r="K76" s="1"/>
      <c r="L76" s="1"/>
      <c r="M76" s="1"/>
      <c r="N76" s="1"/>
      <c r="O76" s="1"/>
      <c r="P76" s="1"/>
      <c r="Q76" s="1"/>
      <c r="R76" s="1"/>
      <c r="S76" s="1"/>
      <c r="T76" s="1"/>
      <c r="U76" s="1"/>
      <c r="V76" s="1"/>
      <c r="W76" s="1"/>
      <c r="X76" s="1"/>
      <c r="Y76" s="1"/>
      <c r="Z76" s="1"/>
    </row>
    <row r="77" spans="1:26" ht="18.75" customHeight="1">
      <c r="A77" s="1"/>
      <c r="B77" s="51"/>
      <c r="C77" s="51"/>
      <c r="D77" s="51"/>
      <c r="E77" s="51"/>
      <c r="F77" s="198"/>
      <c r="G77" s="199"/>
      <c r="H77" s="52"/>
      <c r="I77" s="1"/>
      <c r="J77" s="1"/>
      <c r="K77" s="1"/>
      <c r="L77" s="1"/>
      <c r="M77" s="1"/>
      <c r="N77" s="1"/>
      <c r="O77" s="1"/>
      <c r="P77" s="1"/>
      <c r="Q77" s="1"/>
      <c r="R77" s="1"/>
      <c r="S77" s="1"/>
      <c r="T77" s="1"/>
      <c r="U77" s="1"/>
      <c r="V77" s="1"/>
      <c r="W77" s="1"/>
      <c r="X77" s="1"/>
      <c r="Y77" s="1"/>
      <c r="Z77" s="1"/>
    </row>
    <row r="78" spans="1:26" ht="18.75" customHeight="1">
      <c r="A78" s="1"/>
      <c r="B78" s="53"/>
      <c r="C78" s="54"/>
      <c r="D78" s="55"/>
      <c r="E78" s="51"/>
      <c r="F78" s="52"/>
      <c r="G78" s="52"/>
      <c r="H78" s="52"/>
      <c r="I78" s="1"/>
      <c r="J78" s="1"/>
      <c r="K78" s="1"/>
      <c r="L78" s="1"/>
      <c r="M78" s="1"/>
      <c r="N78" s="1"/>
      <c r="O78" s="1"/>
      <c r="P78" s="1"/>
      <c r="Q78" s="1"/>
      <c r="R78" s="1"/>
      <c r="S78" s="1"/>
      <c r="T78" s="1"/>
      <c r="U78" s="1"/>
      <c r="V78" s="1"/>
      <c r="W78" s="1"/>
      <c r="X78" s="1"/>
      <c r="Y78" s="1"/>
      <c r="Z78" s="1"/>
    </row>
    <row r="79" spans="1:26" ht="18.75" customHeight="1">
      <c r="A79" s="1"/>
      <c r="B79" s="47"/>
      <c r="C79" s="48"/>
      <c r="D79" s="49"/>
      <c r="E79" s="47"/>
      <c r="F79" s="50"/>
      <c r="G79" s="50"/>
      <c r="H79" s="50"/>
      <c r="I79" s="1"/>
      <c r="J79" s="1"/>
      <c r="K79" s="1"/>
      <c r="L79" s="1"/>
      <c r="M79" s="1"/>
      <c r="N79" s="1"/>
      <c r="O79" s="1"/>
      <c r="P79" s="1"/>
      <c r="Q79" s="1"/>
      <c r="R79" s="1"/>
      <c r="S79" s="1"/>
      <c r="T79" s="1"/>
      <c r="U79" s="1"/>
      <c r="V79" s="1"/>
      <c r="W79" s="1"/>
      <c r="X79" s="1"/>
      <c r="Y79" s="1"/>
      <c r="Z79" s="1"/>
    </row>
    <row r="80" spans="1:26" ht="18.75" customHeight="1">
      <c r="A80" s="1"/>
      <c r="B80" s="47"/>
      <c r="C80" s="48"/>
      <c r="D80" s="49"/>
      <c r="E80" s="47"/>
      <c r="F80" s="50"/>
      <c r="G80" s="50"/>
      <c r="H80" s="50"/>
      <c r="I80" s="1"/>
      <c r="J80" s="1"/>
      <c r="K80" s="1"/>
      <c r="L80" s="1"/>
      <c r="M80" s="1"/>
      <c r="N80" s="1"/>
      <c r="O80" s="1"/>
      <c r="P80" s="1"/>
      <c r="Q80" s="1"/>
      <c r="R80" s="1"/>
      <c r="S80" s="1"/>
      <c r="T80" s="1"/>
      <c r="U80" s="1"/>
      <c r="V80" s="1"/>
      <c r="W80" s="1"/>
      <c r="X80" s="1"/>
      <c r="Y80" s="1"/>
      <c r="Z80" s="1"/>
    </row>
    <row r="81" spans="1:26" ht="18.75" customHeight="1">
      <c r="A81" s="1"/>
      <c r="B81" s="47"/>
      <c r="C81" s="48"/>
      <c r="D81" s="49"/>
      <c r="E81" s="47"/>
      <c r="F81" s="50"/>
      <c r="G81" s="50"/>
      <c r="H81" s="50"/>
      <c r="I81" s="1"/>
      <c r="J81" s="1"/>
      <c r="K81" s="1"/>
      <c r="L81" s="1"/>
      <c r="M81" s="1"/>
      <c r="N81" s="1"/>
      <c r="O81" s="1"/>
      <c r="P81" s="1"/>
      <c r="Q81" s="1"/>
      <c r="R81" s="1"/>
      <c r="S81" s="1"/>
      <c r="T81" s="1"/>
      <c r="U81" s="1"/>
      <c r="V81" s="1"/>
      <c r="W81" s="1"/>
      <c r="X81" s="1"/>
      <c r="Y81" s="1"/>
      <c r="Z81" s="1"/>
    </row>
    <row r="82" spans="1:26" ht="18.75" customHeight="1">
      <c r="A82" s="1"/>
      <c r="B82" s="47"/>
      <c r="C82" s="48"/>
      <c r="D82" s="49"/>
      <c r="E82" s="47"/>
      <c r="F82" s="50"/>
      <c r="G82" s="50"/>
      <c r="H82" s="50"/>
      <c r="I82" s="1"/>
      <c r="J82" s="1"/>
      <c r="K82" s="1"/>
      <c r="L82" s="1"/>
      <c r="M82" s="1"/>
      <c r="N82" s="1"/>
      <c r="O82" s="1"/>
      <c r="P82" s="1"/>
      <c r="Q82" s="1"/>
      <c r="R82" s="1"/>
      <c r="S82" s="1"/>
      <c r="T82" s="1"/>
      <c r="U82" s="1"/>
      <c r="V82" s="1"/>
      <c r="W82" s="1"/>
      <c r="X82" s="1"/>
      <c r="Y82" s="1"/>
      <c r="Z82" s="1"/>
    </row>
    <row r="83" spans="1:26" ht="18.75" customHeight="1">
      <c r="A83" s="1"/>
      <c r="B83" s="47"/>
      <c r="C83" s="48"/>
      <c r="D83" s="49"/>
      <c r="E83" s="47"/>
      <c r="F83" s="50"/>
      <c r="G83" s="50"/>
      <c r="H83" s="50"/>
      <c r="I83" s="1"/>
      <c r="J83" s="1"/>
      <c r="K83" s="1"/>
      <c r="L83" s="1"/>
      <c r="M83" s="1"/>
      <c r="N83" s="1"/>
      <c r="O83" s="1"/>
      <c r="P83" s="1"/>
      <c r="Q83" s="1"/>
      <c r="R83" s="1"/>
      <c r="S83" s="1"/>
      <c r="T83" s="1"/>
      <c r="U83" s="1"/>
      <c r="V83" s="1"/>
      <c r="W83" s="1"/>
      <c r="X83" s="1"/>
      <c r="Y83" s="1"/>
      <c r="Z83" s="1"/>
    </row>
    <row r="84" spans="1:26" ht="18.75" customHeight="1">
      <c r="A84" s="1"/>
      <c r="B84" s="47"/>
      <c r="C84" s="48"/>
      <c r="D84" s="49"/>
      <c r="E84" s="47"/>
      <c r="F84" s="50"/>
      <c r="G84" s="50"/>
      <c r="H84" s="50"/>
      <c r="I84" s="1"/>
      <c r="J84" s="1"/>
      <c r="K84" s="1"/>
      <c r="L84" s="1"/>
      <c r="M84" s="1"/>
      <c r="N84" s="1"/>
      <c r="O84" s="1"/>
      <c r="P84" s="1"/>
      <c r="Q84" s="1"/>
      <c r="R84" s="1"/>
      <c r="S84" s="1"/>
      <c r="T84" s="1"/>
      <c r="U84" s="1"/>
      <c r="V84" s="1"/>
      <c r="W84" s="1"/>
      <c r="X84" s="1"/>
      <c r="Y84" s="1"/>
      <c r="Z84" s="1"/>
    </row>
    <row r="85" spans="1:26" ht="18.75" customHeight="1">
      <c r="A85" s="1"/>
      <c r="B85" s="47"/>
      <c r="C85" s="48"/>
      <c r="D85" s="49"/>
      <c r="E85" s="47"/>
      <c r="F85" s="50"/>
      <c r="G85" s="50"/>
      <c r="H85" s="50"/>
      <c r="I85" s="1"/>
      <c r="J85" s="1"/>
      <c r="K85" s="1"/>
      <c r="L85" s="1"/>
      <c r="M85" s="1"/>
      <c r="N85" s="1"/>
      <c r="O85" s="1"/>
      <c r="P85" s="1"/>
      <c r="Q85" s="1"/>
      <c r="R85" s="1"/>
      <c r="S85" s="1"/>
      <c r="T85" s="1"/>
      <c r="U85" s="1"/>
      <c r="V85" s="1"/>
      <c r="W85" s="1"/>
      <c r="X85" s="1"/>
      <c r="Y85" s="1"/>
      <c r="Z85" s="1"/>
    </row>
    <row r="86" spans="1:26" ht="18.75" customHeight="1">
      <c r="A86" s="1"/>
      <c r="B86" s="47"/>
      <c r="C86" s="48"/>
      <c r="D86" s="49"/>
      <c r="E86" s="47"/>
      <c r="F86" s="50"/>
      <c r="G86" s="50"/>
      <c r="H86" s="50"/>
      <c r="I86" s="1"/>
      <c r="J86" s="1"/>
      <c r="K86" s="1"/>
      <c r="L86" s="1"/>
      <c r="M86" s="1"/>
      <c r="N86" s="1"/>
      <c r="O86" s="1"/>
      <c r="P86" s="1"/>
      <c r="Q86" s="1"/>
      <c r="R86" s="1"/>
      <c r="S86" s="1"/>
      <c r="T86" s="1"/>
      <c r="U86" s="1"/>
      <c r="V86" s="1"/>
      <c r="W86" s="1"/>
      <c r="X86" s="1"/>
      <c r="Y86" s="1"/>
      <c r="Z86" s="1"/>
    </row>
    <row r="87" spans="1:26" ht="18.75" customHeight="1">
      <c r="A87" s="1"/>
      <c r="B87" s="47"/>
      <c r="C87" s="48"/>
      <c r="D87" s="49"/>
      <c r="E87" s="47"/>
      <c r="F87" s="50"/>
      <c r="G87" s="50"/>
      <c r="H87" s="50"/>
      <c r="I87" s="1"/>
      <c r="J87" s="1"/>
      <c r="K87" s="1"/>
      <c r="L87" s="1"/>
      <c r="M87" s="1"/>
      <c r="N87" s="1"/>
      <c r="O87" s="1"/>
      <c r="P87" s="1"/>
      <c r="Q87" s="1"/>
      <c r="R87" s="1"/>
      <c r="S87" s="1"/>
      <c r="T87" s="1"/>
      <c r="U87" s="1"/>
      <c r="V87" s="1"/>
      <c r="W87" s="1"/>
      <c r="X87" s="1"/>
      <c r="Y87" s="1"/>
      <c r="Z87" s="1"/>
    </row>
    <row r="88" spans="1:26" ht="19.5" customHeight="1">
      <c r="A88" s="1"/>
      <c r="B88" s="47"/>
      <c r="C88" s="48"/>
      <c r="D88" s="49"/>
      <c r="E88" s="47"/>
      <c r="F88" s="50"/>
      <c r="G88" s="50"/>
      <c r="H88" s="50"/>
      <c r="I88" s="1"/>
      <c r="J88" s="1"/>
      <c r="K88" s="1"/>
      <c r="L88" s="1"/>
      <c r="M88" s="1"/>
      <c r="N88" s="1"/>
      <c r="O88" s="1"/>
      <c r="P88" s="1"/>
      <c r="Q88" s="1"/>
      <c r="R88" s="1"/>
      <c r="S88" s="1"/>
      <c r="T88" s="1"/>
      <c r="U88" s="1"/>
      <c r="V88" s="1"/>
      <c r="W88" s="1"/>
      <c r="X88" s="1"/>
      <c r="Y88" s="1"/>
      <c r="Z88" s="1"/>
    </row>
    <row r="89" spans="1:26" ht="19.5" customHeight="1">
      <c r="A89" s="1"/>
      <c r="B89" s="47"/>
      <c r="C89" s="48"/>
      <c r="D89" s="49"/>
      <c r="E89" s="47"/>
      <c r="F89" s="50"/>
      <c r="G89" s="50"/>
      <c r="H89" s="50"/>
      <c r="I89" s="1"/>
      <c r="J89" s="1"/>
      <c r="K89" s="1"/>
      <c r="L89" s="1"/>
      <c r="M89" s="1"/>
      <c r="N89" s="1"/>
      <c r="O89" s="1"/>
      <c r="P89" s="1"/>
      <c r="Q89" s="1"/>
      <c r="R89" s="1"/>
      <c r="S89" s="1"/>
      <c r="T89" s="1"/>
      <c r="U89" s="1"/>
      <c r="V89" s="1"/>
      <c r="W89" s="1"/>
      <c r="X89" s="1"/>
      <c r="Y89" s="1"/>
      <c r="Z89" s="1"/>
    </row>
    <row r="90" spans="1:26" ht="19.5" customHeight="1">
      <c r="A90" s="1"/>
      <c r="B90" s="47"/>
      <c r="C90" s="48"/>
      <c r="D90" s="49"/>
      <c r="E90" s="47"/>
      <c r="F90" s="50"/>
      <c r="G90" s="50"/>
      <c r="H90" s="50"/>
      <c r="I90" s="1"/>
      <c r="J90" s="1"/>
      <c r="K90" s="1"/>
      <c r="L90" s="1"/>
      <c r="M90" s="1"/>
      <c r="N90" s="1"/>
      <c r="O90" s="1"/>
      <c r="P90" s="1"/>
      <c r="Q90" s="1"/>
      <c r="R90" s="1"/>
      <c r="S90" s="1"/>
      <c r="T90" s="1"/>
      <c r="U90" s="1"/>
      <c r="V90" s="1"/>
      <c r="W90" s="1"/>
      <c r="X90" s="1"/>
      <c r="Y90" s="1"/>
      <c r="Z90" s="1"/>
    </row>
    <row r="91" spans="1:26" ht="18.75" customHeight="1">
      <c r="A91" s="1"/>
      <c r="B91" s="47"/>
      <c r="C91" s="48"/>
      <c r="D91" s="49"/>
      <c r="E91" s="47"/>
      <c r="F91" s="50"/>
      <c r="G91" s="50"/>
      <c r="H91" s="50"/>
      <c r="I91" s="1"/>
      <c r="J91" s="1"/>
      <c r="K91" s="1"/>
      <c r="L91" s="1"/>
      <c r="M91" s="1"/>
      <c r="N91" s="1"/>
      <c r="O91" s="1"/>
      <c r="P91" s="1"/>
      <c r="Q91" s="1"/>
      <c r="R91" s="1"/>
      <c r="S91" s="1"/>
      <c r="T91" s="1"/>
      <c r="U91" s="1"/>
      <c r="V91" s="1"/>
      <c r="W91" s="1"/>
      <c r="X91" s="1"/>
      <c r="Y91" s="1"/>
      <c r="Z91" s="1"/>
    </row>
    <row r="92" spans="1:26" ht="18.75" customHeight="1">
      <c r="A92" s="1"/>
      <c r="B92" s="47"/>
      <c r="C92" s="48"/>
      <c r="D92" s="49"/>
      <c r="E92" s="47"/>
      <c r="F92" s="50"/>
      <c r="G92" s="50"/>
      <c r="H92" s="50"/>
      <c r="I92" s="1"/>
      <c r="J92" s="1"/>
      <c r="K92" s="1"/>
      <c r="L92" s="1"/>
      <c r="M92" s="1"/>
      <c r="N92" s="1"/>
      <c r="O92" s="1"/>
      <c r="P92" s="1"/>
      <c r="Q92" s="1"/>
      <c r="R92" s="1"/>
      <c r="S92" s="1"/>
      <c r="T92" s="1"/>
      <c r="U92" s="1"/>
      <c r="V92" s="1"/>
      <c r="W92" s="1"/>
      <c r="X92" s="1"/>
      <c r="Y92" s="1"/>
      <c r="Z92" s="1"/>
    </row>
    <row r="93" spans="1:26" ht="18.75" customHeight="1">
      <c r="A93" s="1"/>
      <c r="B93" s="47"/>
      <c r="C93" s="48"/>
      <c r="D93" s="49"/>
      <c r="E93" s="47"/>
      <c r="F93" s="50"/>
      <c r="G93" s="50"/>
      <c r="H93" s="50"/>
      <c r="I93" s="1"/>
      <c r="J93" s="1"/>
      <c r="K93" s="1"/>
      <c r="L93" s="1"/>
      <c r="M93" s="1"/>
      <c r="N93" s="1"/>
      <c r="O93" s="1"/>
      <c r="P93" s="1"/>
      <c r="Q93" s="1"/>
      <c r="R93" s="1"/>
      <c r="S93" s="1"/>
      <c r="T93" s="1"/>
      <c r="U93" s="1"/>
      <c r="V93" s="1"/>
      <c r="W93" s="1"/>
      <c r="X93" s="1"/>
      <c r="Y93" s="1"/>
      <c r="Z93" s="1"/>
    </row>
    <row r="94" spans="1:26" ht="18.75" customHeight="1">
      <c r="A94" s="1"/>
      <c r="B94" s="47"/>
      <c r="C94" s="48"/>
      <c r="D94" s="49"/>
      <c r="E94" s="47"/>
      <c r="F94" s="50"/>
      <c r="G94" s="50"/>
      <c r="H94" s="50"/>
      <c r="I94" s="1"/>
      <c r="J94" s="1"/>
      <c r="K94" s="1"/>
      <c r="L94" s="1"/>
      <c r="M94" s="1"/>
      <c r="N94" s="1"/>
      <c r="O94" s="1"/>
      <c r="P94" s="1"/>
      <c r="Q94" s="1"/>
      <c r="R94" s="1"/>
      <c r="S94" s="1"/>
      <c r="T94" s="1"/>
      <c r="U94" s="1"/>
      <c r="V94" s="1"/>
      <c r="W94" s="1"/>
      <c r="X94" s="1"/>
      <c r="Y94" s="1"/>
      <c r="Z94" s="1"/>
    </row>
    <row r="95" spans="1:26" ht="18.75" customHeight="1">
      <c r="A95" s="1"/>
      <c r="B95" s="47"/>
      <c r="C95" s="48"/>
      <c r="D95" s="49"/>
      <c r="E95" s="47"/>
      <c r="F95" s="50"/>
      <c r="G95" s="50"/>
      <c r="H95" s="50"/>
      <c r="I95" s="1"/>
      <c r="J95" s="1"/>
      <c r="K95" s="1"/>
      <c r="L95" s="1"/>
      <c r="M95" s="1"/>
      <c r="N95" s="1"/>
      <c r="O95" s="1"/>
      <c r="P95" s="1"/>
      <c r="Q95" s="1"/>
      <c r="R95" s="1"/>
      <c r="S95" s="1"/>
      <c r="T95" s="1"/>
      <c r="U95" s="1"/>
      <c r="V95" s="1"/>
      <c r="W95" s="1"/>
      <c r="X95" s="1"/>
      <c r="Y95" s="1"/>
      <c r="Z95" s="1"/>
    </row>
    <row r="96" spans="1:26" ht="23.25" customHeight="1">
      <c r="A96" s="1"/>
      <c r="B96" s="47"/>
      <c r="C96" s="48"/>
      <c r="D96" s="49"/>
      <c r="E96" s="47"/>
      <c r="F96" s="50"/>
      <c r="G96" s="50"/>
      <c r="H96" s="50"/>
      <c r="I96" s="1"/>
      <c r="J96" s="1"/>
      <c r="K96" s="1"/>
      <c r="L96" s="1"/>
      <c r="M96" s="1"/>
      <c r="N96" s="1"/>
      <c r="O96" s="1"/>
      <c r="P96" s="1"/>
      <c r="Q96" s="1"/>
      <c r="R96" s="1"/>
      <c r="S96" s="1"/>
      <c r="T96" s="1"/>
      <c r="U96" s="1"/>
      <c r="V96" s="1"/>
      <c r="W96" s="1"/>
      <c r="X96" s="1"/>
      <c r="Y96" s="1"/>
      <c r="Z96" s="1"/>
    </row>
    <row r="97" spans="1:26" ht="18.75" customHeight="1">
      <c r="A97" s="1"/>
      <c r="B97" s="47"/>
      <c r="C97" s="48"/>
      <c r="D97" s="49"/>
      <c r="E97" s="47"/>
      <c r="F97" s="50"/>
      <c r="G97" s="50"/>
      <c r="H97" s="50"/>
      <c r="I97" s="1"/>
      <c r="J97" s="1"/>
      <c r="K97" s="1"/>
      <c r="L97" s="1"/>
      <c r="M97" s="1"/>
      <c r="N97" s="1"/>
      <c r="O97" s="1"/>
      <c r="P97" s="1"/>
      <c r="Q97" s="1"/>
      <c r="R97" s="1"/>
      <c r="S97" s="1"/>
      <c r="T97" s="1"/>
      <c r="U97" s="1"/>
      <c r="V97" s="1"/>
      <c r="W97" s="1"/>
      <c r="X97" s="1"/>
      <c r="Y97" s="1"/>
      <c r="Z97" s="1"/>
    </row>
    <row r="98" spans="1:26" ht="30" customHeight="1">
      <c r="A98" s="1"/>
      <c r="B98" s="47"/>
      <c r="C98" s="48"/>
      <c r="D98" s="49"/>
      <c r="E98" s="47"/>
      <c r="F98" s="50"/>
      <c r="G98" s="50"/>
      <c r="H98" s="50"/>
      <c r="I98" s="1"/>
      <c r="J98" s="1"/>
      <c r="K98" s="1"/>
      <c r="L98" s="1"/>
      <c r="M98" s="1"/>
      <c r="N98" s="1"/>
      <c r="O98" s="1"/>
      <c r="P98" s="1"/>
      <c r="Q98" s="1"/>
      <c r="R98" s="1"/>
      <c r="S98" s="1"/>
      <c r="T98" s="1"/>
      <c r="U98" s="1"/>
      <c r="V98" s="1"/>
      <c r="W98" s="1"/>
      <c r="X98" s="1"/>
      <c r="Y98" s="1"/>
      <c r="Z98" s="1"/>
    </row>
    <row r="99" spans="1:26" ht="23.25" customHeight="1">
      <c r="A99" s="1"/>
      <c r="B99" s="47"/>
      <c r="C99" s="48"/>
      <c r="D99" s="49"/>
      <c r="E99" s="47"/>
      <c r="F99" s="50"/>
      <c r="G99" s="50"/>
      <c r="H99" s="50"/>
      <c r="I99" s="1"/>
      <c r="J99" s="1"/>
      <c r="K99" s="1"/>
      <c r="L99" s="1"/>
      <c r="M99" s="1"/>
      <c r="N99" s="1"/>
      <c r="O99" s="1"/>
      <c r="P99" s="1"/>
      <c r="Q99" s="1"/>
      <c r="R99" s="1"/>
      <c r="S99" s="1"/>
      <c r="T99" s="1"/>
      <c r="U99" s="1"/>
      <c r="V99" s="1"/>
      <c r="W99" s="1"/>
      <c r="X99" s="1"/>
      <c r="Y99" s="1"/>
      <c r="Z99" s="1"/>
    </row>
    <row r="100" spans="1:26" ht="31.5" customHeight="1">
      <c r="A100" s="1"/>
      <c r="B100" s="47"/>
      <c r="C100" s="48"/>
      <c r="D100" s="49"/>
      <c r="E100" s="47"/>
      <c r="F100" s="50"/>
      <c r="G100" s="50"/>
      <c r="H100" s="50"/>
      <c r="I100" s="1"/>
      <c r="J100" s="1"/>
      <c r="K100" s="1"/>
      <c r="L100" s="1"/>
      <c r="M100" s="1"/>
      <c r="N100" s="1"/>
      <c r="O100" s="1"/>
      <c r="P100" s="1"/>
      <c r="Q100" s="1"/>
      <c r="R100" s="1"/>
      <c r="S100" s="1"/>
      <c r="T100" s="1"/>
      <c r="U100" s="1"/>
      <c r="V100" s="1"/>
      <c r="W100" s="1"/>
      <c r="X100" s="1"/>
      <c r="Y100" s="1"/>
      <c r="Z100" s="1"/>
    </row>
    <row r="101" spans="1:26" ht="23.25" customHeight="1">
      <c r="A101" s="1"/>
      <c r="B101" s="47"/>
      <c r="C101" s="48"/>
      <c r="D101" s="49"/>
      <c r="E101" s="47"/>
      <c r="F101" s="50"/>
      <c r="G101" s="50"/>
      <c r="H101" s="50"/>
      <c r="I101" s="1"/>
      <c r="J101" s="1"/>
      <c r="K101" s="1"/>
      <c r="L101" s="1"/>
      <c r="M101" s="1"/>
      <c r="N101" s="1"/>
      <c r="O101" s="1"/>
      <c r="P101" s="1"/>
      <c r="Q101" s="1"/>
      <c r="R101" s="1"/>
      <c r="S101" s="1"/>
      <c r="T101" s="1"/>
      <c r="U101" s="1"/>
      <c r="V101" s="1"/>
      <c r="W101" s="1"/>
      <c r="X101" s="1"/>
      <c r="Y101" s="1"/>
      <c r="Z101" s="1"/>
    </row>
    <row r="102" spans="1:26" ht="23.25" customHeight="1">
      <c r="A102" s="1"/>
      <c r="B102" s="47"/>
      <c r="C102" s="48"/>
      <c r="D102" s="49"/>
      <c r="E102" s="47"/>
      <c r="F102" s="50"/>
      <c r="G102" s="50"/>
      <c r="H102" s="50"/>
      <c r="I102" s="1"/>
      <c r="J102" s="1"/>
      <c r="K102" s="1"/>
      <c r="L102" s="1"/>
      <c r="M102" s="1"/>
      <c r="N102" s="1"/>
      <c r="O102" s="1"/>
      <c r="P102" s="1"/>
      <c r="Q102" s="1"/>
      <c r="R102" s="1"/>
      <c r="S102" s="1"/>
      <c r="T102" s="1"/>
      <c r="U102" s="1"/>
      <c r="V102" s="1"/>
      <c r="W102" s="1"/>
      <c r="X102" s="1"/>
      <c r="Y102" s="1"/>
      <c r="Z102" s="1"/>
    </row>
    <row r="103" spans="1:26" ht="23.25" customHeight="1">
      <c r="A103" s="1"/>
      <c r="B103" s="47"/>
      <c r="C103" s="48"/>
      <c r="D103" s="49"/>
      <c r="E103" s="47"/>
      <c r="F103" s="50"/>
      <c r="G103" s="50"/>
      <c r="H103" s="50"/>
      <c r="I103" s="1"/>
      <c r="J103" s="1"/>
      <c r="K103" s="1"/>
      <c r="L103" s="1"/>
      <c r="M103" s="1"/>
      <c r="N103" s="1"/>
      <c r="O103" s="1"/>
      <c r="P103" s="1"/>
      <c r="Q103" s="1"/>
      <c r="R103" s="1"/>
      <c r="S103" s="1"/>
      <c r="T103" s="1"/>
      <c r="U103" s="1"/>
      <c r="V103" s="1"/>
      <c r="W103" s="1"/>
      <c r="X103" s="1"/>
      <c r="Y103" s="1"/>
      <c r="Z103" s="1"/>
    </row>
    <row r="104" spans="1:26" ht="22.5" customHeight="1">
      <c r="A104" s="1"/>
      <c r="B104" s="47"/>
      <c r="C104" s="48"/>
      <c r="D104" s="49"/>
      <c r="E104" s="47"/>
      <c r="F104" s="50"/>
      <c r="G104" s="50"/>
      <c r="H104" s="50"/>
      <c r="I104" s="1"/>
      <c r="J104" s="52"/>
      <c r="K104" s="56"/>
      <c r="L104" s="1"/>
      <c r="M104" s="1"/>
      <c r="N104" s="1"/>
      <c r="O104" s="1"/>
      <c r="P104" s="1"/>
      <c r="Q104" s="1"/>
      <c r="R104" s="1"/>
      <c r="S104" s="1"/>
      <c r="T104" s="1"/>
      <c r="U104" s="1"/>
      <c r="V104" s="1"/>
      <c r="W104" s="1"/>
      <c r="X104" s="1"/>
      <c r="Y104" s="1"/>
      <c r="Z104" s="1"/>
    </row>
    <row r="105" spans="1:26" ht="20.25" customHeight="1">
      <c r="A105" s="1"/>
      <c r="B105" s="47"/>
      <c r="C105" s="48"/>
      <c r="D105" s="49"/>
      <c r="E105" s="47"/>
      <c r="F105" s="50"/>
      <c r="G105" s="50"/>
      <c r="H105" s="50"/>
      <c r="I105" s="1"/>
      <c r="J105" s="1"/>
      <c r="K105" s="1"/>
      <c r="L105" s="1"/>
      <c r="M105" s="1"/>
      <c r="N105" s="1"/>
      <c r="O105" s="1"/>
      <c r="P105" s="1"/>
      <c r="Q105" s="1"/>
      <c r="R105" s="1"/>
      <c r="S105" s="1"/>
      <c r="T105" s="1"/>
      <c r="U105" s="1"/>
      <c r="V105" s="1"/>
      <c r="W105" s="1"/>
      <c r="X105" s="1"/>
      <c r="Y105" s="1"/>
      <c r="Z105" s="1"/>
    </row>
    <row r="106" spans="1:26" ht="36" customHeight="1">
      <c r="A106" s="1"/>
      <c r="B106" s="47"/>
      <c r="C106" s="48"/>
      <c r="D106" s="49"/>
      <c r="E106" s="47"/>
      <c r="F106" s="50"/>
      <c r="G106" s="50"/>
      <c r="H106" s="50"/>
      <c r="I106" s="1"/>
      <c r="J106" s="1"/>
      <c r="K106" s="1"/>
      <c r="L106" s="1"/>
      <c r="M106" s="1"/>
      <c r="N106" s="1"/>
      <c r="O106" s="1"/>
      <c r="P106" s="1"/>
      <c r="Q106" s="1"/>
      <c r="R106" s="1"/>
      <c r="S106" s="1"/>
      <c r="T106" s="1"/>
      <c r="U106" s="1"/>
      <c r="V106" s="1"/>
      <c r="W106" s="1"/>
      <c r="X106" s="1"/>
      <c r="Y106" s="1"/>
      <c r="Z106" s="1"/>
    </row>
    <row r="107" spans="1:26" ht="36" customHeight="1">
      <c r="A107" s="1"/>
      <c r="B107" s="47"/>
      <c r="C107" s="48"/>
      <c r="D107" s="49"/>
      <c r="E107" s="47"/>
      <c r="F107" s="50"/>
      <c r="G107" s="50"/>
      <c r="H107" s="50"/>
      <c r="I107" s="1"/>
      <c r="J107" s="1"/>
      <c r="K107" s="1"/>
      <c r="L107" s="1"/>
      <c r="M107" s="1"/>
      <c r="N107" s="1"/>
      <c r="O107" s="1"/>
      <c r="P107" s="1"/>
      <c r="Q107" s="1"/>
      <c r="R107" s="1"/>
      <c r="S107" s="1"/>
      <c r="T107" s="1"/>
      <c r="U107" s="1"/>
      <c r="V107" s="1"/>
      <c r="W107" s="1"/>
      <c r="X107" s="1"/>
      <c r="Y107" s="1"/>
      <c r="Z107" s="1"/>
    </row>
    <row r="108" spans="1:26" ht="15.75" customHeight="1">
      <c r="A108" s="1"/>
      <c r="B108" s="47"/>
      <c r="C108" s="48"/>
      <c r="D108" s="49"/>
      <c r="E108" s="47"/>
      <c r="F108" s="50"/>
      <c r="G108" s="50"/>
      <c r="H108" s="50"/>
      <c r="I108" s="1"/>
      <c r="J108" s="1"/>
      <c r="K108" s="1"/>
      <c r="L108" s="1"/>
      <c r="M108" s="1"/>
      <c r="N108" s="1"/>
      <c r="O108" s="1"/>
      <c r="P108" s="1"/>
      <c r="Q108" s="1"/>
      <c r="R108" s="1"/>
      <c r="S108" s="1"/>
      <c r="T108" s="1"/>
      <c r="U108" s="1"/>
      <c r="V108" s="1"/>
      <c r="W108" s="1"/>
      <c r="X108" s="1"/>
      <c r="Y108" s="1"/>
      <c r="Z108" s="1"/>
    </row>
    <row r="109" spans="1:26" ht="15.75" customHeight="1">
      <c r="A109" s="1"/>
      <c r="B109" s="47"/>
      <c r="C109" s="48"/>
      <c r="D109" s="49"/>
      <c r="E109" s="47"/>
      <c r="F109" s="50"/>
      <c r="G109" s="50"/>
      <c r="H109" s="50"/>
      <c r="I109" s="1"/>
      <c r="J109" s="1"/>
      <c r="K109" s="1"/>
      <c r="L109" s="1"/>
      <c r="M109" s="1"/>
      <c r="N109" s="1"/>
      <c r="O109" s="1"/>
      <c r="P109" s="1"/>
      <c r="Q109" s="1"/>
      <c r="R109" s="1"/>
      <c r="S109" s="1"/>
      <c r="T109" s="1"/>
      <c r="U109" s="1"/>
      <c r="V109" s="1"/>
      <c r="W109" s="1"/>
      <c r="X109" s="1"/>
      <c r="Y109" s="1"/>
      <c r="Z109" s="1"/>
    </row>
    <row r="110" spans="1:26" ht="15.75" customHeight="1">
      <c r="A110" s="1"/>
      <c r="B110" s="47"/>
      <c r="C110" s="48"/>
      <c r="D110" s="49"/>
      <c r="E110" s="47"/>
      <c r="F110" s="50"/>
      <c r="G110" s="50"/>
      <c r="H110" s="50"/>
      <c r="I110" s="1"/>
      <c r="J110" s="1"/>
      <c r="K110" s="1"/>
      <c r="L110" s="1"/>
      <c r="M110" s="1"/>
      <c r="N110" s="1"/>
      <c r="O110" s="1"/>
      <c r="P110" s="1"/>
      <c r="Q110" s="1"/>
      <c r="R110" s="1"/>
      <c r="S110" s="1"/>
      <c r="T110" s="1"/>
      <c r="U110" s="1"/>
      <c r="V110" s="1"/>
      <c r="W110" s="1"/>
      <c r="X110" s="1"/>
      <c r="Y110" s="1"/>
      <c r="Z110" s="1"/>
    </row>
    <row r="111" spans="1:26" ht="15.75" customHeight="1">
      <c r="A111" s="1"/>
      <c r="B111" s="47"/>
      <c r="C111" s="48"/>
      <c r="D111" s="49"/>
      <c r="E111" s="47"/>
      <c r="F111" s="50"/>
      <c r="G111" s="50"/>
      <c r="H111" s="50"/>
      <c r="I111" s="1"/>
      <c r="J111" s="1"/>
      <c r="K111" s="1"/>
      <c r="L111" s="1"/>
      <c r="M111" s="1"/>
      <c r="N111" s="1"/>
      <c r="O111" s="1"/>
      <c r="P111" s="1"/>
      <c r="Q111" s="1"/>
      <c r="R111" s="1"/>
      <c r="S111" s="1"/>
      <c r="T111" s="1"/>
      <c r="U111" s="1"/>
      <c r="V111" s="1"/>
      <c r="W111" s="1"/>
      <c r="X111" s="1"/>
      <c r="Y111" s="1"/>
      <c r="Z111" s="1"/>
    </row>
    <row r="112" spans="1:26" ht="15.75" customHeight="1">
      <c r="A112" s="1"/>
      <c r="B112" s="47"/>
      <c r="C112" s="48"/>
      <c r="D112" s="49"/>
      <c r="E112" s="47"/>
      <c r="F112" s="50"/>
      <c r="G112" s="50"/>
      <c r="H112" s="50"/>
      <c r="I112" s="1"/>
      <c r="J112" s="1"/>
      <c r="K112" s="1"/>
      <c r="L112" s="1"/>
      <c r="M112" s="1"/>
      <c r="N112" s="1"/>
      <c r="O112" s="1"/>
      <c r="P112" s="1"/>
      <c r="Q112" s="1"/>
      <c r="R112" s="1"/>
      <c r="S112" s="1"/>
      <c r="T112" s="1"/>
      <c r="U112" s="1"/>
      <c r="V112" s="1"/>
      <c r="W112" s="1"/>
      <c r="X112" s="1"/>
      <c r="Y112" s="1"/>
      <c r="Z112" s="1"/>
    </row>
    <row r="113" spans="1:26" ht="15.75" customHeight="1">
      <c r="A113" s="1"/>
      <c r="B113" s="47"/>
      <c r="C113" s="48"/>
      <c r="D113" s="49"/>
      <c r="E113" s="47"/>
      <c r="F113" s="50"/>
      <c r="G113" s="50"/>
      <c r="H113" s="50"/>
      <c r="I113" s="1"/>
      <c r="J113" s="1"/>
      <c r="K113" s="1"/>
      <c r="L113" s="1"/>
      <c r="M113" s="1"/>
      <c r="N113" s="1"/>
      <c r="O113" s="1"/>
      <c r="P113" s="1"/>
      <c r="Q113" s="1"/>
      <c r="R113" s="1"/>
      <c r="S113" s="1"/>
      <c r="T113" s="1"/>
      <c r="U113" s="1"/>
      <c r="V113" s="1"/>
      <c r="W113" s="1"/>
      <c r="X113" s="1"/>
      <c r="Y113" s="1"/>
      <c r="Z113" s="1"/>
    </row>
    <row r="114" spans="1:26" ht="15.75" customHeight="1">
      <c r="A114" s="1"/>
      <c r="B114" s="47"/>
      <c r="C114" s="48"/>
      <c r="D114" s="49"/>
      <c r="E114" s="47"/>
      <c r="F114" s="50"/>
      <c r="G114" s="50"/>
      <c r="H114" s="50"/>
      <c r="I114" s="1"/>
      <c r="J114" s="1"/>
      <c r="K114" s="1"/>
      <c r="L114" s="1"/>
      <c r="M114" s="1"/>
      <c r="N114" s="1"/>
      <c r="O114" s="1"/>
      <c r="P114" s="1"/>
      <c r="Q114" s="1"/>
      <c r="R114" s="1"/>
      <c r="S114" s="1"/>
      <c r="T114" s="1"/>
      <c r="U114" s="1"/>
      <c r="V114" s="1"/>
      <c r="W114" s="1"/>
      <c r="X114" s="1"/>
      <c r="Y114" s="1"/>
      <c r="Z114" s="1"/>
    </row>
    <row r="115" spans="1:26" ht="15.75" customHeight="1">
      <c r="A115" s="1"/>
      <c r="B115" s="47"/>
      <c r="C115" s="48"/>
      <c r="D115" s="49"/>
      <c r="E115" s="47"/>
      <c r="F115" s="50"/>
      <c r="G115" s="50"/>
      <c r="H115" s="50"/>
      <c r="I115" s="1"/>
      <c r="J115" s="1"/>
      <c r="K115" s="1"/>
      <c r="L115" s="1"/>
      <c r="M115" s="1"/>
      <c r="N115" s="1"/>
      <c r="O115" s="1"/>
      <c r="P115" s="1"/>
      <c r="Q115" s="1"/>
      <c r="R115" s="1"/>
      <c r="S115" s="1"/>
      <c r="T115" s="1"/>
      <c r="U115" s="1"/>
      <c r="V115" s="1"/>
      <c r="W115" s="1"/>
      <c r="X115" s="1"/>
      <c r="Y115" s="1"/>
      <c r="Z115" s="1"/>
    </row>
    <row r="116" spans="1:26" ht="15.75" customHeight="1">
      <c r="A116" s="1"/>
      <c r="B116" s="47"/>
      <c r="C116" s="48"/>
      <c r="D116" s="49"/>
      <c r="E116" s="47"/>
      <c r="F116" s="50"/>
      <c r="G116" s="50"/>
      <c r="H116" s="50"/>
      <c r="I116" s="1"/>
      <c r="J116" s="1"/>
      <c r="K116" s="1"/>
      <c r="L116" s="1"/>
      <c r="M116" s="1"/>
      <c r="N116" s="1"/>
      <c r="O116" s="1"/>
      <c r="P116" s="1"/>
      <c r="Q116" s="1"/>
      <c r="R116" s="1"/>
      <c r="S116" s="1"/>
      <c r="T116" s="1"/>
      <c r="U116" s="1"/>
      <c r="V116" s="1"/>
      <c r="W116" s="1"/>
      <c r="X116" s="1"/>
      <c r="Y116" s="1"/>
      <c r="Z116" s="1"/>
    </row>
    <row r="117" spans="1:26" ht="15.75" customHeight="1">
      <c r="A117" s="1"/>
      <c r="B117" s="47"/>
      <c r="C117" s="48"/>
      <c r="D117" s="49"/>
      <c r="E117" s="47"/>
      <c r="F117" s="50"/>
      <c r="G117" s="50"/>
      <c r="H117" s="50"/>
      <c r="I117" s="1"/>
      <c r="J117" s="1"/>
      <c r="K117" s="1"/>
      <c r="L117" s="1"/>
      <c r="M117" s="1"/>
      <c r="N117" s="1"/>
      <c r="O117" s="1"/>
      <c r="P117" s="1"/>
      <c r="Q117" s="1"/>
      <c r="R117" s="1"/>
      <c r="S117" s="1"/>
      <c r="T117" s="1"/>
      <c r="U117" s="1"/>
      <c r="V117" s="1"/>
      <c r="W117" s="1"/>
      <c r="X117" s="1"/>
      <c r="Y117" s="1"/>
      <c r="Z117" s="1"/>
    </row>
    <row r="118" spans="1:26" ht="15.75" customHeight="1">
      <c r="A118" s="1"/>
      <c r="B118" s="47"/>
      <c r="C118" s="48"/>
      <c r="D118" s="49"/>
      <c r="E118" s="47"/>
      <c r="F118" s="50"/>
      <c r="G118" s="50"/>
      <c r="H118" s="50"/>
      <c r="I118" s="1"/>
      <c r="J118" s="1"/>
      <c r="K118" s="1"/>
      <c r="L118" s="1"/>
      <c r="M118" s="1"/>
      <c r="N118" s="1"/>
      <c r="O118" s="1"/>
      <c r="P118" s="1"/>
      <c r="Q118" s="1"/>
      <c r="R118" s="1"/>
      <c r="S118" s="1"/>
      <c r="T118" s="1"/>
      <c r="U118" s="1"/>
      <c r="V118" s="1"/>
      <c r="W118" s="1"/>
      <c r="X118" s="1"/>
      <c r="Y118" s="1"/>
      <c r="Z118" s="1"/>
    </row>
    <row r="119" spans="1:26" ht="15.75" customHeight="1">
      <c r="A119" s="1"/>
      <c r="B119" s="47"/>
      <c r="C119" s="48"/>
      <c r="D119" s="49"/>
      <c r="E119" s="47"/>
      <c r="F119" s="50"/>
      <c r="G119" s="50"/>
      <c r="H119" s="50"/>
      <c r="I119" s="1"/>
      <c r="J119" s="1"/>
      <c r="K119" s="1"/>
      <c r="L119" s="1"/>
      <c r="M119" s="1"/>
      <c r="N119" s="1"/>
      <c r="O119" s="1"/>
      <c r="P119" s="1"/>
      <c r="Q119" s="1"/>
      <c r="R119" s="1"/>
      <c r="S119" s="1"/>
      <c r="T119" s="1"/>
      <c r="U119" s="1"/>
      <c r="V119" s="1"/>
      <c r="W119" s="1"/>
      <c r="X119" s="1"/>
      <c r="Y119" s="1"/>
      <c r="Z119" s="1"/>
    </row>
    <row r="120" spans="1:26" ht="15.75" customHeight="1">
      <c r="A120" s="1"/>
      <c r="B120" s="47"/>
      <c r="C120" s="48"/>
      <c r="D120" s="49"/>
      <c r="E120" s="47"/>
      <c r="F120" s="50"/>
      <c r="G120" s="50"/>
      <c r="H120" s="50"/>
      <c r="I120" s="1"/>
      <c r="J120" s="1"/>
      <c r="K120" s="1"/>
      <c r="L120" s="1"/>
      <c r="M120" s="1"/>
      <c r="N120" s="1"/>
      <c r="O120" s="1"/>
      <c r="P120" s="1"/>
      <c r="Q120" s="1"/>
      <c r="R120" s="1"/>
      <c r="S120" s="1"/>
      <c r="T120" s="1"/>
      <c r="U120" s="1"/>
      <c r="V120" s="1"/>
      <c r="W120" s="1"/>
      <c r="X120" s="1"/>
      <c r="Y120" s="1"/>
      <c r="Z120" s="1"/>
    </row>
    <row r="121" spans="1:26" ht="15.75" customHeight="1">
      <c r="A121" s="1"/>
      <c r="B121" s="47"/>
      <c r="C121" s="48"/>
      <c r="D121" s="49"/>
      <c r="E121" s="47"/>
      <c r="F121" s="50"/>
      <c r="G121" s="50"/>
      <c r="H121" s="50"/>
      <c r="I121" s="1"/>
      <c r="J121" s="1"/>
      <c r="K121" s="1"/>
      <c r="L121" s="1"/>
      <c r="M121" s="1"/>
      <c r="N121" s="1"/>
      <c r="O121" s="1"/>
      <c r="P121" s="1"/>
      <c r="Q121" s="1"/>
      <c r="R121" s="1"/>
      <c r="S121" s="1"/>
      <c r="T121" s="1"/>
      <c r="U121" s="1"/>
      <c r="V121" s="1"/>
      <c r="W121" s="1"/>
      <c r="X121" s="1"/>
      <c r="Y121" s="1"/>
      <c r="Z121" s="1"/>
    </row>
    <row r="122" spans="1:26" ht="15.75" customHeight="1">
      <c r="A122" s="1"/>
      <c r="B122" s="47"/>
      <c r="C122" s="48"/>
      <c r="D122" s="49"/>
      <c r="E122" s="47"/>
      <c r="F122" s="50"/>
      <c r="G122" s="50"/>
      <c r="H122" s="50"/>
      <c r="I122" s="1"/>
      <c r="J122" s="1"/>
      <c r="K122" s="1"/>
      <c r="L122" s="1"/>
      <c r="M122" s="1"/>
      <c r="N122" s="1"/>
      <c r="O122" s="1"/>
      <c r="P122" s="1"/>
      <c r="Q122" s="1"/>
      <c r="R122" s="1"/>
      <c r="S122" s="1"/>
      <c r="T122" s="1"/>
      <c r="U122" s="1"/>
      <c r="V122" s="1"/>
      <c r="W122" s="1"/>
      <c r="X122" s="1"/>
      <c r="Y122" s="1"/>
      <c r="Z122" s="1"/>
    </row>
    <row r="123" spans="1:26" ht="15.75" customHeight="1">
      <c r="A123" s="1"/>
      <c r="B123" s="47"/>
      <c r="C123" s="48"/>
      <c r="D123" s="49"/>
      <c r="E123" s="47"/>
      <c r="F123" s="50"/>
      <c r="G123" s="50"/>
      <c r="H123" s="50"/>
      <c r="I123" s="1"/>
      <c r="J123" s="1"/>
      <c r="K123" s="1"/>
      <c r="L123" s="1"/>
      <c r="M123" s="1"/>
      <c r="N123" s="1"/>
      <c r="O123" s="1"/>
      <c r="P123" s="1"/>
      <c r="Q123" s="1"/>
      <c r="R123" s="1"/>
      <c r="S123" s="1"/>
      <c r="T123" s="1"/>
      <c r="U123" s="1"/>
      <c r="V123" s="1"/>
      <c r="W123" s="1"/>
      <c r="X123" s="1"/>
      <c r="Y123" s="1"/>
      <c r="Z123" s="1"/>
    </row>
    <row r="124" spans="1:26" ht="15.75" customHeight="1">
      <c r="A124" s="1"/>
      <c r="B124" s="47"/>
      <c r="C124" s="48"/>
      <c r="D124" s="49"/>
      <c r="E124" s="47"/>
      <c r="F124" s="50"/>
      <c r="G124" s="50"/>
      <c r="H124" s="50"/>
      <c r="I124" s="1"/>
      <c r="J124" s="1"/>
      <c r="K124" s="1"/>
      <c r="L124" s="1"/>
      <c r="M124" s="1"/>
      <c r="N124" s="1"/>
      <c r="O124" s="1"/>
      <c r="P124" s="1"/>
      <c r="Q124" s="1"/>
      <c r="R124" s="1"/>
      <c r="S124" s="1"/>
      <c r="T124" s="1"/>
      <c r="U124" s="1"/>
      <c r="V124" s="1"/>
      <c r="W124" s="1"/>
      <c r="X124" s="1"/>
      <c r="Y124" s="1"/>
      <c r="Z124" s="1"/>
    </row>
    <row r="125" spans="1:26" ht="15.75" customHeight="1">
      <c r="A125" s="1"/>
      <c r="B125" s="47"/>
      <c r="C125" s="48"/>
      <c r="D125" s="49"/>
      <c r="E125" s="47"/>
      <c r="F125" s="50"/>
      <c r="G125" s="50"/>
      <c r="H125" s="50"/>
      <c r="I125" s="1"/>
      <c r="J125" s="1"/>
      <c r="K125" s="1"/>
      <c r="L125" s="1"/>
      <c r="M125" s="1"/>
      <c r="N125" s="1"/>
      <c r="O125" s="1"/>
      <c r="P125" s="1"/>
      <c r="Q125" s="1"/>
      <c r="R125" s="1"/>
      <c r="S125" s="1"/>
      <c r="T125" s="1"/>
      <c r="U125" s="1"/>
      <c r="V125" s="1"/>
      <c r="W125" s="1"/>
      <c r="X125" s="1"/>
      <c r="Y125" s="1"/>
      <c r="Z125" s="1"/>
    </row>
    <row r="126" spans="1:26" ht="15.75" customHeight="1">
      <c r="A126" s="1"/>
      <c r="B126" s="47"/>
      <c r="C126" s="48"/>
      <c r="D126" s="49"/>
      <c r="E126" s="47"/>
      <c r="F126" s="50"/>
      <c r="G126" s="50"/>
      <c r="H126" s="50"/>
      <c r="I126" s="1"/>
      <c r="J126" s="1"/>
      <c r="K126" s="1"/>
      <c r="L126" s="1"/>
      <c r="M126" s="1"/>
      <c r="N126" s="1"/>
      <c r="O126" s="1"/>
      <c r="P126" s="1"/>
      <c r="Q126" s="1"/>
      <c r="R126" s="1"/>
      <c r="S126" s="1"/>
      <c r="T126" s="1"/>
      <c r="U126" s="1"/>
      <c r="V126" s="1"/>
      <c r="W126" s="1"/>
      <c r="X126" s="1"/>
      <c r="Y126" s="1"/>
      <c r="Z126" s="1"/>
    </row>
    <row r="127" spans="1:26" ht="15.75" customHeight="1">
      <c r="A127" s="1"/>
      <c r="B127" s="47"/>
      <c r="C127" s="48"/>
      <c r="D127" s="49"/>
      <c r="E127" s="47"/>
      <c r="F127" s="50"/>
      <c r="G127" s="50"/>
      <c r="H127" s="50"/>
      <c r="I127" s="1"/>
      <c r="J127" s="1"/>
      <c r="K127" s="1"/>
      <c r="L127" s="1"/>
      <c r="M127" s="1"/>
      <c r="N127" s="1"/>
      <c r="O127" s="1"/>
      <c r="P127" s="1"/>
      <c r="Q127" s="1"/>
      <c r="R127" s="1"/>
      <c r="S127" s="1"/>
      <c r="T127" s="1"/>
      <c r="U127" s="1"/>
      <c r="V127" s="1"/>
      <c r="W127" s="1"/>
      <c r="X127" s="1"/>
      <c r="Y127" s="1"/>
      <c r="Z127" s="1"/>
    </row>
    <row r="128" spans="1:26" ht="15.75" customHeight="1">
      <c r="A128" s="1"/>
      <c r="B128" s="47"/>
      <c r="C128" s="48"/>
      <c r="D128" s="49"/>
      <c r="E128" s="47"/>
      <c r="F128" s="50"/>
      <c r="G128" s="50"/>
      <c r="H128" s="50"/>
      <c r="I128" s="1"/>
      <c r="J128" s="1"/>
      <c r="K128" s="1"/>
      <c r="L128" s="1"/>
      <c r="M128" s="1"/>
      <c r="N128" s="1"/>
      <c r="O128" s="1"/>
      <c r="P128" s="1"/>
      <c r="Q128" s="1"/>
      <c r="R128" s="1"/>
      <c r="S128" s="1"/>
      <c r="T128" s="1"/>
      <c r="U128" s="1"/>
      <c r="V128" s="1"/>
      <c r="W128" s="1"/>
      <c r="X128" s="1"/>
      <c r="Y128" s="1"/>
      <c r="Z128" s="1"/>
    </row>
    <row r="129" spans="1:26" ht="15.75" customHeight="1">
      <c r="A129" s="1"/>
      <c r="B129" s="47"/>
      <c r="C129" s="48"/>
      <c r="D129" s="49"/>
      <c r="E129" s="47"/>
      <c r="F129" s="50"/>
      <c r="G129" s="50"/>
      <c r="H129" s="50"/>
      <c r="I129" s="1"/>
      <c r="J129" s="1"/>
      <c r="K129" s="1"/>
      <c r="L129" s="1"/>
      <c r="M129" s="1"/>
      <c r="N129" s="1"/>
      <c r="O129" s="1"/>
      <c r="P129" s="1"/>
      <c r="Q129" s="1"/>
      <c r="R129" s="1"/>
      <c r="S129" s="1"/>
      <c r="T129" s="1"/>
      <c r="U129" s="1"/>
      <c r="V129" s="1"/>
      <c r="W129" s="1"/>
      <c r="X129" s="1"/>
      <c r="Y129" s="1"/>
      <c r="Z129" s="1"/>
    </row>
    <row r="130" spans="1:26" ht="15.75" customHeight="1">
      <c r="A130" s="1"/>
      <c r="B130" s="47"/>
      <c r="C130" s="48"/>
      <c r="D130" s="49"/>
      <c r="E130" s="47"/>
      <c r="F130" s="50"/>
      <c r="G130" s="50"/>
      <c r="H130" s="50"/>
      <c r="I130" s="1"/>
      <c r="J130" s="1"/>
      <c r="K130" s="1"/>
      <c r="L130" s="1"/>
      <c r="M130" s="1"/>
      <c r="N130" s="1"/>
      <c r="O130" s="1"/>
      <c r="P130" s="1"/>
      <c r="Q130" s="1"/>
      <c r="R130" s="1"/>
      <c r="S130" s="1"/>
      <c r="T130" s="1"/>
      <c r="U130" s="1"/>
      <c r="V130" s="1"/>
      <c r="W130" s="1"/>
      <c r="X130" s="1"/>
      <c r="Y130" s="1"/>
      <c r="Z130" s="1"/>
    </row>
    <row r="131" spans="1:26" ht="15.75" customHeight="1">
      <c r="A131" s="1"/>
      <c r="B131" s="47"/>
      <c r="C131" s="48"/>
      <c r="D131" s="49"/>
      <c r="E131" s="47"/>
      <c r="F131" s="50"/>
      <c r="G131" s="50"/>
      <c r="H131" s="50"/>
      <c r="I131" s="1"/>
      <c r="J131" s="1"/>
      <c r="K131" s="1"/>
      <c r="L131" s="1"/>
      <c r="M131" s="1"/>
      <c r="N131" s="1"/>
      <c r="O131" s="1"/>
      <c r="P131" s="1"/>
      <c r="Q131" s="1"/>
      <c r="R131" s="1"/>
      <c r="S131" s="1"/>
      <c r="T131" s="1"/>
      <c r="U131" s="1"/>
      <c r="V131" s="1"/>
      <c r="W131" s="1"/>
      <c r="X131" s="1"/>
      <c r="Y131" s="1"/>
      <c r="Z131" s="1"/>
    </row>
    <row r="132" spans="1:26" ht="15.75" customHeight="1">
      <c r="A132" s="1"/>
      <c r="B132" s="47"/>
      <c r="C132" s="48"/>
      <c r="D132" s="49"/>
      <c r="E132" s="47"/>
      <c r="F132" s="50"/>
      <c r="G132" s="50"/>
      <c r="H132" s="50"/>
      <c r="I132" s="1"/>
      <c r="J132" s="1"/>
      <c r="K132" s="1"/>
      <c r="L132" s="1"/>
      <c r="M132" s="1"/>
      <c r="N132" s="1"/>
      <c r="O132" s="1"/>
      <c r="P132" s="1"/>
      <c r="Q132" s="1"/>
      <c r="R132" s="1"/>
      <c r="S132" s="1"/>
      <c r="T132" s="1"/>
      <c r="U132" s="1"/>
      <c r="V132" s="1"/>
      <c r="W132" s="1"/>
      <c r="X132" s="1"/>
      <c r="Y132" s="1"/>
      <c r="Z132" s="1"/>
    </row>
    <row r="133" spans="1:26" ht="15.75" customHeight="1">
      <c r="A133" s="1"/>
      <c r="B133" s="47"/>
      <c r="C133" s="48"/>
      <c r="D133" s="49"/>
      <c r="E133" s="47"/>
      <c r="F133" s="50"/>
      <c r="G133" s="50"/>
      <c r="H133" s="50"/>
      <c r="I133" s="1"/>
      <c r="J133" s="1"/>
      <c r="K133" s="1"/>
      <c r="L133" s="1"/>
      <c r="M133" s="1"/>
      <c r="N133" s="1"/>
      <c r="O133" s="1"/>
      <c r="P133" s="1"/>
      <c r="Q133" s="1"/>
      <c r="R133" s="1"/>
      <c r="S133" s="1"/>
      <c r="T133" s="1"/>
      <c r="U133" s="1"/>
      <c r="V133" s="1"/>
      <c r="W133" s="1"/>
      <c r="X133" s="1"/>
      <c r="Y133" s="1"/>
      <c r="Z133" s="1"/>
    </row>
    <row r="134" spans="1:26" ht="15.75" customHeight="1">
      <c r="A134" s="1"/>
      <c r="B134" s="47"/>
      <c r="C134" s="48"/>
      <c r="D134" s="49"/>
      <c r="E134" s="47"/>
      <c r="F134" s="50"/>
      <c r="G134" s="50"/>
      <c r="H134" s="50"/>
      <c r="I134" s="1"/>
      <c r="J134" s="1"/>
      <c r="K134" s="1"/>
      <c r="L134" s="1"/>
      <c r="M134" s="1"/>
      <c r="N134" s="1"/>
      <c r="O134" s="1"/>
      <c r="P134" s="1"/>
      <c r="Q134" s="1"/>
      <c r="R134" s="1"/>
      <c r="S134" s="1"/>
      <c r="T134" s="1"/>
      <c r="U134" s="1"/>
      <c r="V134" s="1"/>
      <c r="W134" s="1"/>
      <c r="X134" s="1"/>
      <c r="Y134" s="1"/>
      <c r="Z134" s="1"/>
    </row>
    <row r="135" spans="1:26" ht="15.75" customHeight="1">
      <c r="A135" s="1"/>
      <c r="B135" s="47"/>
      <c r="C135" s="48"/>
      <c r="D135" s="49"/>
      <c r="E135" s="47"/>
      <c r="F135" s="50"/>
      <c r="G135" s="50"/>
      <c r="H135" s="50"/>
      <c r="I135" s="1"/>
      <c r="J135" s="1"/>
      <c r="K135" s="1"/>
      <c r="L135" s="1"/>
      <c r="M135" s="1"/>
      <c r="N135" s="1"/>
      <c r="O135" s="1"/>
      <c r="P135" s="1"/>
      <c r="Q135" s="1"/>
      <c r="R135" s="1"/>
      <c r="S135" s="1"/>
      <c r="T135" s="1"/>
      <c r="U135" s="1"/>
      <c r="V135" s="1"/>
      <c r="W135" s="1"/>
      <c r="X135" s="1"/>
      <c r="Y135" s="1"/>
      <c r="Z135" s="1"/>
    </row>
    <row r="136" spans="1:26" ht="15.75" customHeight="1">
      <c r="A136" s="1"/>
      <c r="B136" s="47"/>
      <c r="C136" s="48"/>
      <c r="D136" s="49"/>
      <c r="E136" s="47"/>
      <c r="F136" s="50"/>
      <c r="G136" s="50"/>
      <c r="H136" s="50"/>
      <c r="I136" s="1"/>
      <c r="J136" s="1"/>
      <c r="K136" s="1"/>
      <c r="L136" s="1"/>
      <c r="M136" s="1"/>
      <c r="N136" s="1"/>
      <c r="O136" s="1"/>
      <c r="P136" s="1"/>
      <c r="Q136" s="1"/>
      <c r="R136" s="1"/>
      <c r="S136" s="1"/>
      <c r="T136" s="1"/>
      <c r="U136" s="1"/>
      <c r="V136" s="1"/>
      <c r="W136" s="1"/>
      <c r="X136" s="1"/>
      <c r="Y136" s="1"/>
      <c r="Z136" s="1"/>
    </row>
    <row r="137" spans="1:26" ht="15.75" customHeight="1">
      <c r="A137" s="1"/>
      <c r="B137" s="47"/>
      <c r="C137" s="48"/>
      <c r="D137" s="49"/>
      <c r="E137" s="47"/>
      <c r="F137" s="50"/>
      <c r="G137" s="50"/>
      <c r="H137" s="50"/>
      <c r="I137" s="1"/>
      <c r="J137" s="1"/>
      <c r="K137" s="1"/>
      <c r="L137" s="1"/>
      <c r="M137" s="1"/>
      <c r="N137" s="1"/>
      <c r="O137" s="1"/>
      <c r="P137" s="1"/>
      <c r="Q137" s="1"/>
      <c r="R137" s="1"/>
      <c r="S137" s="1"/>
      <c r="T137" s="1"/>
      <c r="U137" s="1"/>
      <c r="V137" s="1"/>
      <c r="W137" s="1"/>
      <c r="X137" s="1"/>
      <c r="Y137" s="1"/>
      <c r="Z137" s="1"/>
    </row>
    <row r="138" spans="1:26" ht="15.75" customHeight="1">
      <c r="A138" s="1"/>
      <c r="B138" s="47"/>
      <c r="C138" s="48"/>
      <c r="D138" s="49"/>
      <c r="E138" s="47"/>
      <c r="F138" s="50"/>
      <c r="G138" s="50"/>
      <c r="H138" s="50"/>
      <c r="I138" s="1"/>
      <c r="J138" s="1"/>
      <c r="K138" s="1"/>
      <c r="L138" s="1"/>
      <c r="M138" s="1"/>
      <c r="N138" s="1"/>
      <c r="O138" s="1"/>
      <c r="P138" s="1"/>
      <c r="Q138" s="1"/>
      <c r="R138" s="1"/>
      <c r="S138" s="1"/>
      <c r="T138" s="1"/>
      <c r="U138" s="1"/>
      <c r="V138" s="1"/>
      <c r="W138" s="1"/>
      <c r="X138" s="1"/>
      <c r="Y138" s="1"/>
      <c r="Z138" s="1"/>
    </row>
    <row r="139" spans="1:26" ht="15.75" customHeight="1">
      <c r="A139" s="1"/>
      <c r="B139" s="47"/>
      <c r="C139" s="48"/>
      <c r="D139" s="49"/>
      <c r="E139" s="47"/>
      <c r="F139" s="50"/>
      <c r="G139" s="50"/>
      <c r="H139" s="50"/>
      <c r="I139" s="1"/>
      <c r="J139" s="1"/>
      <c r="K139" s="1"/>
      <c r="L139" s="1"/>
      <c r="M139" s="1"/>
      <c r="N139" s="1"/>
      <c r="O139" s="1"/>
      <c r="P139" s="1"/>
      <c r="Q139" s="1"/>
      <c r="R139" s="1"/>
      <c r="S139" s="1"/>
      <c r="T139" s="1"/>
      <c r="U139" s="1"/>
      <c r="V139" s="1"/>
      <c r="W139" s="1"/>
      <c r="X139" s="1"/>
      <c r="Y139" s="1"/>
      <c r="Z139" s="1"/>
    </row>
    <row r="140" spans="1:26" ht="15.75" customHeight="1">
      <c r="A140" s="1"/>
      <c r="B140" s="47"/>
      <c r="C140" s="48"/>
      <c r="D140" s="49"/>
      <c r="E140" s="47"/>
      <c r="F140" s="50"/>
      <c r="G140" s="50"/>
      <c r="H140" s="50"/>
      <c r="I140" s="1"/>
      <c r="J140" s="1"/>
      <c r="K140" s="1"/>
      <c r="L140" s="1"/>
      <c r="M140" s="1"/>
      <c r="N140" s="1"/>
      <c r="O140" s="1"/>
      <c r="P140" s="1"/>
      <c r="Q140" s="1"/>
      <c r="R140" s="1"/>
      <c r="S140" s="1"/>
      <c r="T140" s="1"/>
      <c r="U140" s="1"/>
      <c r="V140" s="1"/>
      <c r="W140" s="1"/>
      <c r="X140" s="1"/>
      <c r="Y140" s="1"/>
      <c r="Z140" s="1"/>
    </row>
    <row r="141" spans="1:26" ht="15.75" customHeight="1">
      <c r="A141" s="1"/>
      <c r="B141" s="47"/>
      <c r="C141" s="48"/>
      <c r="D141" s="49"/>
      <c r="E141" s="47"/>
      <c r="F141" s="50"/>
      <c r="G141" s="50"/>
      <c r="H141" s="50"/>
      <c r="I141" s="1"/>
      <c r="J141" s="1"/>
      <c r="K141" s="1"/>
      <c r="L141" s="1"/>
      <c r="M141" s="1"/>
      <c r="N141" s="1"/>
      <c r="O141" s="1"/>
      <c r="P141" s="1"/>
      <c r="Q141" s="1"/>
      <c r="R141" s="1"/>
      <c r="S141" s="1"/>
      <c r="T141" s="1"/>
      <c r="U141" s="1"/>
      <c r="V141" s="1"/>
      <c r="W141" s="1"/>
      <c r="X141" s="1"/>
      <c r="Y141" s="1"/>
      <c r="Z141" s="1"/>
    </row>
    <row r="142" spans="1:26" ht="15.75" customHeight="1">
      <c r="A142" s="1"/>
      <c r="B142" s="47"/>
      <c r="C142" s="48"/>
      <c r="D142" s="49"/>
      <c r="E142" s="47"/>
      <c r="F142" s="50"/>
      <c r="G142" s="50"/>
      <c r="H142" s="50"/>
      <c r="I142" s="1"/>
      <c r="J142" s="1"/>
      <c r="K142" s="1"/>
      <c r="L142" s="1"/>
      <c r="M142" s="1"/>
      <c r="N142" s="1"/>
      <c r="O142" s="1"/>
      <c r="P142" s="1"/>
      <c r="Q142" s="1"/>
      <c r="R142" s="1"/>
      <c r="S142" s="1"/>
      <c r="T142" s="1"/>
      <c r="U142" s="1"/>
      <c r="V142" s="1"/>
      <c r="W142" s="1"/>
      <c r="X142" s="1"/>
      <c r="Y142" s="1"/>
      <c r="Z142" s="1"/>
    </row>
    <row r="143" spans="1:26" ht="15.75" customHeight="1">
      <c r="A143" s="1"/>
      <c r="B143" s="47"/>
      <c r="C143" s="48"/>
      <c r="D143" s="49"/>
      <c r="E143" s="47"/>
      <c r="F143" s="50"/>
      <c r="G143" s="50"/>
      <c r="H143" s="50"/>
      <c r="I143" s="1"/>
      <c r="J143" s="1"/>
      <c r="K143" s="1"/>
      <c r="L143" s="1"/>
      <c r="M143" s="1"/>
      <c r="N143" s="1"/>
      <c r="O143" s="1"/>
      <c r="P143" s="1"/>
      <c r="Q143" s="1"/>
      <c r="R143" s="1"/>
      <c r="S143" s="1"/>
      <c r="T143" s="1"/>
      <c r="U143" s="1"/>
      <c r="V143" s="1"/>
      <c r="W143" s="1"/>
      <c r="X143" s="1"/>
      <c r="Y143" s="1"/>
      <c r="Z143" s="1"/>
    </row>
    <row r="144" spans="1:26" ht="15.75" customHeight="1">
      <c r="A144" s="1"/>
      <c r="B144" s="47"/>
      <c r="C144" s="48"/>
      <c r="D144" s="49"/>
      <c r="E144" s="47"/>
      <c r="F144" s="50"/>
      <c r="G144" s="50"/>
      <c r="H144" s="50"/>
      <c r="I144" s="1"/>
      <c r="J144" s="1"/>
      <c r="K144" s="1"/>
      <c r="L144" s="1"/>
      <c r="M144" s="1"/>
      <c r="N144" s="1"/>
      <c r="O144" s="1"/>
      <c r="P144" s="1"/>
      <c r="Q144" s="1"/>
      <c r="R144" s="1"/>
      <c r="S144" s="1"/>
      <c r="T144" s="1"/>
      <c r="U144" s="1"/>
      <c r="V144" s="1"/>
      <c r="W144" s="1"/>
      <c r="X144" s="1"/>
      <c r="Y144" s="1"/>
      <c r="Z144" s="1"/>
    </row>
    <row r="145" spans="1:26" ht="15.75" customHeight="1">
      <c r="A145" s="1"/>
      <c r="B145" s="47"/>
      <c r="C145" s="48"/>
      <c r="D145" s="49"/>
      <c r="E145" s="47"/>
      <c r="F145" s="50"/>
      <c r="G145" s="50"/>
      <c r="H145" s="50"/>
      <c r="I145" s="1"/>
      <c r="J145" s="1"/>
      <c r="K145" s="1"/>
      <c r="L145" s="1"/>
      <c r="M145" s="1"/>
      <c r="N145" s="1"/>
      <c r="O145" s="1"/>
      <c r="P145" s="1"/>
      <c r="Q145" s="1"/>
      <c r="R145" s="1"/>
      <c r="S145" s="1"/>
      <c r="T145" s="1"/>
      <c r="U145" s="1"/>
      <c r="V145" s="1"/>
      <c r="W145" s="1"/>
      <c r="X145" s="1"/>
      <c r="Y145" s="1"/>
      <c r="Z145" s="1"/>
    </row>
    <row r="146" spans="1:26" ht="15.75" customHeight="1">
      <c r="A146" s="1"/>
      <c r="B146" s="47"/>
      <c r="C146" s="48"/>
      <c r="D146" s="49"/>
      <c r="E146" s="47"/>
      <c r="F146" s="50"/>
      <c r="G146" s="50"/>
      <c r="H146" s="50"/>
      <c r="I146" s="1"/>
      <c r="J146" s="1"/>
      <c r="K146" s="1"/>
      <c r="L146" s="1"/>
      <c r="M146" s="1"/>
      <c r="N146" s="1"/>
      <c r="O146" s="1"/>
      <c r="P146" s="1"/>
      <c r="Q146" s="1"/>
      <c r="R146" s="1"/>
      <c r="S146" s="1"/>
      <c r="T146" s="1"/>
      <c r="U146" s="1"/>
      <c r="V146" s="1"/>
      <c r="W146" s="1"/>
      <c r="X146" s="1"/>
      <c r="Y146" s="1"/>
      <c r="Z146" s="1"/>
    </row>
    <row r="147" spans="1:26" ht="15.75" customHeight="1">
      <c r="A147" s="1"/>
      <c r="B147" s="47"/>
      <c r="C147" s="48"/>
      <c r="D147" s="49"/>
      <c r="E147" s="47"/>
      <c r="F147" s="50"/>
      <c r="G147" s="50"/>
      <c r="H147" s="50"/>
      <c r="I147" s="1"/>
      <c r="J147" s="1"/>
      <c r="K147" s="1"/>
      <c r="L147" s="1"/>
      <c r="M147" s="1"/>
      <c r="N147" s="1"/>
      <c r="O147" s="1"/>
      <c r="P147" s="1"/>
      <c r="Q147" s="1"/>
      <c r="R147" s="1"/>
      <c r="S147" s="1"/>
      <c r="T147" s="1"/>
      <c r="U147" s="1"/>
      <c r="V147" s="1"/>
      <c r="W147" s="1"/>
      <c r="X147" s="1"/>
      <c r="Y147" s="1"/>
      <c r="Z147" s="1"/>
    </row>
    <row r="148" spans="1:26" ht="15.75" customHeight="1">
      <c r="A148" s="1"/>
      <c r="B148" s="47"/>
      <c r="C148" s="48"/>
      <c r="D148" s="49"/>
      <c r="E148" s="47"/>
      <c r="F148" s="50"/>
      <c r="G148" s="50"/>
      <c r="H148" s="50"/>
      <c r="I148" s="1"/>
      <c r="J148" s="1"/>
      <c r="K148" s="1"/>
      <c r="L148" s="1"/>
      <c r="M148" s="1"/>
      <c r="N148" s="1"/>
      <c r="O148" s="1"/>
      <c r="P148" s="1"/>
      <c r="Q148" s="1"/>
      <c r="R148" s="1"/>
      <c r="S148" s="1"/>
      <c r="T148" s="1"/>
      <c r="U148" s="1"/>
      <c r="V148" s="1"/>
      <c r="W148" s="1"/>
      <c r="X148" s="1"/>
      <c r="Y148" s="1"/>
      <c r="Z148" s="1"/>
    </row>
    <row r="149" spans="1:26" ht="15.75" customHeight="1">
      <c r="A149" s="1"/>
      <c r="B149" s="47"/>
      <c r="C149" s="48"/>
      <c r="D149" s="49"/>
      <c r="E149" s="47"/>
      <c r="F149" s="50"/>
      <c r="G149" s="50"/>
      <c r="H149" s="50"/>
      <c r="I149" s="1"/>
      <c r="J149" s="1"/>
      <c r="K149" s="1"/>
      <c r="L149" s="1"/>
      <c r="M149" s="1"/>
      <c r="N149" s="1"/>
      <c r="O149" s="1"/>
      <c r="P149" s="1"/>
      <c r="Q149" s="1"/>
      <c r="R149" s="1"/>
      <c r="S149" s="1"/>
      <c r="T149" s="1"/>
      <c r="U149" s="1"/>
      <c r="V149" s="1"/>
      <c r="W149" s="1"/>
      <c r="X149" s="1"/>
      <c r="Y149" s="1"/>
      <c r="Z149" s="1"/>
    </row>
    <row r="150" spans="1:26" ht="15.75" customHeight="1">
      <c r="A150" s="1"/>
      <c r="B150" s="47"/>
      <c r="C150" s="48"/>
      <c r="D150" s="49"/>
      <c r="E150" s="47"/>
      <c r="F150" s="50"/>
      <c r="G150" s="50"/>
      <c r="H150" s="50"/>
      <c r="I150" s="1"/>
      <c r="J150" s="1"/>
      <c r="K150" s="1"/>
      <c r="L150" s="1"/>
      <c r="M150" s="1"/>
      <c r="N150" s="1"/>
      <c r="O150" s="1"/>
      <c r="P150" s="1"/>
      <c r="Q150" s="1"/>
      <c r="R150" s="1"/>
      <c r="S150" s="1"/>
      <c r="T150" s="1"/>
      <c r="U150" s="1"/>
      <c r="V150" s="1"/>
      <c r="W150" s="1"/>
      <c r="X150" s="1"/>
      <c r="Y150" s="1"/>
      <c r="Z150" s="1"/>
    </row>
    <row r="151" spans="1:26" ht="15.75" customHeight="1">
      <c r="A151" s="1"/>
      <c r="B151" s="47"/>
      <c r="C151" s="48"/>
      <c r="D151" s="49"/>
      <c r="E151" s="47"/>
      <c r="F151" s="50"/>
      <c r="G151" s="50"/>
      <c r="H151" s="50"/>
      <c r="I151" s="1"/>
      <c r="J151" s="1"/>
      <c r="K151" s="1"/>
      <c r="L151" s="1"/>
      <c r="M151" s="1"/>
      <c r="N151" s="1"/>
      <c r="O151" s="1"/>
      <c r="P151" s="1"/>
      <c r="Q151" s="1"/>
      <c r="R151" s="1"/>
      <c r="S151" s="1"/>
      <c r="T151" s="1"/>
      <c r="U151" s="1"/>
      <c r="V151" s="1"/>
      <c r="W151" s="1"/>
      <c r="X151" s="1"/>
      <c r="Y151" s="1"/>
      <c r="Z151" s="1"/>
    </row>
    <row r="152" spans="1:26" ht="15.75" customHeight="1">
      <c r="A152" s="1"/>
      <c r="B152" s="47"/>
      <c r="C152" s="48"/>
      <c r="D152" s="49"/>
      <c r="E152" s="47"/>
      <c r="F152" s="50"/>
      <c r="G152" s="50"/>
      <c r="H152" s="50"/>
      <c r="I152" s="1"/>
      <c r="J152" s="1"/>
      <c r="K152" s="1"/>
      <c r="L152" s="1"/>
      <c r="M152" s="1"/>
      <c r="N152" s="1"/>
      <c r="O152" s="1"/>
      <c r="P152" s="1"/>
      <c r="Q152" s="1"/>
      <c r="R152" s="1"/>
      <c r="S152" s="1"/>
      <c r="T152" s="1"/>
      <c r="U152" s="1"/>
      <c r="V152" s="1"/>
      <c r="W152" s="1"/>
      <c r="X152" s="1"/>
      <c r="Y152" s="1"/>
      <c r="Z152" s="1"/>
    </row>
    <row r="153" spans="1:26" ht="15.75" customHeight="1">
      <c r="A153" s="1"/>
      <c r="B153" s="47"/>
      <c r="C153" s="48"/>
      <c r="D153" s="49"/>
      <c r="E153" s="47"/>
      <c r="F153" s="50"/>
      <c r="G153" s="50"/>
      <c r="H153" s="50"/>
      <c r="I153" s="1"/>
      <c r="J153" s="1"/>
      <c r="K153" s="1"/>
      <c r="L153" s="1"/>
      <c r="M153" s="1"/>
      <c r="N153" s="1"/>
      <c r="O153" s="1"/>
      <c r="P153" s="1"/>
      <c r="Q153" s="1"/>
      <c r="R153" s="1"/>
      <c r="S153" s="1"/>
      <c r="T153" s="1"/>
      <c r="U153" s="1"/>
      <c r="V153" s="1"/>
      <c r="W153" s="1"/>
      <c r="X153" s="1"/>
      <c r="Y153" s="1"/>
      <c r="Z153" s="1"/>
    </row>
    <row r="154" spans="1:26" ht="15.75" customHeight="1">
      <c r="A154" s="1"/>
      <c r="B154" s="47"/>
      <c r="C154" s="48"/>
      <c r="D154" s="49"/>
      <c r="E154" s="47"/>
      <c r="F154" s="50"/>
      <c r="G154" s="50"/>
      <c r="H154" s="50"/>
      <c r="I154" s="1"/>
      <c r="J154" s="1"/>
      <c r="K154" s="1"/>
      <c r="L154" s="1"/>
      <c r="M154" s="1"/>
      <c r="N154" s="1"/>
      <c r="O154" s="1"/>
      <c r="P154" s="1"/>
      <c r="Q154" s="1"/>
      <c r="R154" s="1"/>
      <c r="S154" s="1"/>
      <c r="T154" s="1"/>
      <c r="U154" s="1"/>
      <c r="V154" s="1"/>
      <c r="W154" s="1"/>
      <c r="X154" s="1"/>
      <c r="Y154" s="1"/>
      <c r="Z154" s="1"/>
    </row>
    <row r="155" spans="1:26" ht="15.75" customHeight="1">
      <c r="A155" s="1"/>
      <c r="B155" s="47"/>
      <c r="C155" s="48"/>
      <c r="D155" s="49"/>
      <c r="E155" s="47"/>
      <c r="F155" s="50"/>
      <c r="G155" s="50"/>
      <c r="H155" s="50"/>
      <c r="I155" s="1"/>
      <c r="J155" s="1"/>
      <c r="K155" s="1"/>
      <c r="L155" s="1"/>
      <c r="M155" s="1"/>
      <c r="N155" s="1"/>
      <c r="O155" s="1"/>
      <c r="P155" s="1"/>
      <c r="Q155" s="1"/>
      <c r="R155" s="1"/>
      <c r="S155" s="1"/>
      <c r="T155" s="1"/>
      <c r="U155" s="1"/>
      <c r="V155" s="1"/>
      <c r="W155" s="1"/>
      <c r="X155" s="1"/>
      <c r="Y155" s="1"/>
      <c r="Z155" s="1"/>
    </row>
    <row r="156" spans="1:26" ht="15.75" customHeight="1">
      <c r="A156" s="1"/>
      <c r="B156" s="47"/>
      <c r="C156" s="48"/>
      <c r="D156" s="49"/>
      <c r="E156" s="47"/>
      <c r="F156" s="50"/>
      <c r="G156" s="50"/>
      <c r="H156" s="50"/>
      <c r="I156" s="1"/>
      <c r="J156" s="1"/>
      <c r="K156" s="1"/>
      <c r="L156" s="1"/>
      <c r="M156" s="1"/>
      <c r="N156" s="1"/>
      <c r="O156" s="1"/>
      <c r="P156" s="1"/>
      <c r="Q156" s="1"/>
      <c r="R156" s="1"/>
      <c r="S156" s="1"/>
      <c r="T156" s="1"/>
      <c r="U156" s="1"/>
      <c r="V156" s="1"/>
      <c r="W156" s="1"/>
      <c r="X156" s="1"/>
      <c r="Y156" s="1"/>
      <c r="Z156" s="1"/>
    </row>
    <row r="157" spans="1:26" ht="15.75" customHeight="1">
      <c r="A157" s="1"/>
      <c r="B157" s="47"/>
      <c r="C157" s="48"/>
      <c r="D157" s="49"/>
      <c r="E157" s="47"/>
      <c r="F157" s="50"/>
      <c r="G157" s="50"/>
      <c r="H157" s="50"/>
      <c r="I157" s="1"/>
      <c r="J157" s="1"/>
      <c r="K157" s="1"/>
      <c r="L157" s="1"/>
      <c r="M157" s="1"/>
      <c r="N157" s="1"/>
      <c r="O157" s="1"/>
      <c r="P157" s="1"/>
      <c r="Q157" s="1"/>
      <c r="R157" s="1"/>
      <c r="S157" s="1"/>
      <c r="T157" s="1"/>
      <c r="U157" s="1"/>
      <c r="V157" s="1"/>
      <c r="W157" s="1"/>
      <c r="X157" s="1"/>
      <c r="Y157" s="1"/>
      <c r="Z157" s="1"/>
    </row>
    <row r="158" spans="1:26" ht="15.75" customHeight="1">
      <c r="A158" s="1"/>
      <c r="B158" s="47"/>
      <c r="C158" s="48"/>
      <c r="D158" s="49"/>
      <c r="E158" s="47"/>
      <c r="F158" s="50"/>
      <c r="G158" s="50"/>
      <c r="H158" s="50"/>
      <c r="I158" s="1"/>
      <c r="J158" s="1"/>
      <c r="K158" s="1"/>
      <c r="L158" s="1"/>
      <c r="M158" s="1"/>
      <c r="N158" s="1"/>
      <c r="O158" s="1"/>
      <c r="P158" s="1"/>
      <c r="Q158" s="1"/>
      <c r="R158" s="1"/>
      <c r="S158" s="1"/>
      <c r="T158" s="1"/>
      <c r="U158" s="1"/>
      <c r="V158" s="1"/>
      <c r="W158" s="1"/>
      <c r="X158" s="1"/>
      <c r="Y158" s="1"/>
      <c r="Z158" s="1"/>
    </row>
    <row r="159" spans="1:26" ht="15.75" customHeight="1">
      <c r="A159" s="1"/>
      <c r="B159" s="47"/>
      <c r="C159" s="48"/>
      <c r="D159" s="49"/>
      <c r="E159" s="47"/>
      <c r="F159" s="50"/>
      <c r="G159" s="50"/>
      <c r="H159" s="50"/>
      <c r="I159" s="1"/>
      <c r="J159" s="1"/>
      <c r="K159" s="1"/>
      <c r="L159" s="1"/>
      <c r="M159" s="1"/>
      <c r="N159" s="1"/>
      <c r="O159" s="1"/>
      <c r="P159" s="1"/>
      <c r="Q159" s="1"/>
      <c r="R159" s="1"/>
      <c r="S159" s="1"/>
      <c r="T159" s="1"/>
      <c r="U159" s="1"/>
      <c r="V159" s="1"/>
      <c r="W159" s="1"/>
      <c r="X159" s="1"/>
      <c r="Y159" s="1"/>
      <c r="Z159" s="1"/>
    </row>
    <row r="160" spans="1:26" ht="15.75" customHeight="1">
      <c r="A160" s="1"/>
      <c r="B160" s="47"/>
      <c r="C160" s="48"/>
      <c r="D160" s="49"/>
      <c r="E160" s="47"/>
      <c r="F160" s="50"/>
      <c r="G160" s="50"/>
      <c r="H160" s="50"/>
      <c r="I160" s="1"/>
      <c r="J160" s="1"/>
      <c r="K160" s="1"/>
      <c r="L160" s="1"/>
      <c r="M160" s="1"/>
      <c r="N160" s="1"/>
      <c r="O160" s="1"/>
      <c r="P160" s="1"/>
      <c r="Q160" s="1"/>
      <c r="R160" s="1"/>
      <c r="S160" s="1"/>
      <c r="T160" s="1"/>
      <c r="U160" s="1"/>
      <c r="V160" s="1"/>
      <c r="W160" s="1"/>
      <c r="X160" s="1"/>
      <c r="Y160" s="1"/>
      <c r="Z160" s="1"/>
    </row>
    <row r="161" spans="1:26" ht="15.75" customHeight="1">
      <c r="A161" s="1"/>
      <c r="B161" s="47"/>
      <c r="C161" s="48"/>
      <c r="D161" s="49"/>
      <c r="E161" s="47"/>
      <c r="F161" s="50"/>
      <c r="G161" s="50"/>
      <c r="H161" s="50"/>
      <c r="I161" s="1"/>
      <c r="J161" s="1"/>
      <c r="K161" s="1"/>
      <c r="L161" s="1"/>
      <c r="M161" s="1"/>
      <c r="N161" s="1"/>
      <c r="O161" s="1"/>
      <c r="P161" s="1"/>
      <c r="Q161" s="1"/>
      <c r="R161" s="1"/>
      <c r="S161" s="1"/>
      <c r="T161" s="1"/>
      <c r="U161" s="1"/>
      <c r="V161" s="1"/>
      <c r="W161" s="1"/>
      <c r="X161" s="1"/>
      <c r="Y161" s="1"/>
      <c r="Z161" s="1"/>
    </row>
    <row r="162" spans="1:26" ht="15.75" customHeight="1">
      <c r="A162" s="1"/>
      <c r="B162" s="47"/>
      <c r="C162" s="48"/>
      <c r="D162" s="49"/>
      <c r="E162" s="47"/>
      <c r="F162" s="50"/>
      <c r="G162" s="50"/>
      <c r="H162" s="50"/>
      <c r="I162" s="1"/>
      <c r="J162" s="1"/>
      <c r="K162" s="1"/>
      <c r="L162" s="1"/>
      <c r="M162" s="1"/>
      <c r="N162" s="1"/>
      <c r="O162" s="1"/>
      <c r="P162" s="1"/>
      <c r="Q162" s="1"/>
      <c r="R162" s="1"/>
      <c r="S162" s="1"/>
      <c r="T162" s="1"/>
      <c r="U162" s="1"/>
      <c r="V162" s="1"/>
      <c r="W162" s="1"/>
      <c r="X162" s="1"/>
      <c r="Y162" s="1"/>
      <c r="Z162" s="1"/>
    </row>
    <row r="163" spans="1:26" ht="15.75" customHeight="1">
      <c r="A163" s="1"/>
      <c r="B163" s="47"/>
      <c r="C163" s="48"/>
      <c r="D163" s="49"/>
      <c r="E163" s="47"/>
      <c r="F163" s="50"/>
      <c r="G163" s="50"/>
      <c r="H163" s="50"/>
      <c r="I163" s="1"/>
      <c r="J163" s="1"/>
      <c r="K163" s="1"/>
      <c r="L163" s="1"/>
      <c r="M163" s="1"/>
      <c r="N163" s="1"/>
      <c r="O163" s="1"/>
      <c r="P163" s="1"/>
      <c r="Q163" s="1"/>
      <c r="R163" s="1"/>
      <c r="S163" s="1"/>
      <c r="T163" s="1"/>
      <c r="U163" s="1"/>
      <c r="V163" s="1"/>
      <c r="W163" s="1"/>
      <c r="X163" s="1"/>
      <c r="Y163" s="1"/>
      <c r="Z163" s="1"/>
    </row>
    <row r="164" spans="1:26" ht="15.75" customHeight="1">
      <c r="A164" s="1"/>
      <c r="B164" s="47"/>
      <c r="C164" s="48"/>
      <c r="D164" s="49"/>
      <c r="E164" s="47"/>
      <c r="F164" s="50"/>
      <c r="G164" s="50"/>
      <c r="H164" s="50"/>
      <c r="I164" s="1"/>
      <c r="J164" s="1"/>
      <c r="K164" s="1"/>
      <c r="L164" s="1"/>
      <c r="M164" s="1"/>
      <c r="N164" s="1"/>
      <c r="O164" s="1"/>
      <c r="P164" s="1"/>
      <c r="Q164" s="1"/>
      <c r="R164" s="1"/>
      <c r="S164" s="1"/>
      <c r="T164" s="1"/>
      <c r="U164" s="1"/>
      <c r="V164" s="1"/>
      <c r="W164" s="1"/>
      <c r="X164" s="1"/>
      <c r="Y164" s="1"/>
      <c r="Z164" s="1"/>
    </row>
    <row r="165" spans="1:26" ht="15.75" customHeight="1">
      <c r="A165" s="1"/>
      <c r="B165" s="47"/>
      <c r="C165" s="48"/>
      <c r="D165" s="49"/>
      <c r="E165" s="47"/>
      <c r="F165" s="50"/>
      <c r="G165" s="50"/>
      <c r="H165" s="50"/>
      <c r="I165" s="1"/>
      <c r="J165" s="1"/>
      <c r="K165" s="1"/>
      <c r="L165" s="1"/>
      <c r="M165" s="1"/>
      <c r="N165" s="1"/>
      <c r="O165" s="1"/>
      <c r="P165" s="1"/>
      <c r="Q165" s="1"/>
      <c r="R165" s="1"/>
      <c r="S165" s="1"/>
      <c r="T165" s="1"/>
      <c r="U165" s="1"/>
      <c r="V165" s="1"/>
      <c r="W165" s="1"/>
      <c r="X165" s="1"/>
      <c r="Y165" s="1"/>
      <c r="Z165" s="1"/>
    </row>
    <row r="166" spans="1:26" ht="15.75" customHeight="1">
      <c r="A166" s="1"/>
      <c r="B166" s="47"/>
      <c r="C166" s="48"/>
      <c r="D166" s="49"/>
      <c r="E166" s="47"/>
      <c r="F166" s="50"/>
      <c r="G166" s="50"/>
      <c r="H166" s="50"/>
      <c r="I166" s="1"/>
      <c r="J166" s="1"/>
      <c r="K166" s="1"/>
      <c r="L166" s="1"/>
      <c r="M166" s="1"/>
      <c r="N166" s="1"/>
      <c r="O166" s="1"/>
      <c r="P166" s="1"/>
      <c r="Q166" s="1"/>
      <c r="R166" s="1"/>
      <c r="S166" s="1"/>
      <c r="T166" s="1"/>
      <c r="U166" s="1"/>
      <c r="V166" s="1"/>
      <c r="W166" s="1"/>
      <c r="X166" s="1"/>
      <c r="Y166" s="1"/>
      <c r="Z166" s="1"/>
    </row>
    <row r="167" spans="1:26" ht="15.75" customHeight="1">
      <c r="A167" s="1"/>
      <c r="B167" s="47"/>
      <c r="C167" s="48"/>
      <c r="D167" s="49"/>
      <c r="E167" s="47"/>
      <c r="F167" s="50"/>
      <c r="G167" s="50"/>
      <c r="H167" s="50"/>
      <c r="I167" s="1"/>
      <c r="J167" s="1"/>
      <c r="K167" s="1"/>
      <c r="L167" s="1"/>
      <c r="M167" s="1"/>
      <c r="N167" s="1"/>
      <c r="O167" s="1"/>
      <c r="P167" s="1"/>
      <c r="Q167" s="1"/>
      <c r="R167" s="1"/>
      <c r="S167" s="1"/>
      <c r="T167" s="1"/>
      <c r="U167" s="1"/>
      <c r="V167" s="1"/>
      <c r="W167" s="1"/>
      <c r="X167" s="1"/>
      <c r="Y167" s="1"/>
      <c r="Z167" s="1"/>
    </row>
    <row r="168" spans="1:26" ht="15.75" customHeight="1">
      <c r="A168" s="1"/>
      <c r="B168" s="47"/>
      <c r="C168" s="48"/>
      <c r="D168" s="49"/>
      <c r="E168" s="47"/>
      <c r="F168" s="50"/>
      <c r="G168" s="50"/>
      <c r="H168" s="50"/>
      <c r="I168" s="1"/>
      <c r="J168" s="1"/>
      <c r="K168" s="1"/>
      <c r="L168" s="1"/>
      <c r="M168" s="1"/>
      <c r="N168" s="1"/>
      <c r="O168" s="1"/>
      <c r="P168" s="1"/>
      <c r="Q168" s="1"/>
      <c r="R168" s="1"/>
      <c r="S168" s="1"/>
      <c r="T168" s="1"/>
      <c r="U168" s="1"/>
      <c r="V168" s="1"/>
      <c r="W168" s="1"/>
      <c r="X168" s="1"/>
      <c r="Y168" s="1"/>
      <c r="Z168" s="1"/>
    </row>
    <row r="169" spans="1:26" ht="15.75" customHeight="1">
      <c r="A169" s="1"/>
      <c r="B169" s="47"/>
      <c r="C169" s="48"/>
      <c r="D169" s="49"/>
      <c r="E169" s="47"/>
      <c r="F169" s="50"/>
      <c r="G169" s="50"/>
      <c r="H169" s="50"/>
      <c r="I169" s="1"/>
      <c r="J169" s="1"/>
      <c r="K169" s="1"/>
      <c r="L169" s="1"/>
      <c r="M169" s="1"/>
      <c r="N169" s="1"/>
      <c r="O169" s="1"/>
      <c r="P169" s="1"/>
      <c r="Q169" s="1"/>
      <c r="R169" s="1"/>
      <c r="S169" s="1"/>
      <c r="T169" s="1"/>
      <c r="U169" s="1"/>
      <c r="V169" s="1"/>
      <c r="W169" s="1"/>
      <c r="X169" s="1"/>
      <c r="Y169" s="1"/>
      <c r="Z169" s="1"/>
    </row>
    <row r="170" spans="1:26" ht="15.75" customHeight="1">
      <c r="A170" s="1"/>
      <c r="B170" s="47"/>
      <c r="C170" s="48"/>
      <c r="D170" s="49"/>
      <c r="E170" s="47"/>
      <c r="F170" s="50"/>
      <c r="G170" s="50"/>
      <c r="H170" s="50"/>
      <c r="I170" s="1"/>
      <c r="J170" s="1"/>
      <c r="K170" s="1"/>
      <c r="L170" s="1"/>
      <c r="M170" s="1"/>
      <c r="N170" s="1"/>
      <c r="O170" s="1"/>
      <c r="P170" s="1"/>
      <c r="Q170" s="1"/>
      <c r="R170" s="1"/>
      <c r="S170" s="1"/>
      <c r="T170" s="1"/>
      <c r="U170" s="1"/>
      <c r="V170" s="1"/>
      <c r="W170" s="1"/>
      <c r="X170" s="1"/>
      <c r="Y170" s="1"/>
      <c r="Z170" s="1"/>
    </row>
    <row r="171" spans="1:26" ht="15.75" customHeight="1">
      <c r="A171" s="1"/>
      <c r="B171" s="47"/>
      <c r="C171" s="48"/>
      <c r="D171" s="49"/>
      <c r="E171" s="47"/>
      <c r="F171" s="50"/>
      <c r="G171" s="50"/>
      <c r="H171" s="50"/>
      <c r="I171" s="1"/>
      <c r="J171" s="1"/>
      <c r="K171" s="1"/>
      <c r="L171" s="1"/>
      <c r="M171" s="1"/>
      <c r="N171" s="1"/>
      <c r="O171" s="1"/>
      <c r="P171" s="1"/>
      <c r="Q171" s="1"/>
      <c r="R171" s="1"/>
      <c r="S171" s="1"/>
      <c r="T171" s="1"/>
      <c r="U171" s="1"/>
      <c r="V171" s="1"/>
      <c r="W171" s="1"/>
      <c r="X171" s="1"/>
      <c r="Y171" s="1"/>
      <c r="Z171" s="1"/>
    </row>
    <row r="172" spans="1:26" ht="15.75" customHeight="1">
      <c r="A172" s="1"/>
      <c r="B172" s="47"/>
      <c r="C172" s="48"/>
      <c r="D172" s="49"/>
      <c r="E172" s="47"/>
      <c r="F172" s="50"/>
      <c r="G172" s="50"/>
      <c r="H172" s="50"/>
      <c r="I172" s="1"/>
      <c r="J172" s="1"/>
      <c r="K172" s="1"/>
      <c r="L172" s="1"/>
      <c r="M172" s="1"/>
      <c r="N172" s="1"/>
      <c r="O172" s="1"/>
      <c r="P172" s="1"/>
      <c r="Q172" s="1"/>
      <c r="R172" s="1"/>
      <c r="S172" s="1"/>
      <c r="T172" s="1"/>
      <c r="U172" s="1"/>
      <c r="V172" s="1"/>
      <c r="W172" s="1"/>
      <c r="X172" s="1"/>
      <c r="Y172" s="1"/>
      <c r="Z172" s="1"/>
    </row>
    <row r="173" spans="1:26" ht="15.75" customHeight="1">
      <c r="A173" s="1"/>
      <c r="B173" s="47"/>
      <c r="C173" s="48"/>
      <c r="D173" s="49"/>
      <c r="E173" s="47"/>
      <c r="F173" s="50"/>
      <c r="G173" s="50"/>
      <c r="H173" s="50"/>
      <c r="I173" s="1"/>
      <c r="J173" s="1"/>
      <c r="K173" s="1"/>
      <c r="L173" s="1"/>
      <c r="M173" s="1"/>
      <c r="N173" s="1"/>
      <c r="O173" s="1"/>
      <c r="P173" s="1"/>
      <c r="Q173" s="1"/>
      <c r="R173" s="1"/>
      <c r="S173" s="1"/>
      <c r="T173" s="1"/>
      <c r="U173" s="1"/>
      <c r="V173" s="1"/>
      <c r="W173" s="1"/>
      <c r="X173" s="1"/>
      <c r="Y173" s="1"/>
      <c r="Z173" s="1"/>
    </row>
    <row r="174" spans="1:26" ht="15.75" customHeight="1">
      <c r="A174" s="1"/>
      <c r="B174" s="47"/>
      <c r="C174" s="48"/>
      <c r="D174" s="49"/>
      <c r="E174" s="47"/>
      <c r="F174" s="50"/>
      <c r="G174" s="50"/>
      <c r="H174" s="50"/>
      <c r="I174" s="1"/>
      <c r="J174" s="1"/>
      <c r="K174" s="1"/>
      <c r="L174" s="1"/>
      <c r="M174" s="1"/>
      <c r="N174" s="1"/>
      <c r="O174" s="1"/>
      <c r="P174" s="1"/>
      <c r="Q174" s="1"/>
      <c r="R174" s="1"/>
      <c r="S174" s="1"/>
      <c r="T174" s="1"/>
      <c r="U174" s="1"/>
      <c r="V174" s="1"/>
      <c r="W174" s="1"/>
      <c r="X174" s="1"/>
      <c r="Y174" s="1"/>
      <c r="Z174" s="1"/>
    </row>
    <row r="175" spans="1:26" ht="15.75" customHeight="1">
      <c r="A175" s="1"/>
      <c r="B175" s="47"/>
      <c r="C175" s="48"/>
      <c r="D175" s="49"/>
      <c r="E175" s="47"/>
      <c r="F175" s="50"/>
      <c r="G175" s="50"/>
      <c r="H175" s="50"/>
      <c r="I175" s="1"/>
      <c r="J175" s="1"/>
      <c r="K175" s="1"/>
      <c r="L175" s="1"/>
      <c r="M175" s="1"/>
      <c r="N175" s="1"/>
      <c r="O175" s="1"/>
      <c r="P175" s="1"/>
      <c r="Q175" s="1"/>
      <c r="R175" s="1"/>
      <c r="S175" s="1"/>
      <c r="T175" s="1"/>
      <c r="U175" s="1"/>
      <c r="V175" s="1"/>
      <c r="W175" s="1"/>
      <c r="X175" s="1"/>
      <c r="Y175" s="1"/>
      <c r="Z175" s="1"/>
    </row>
    <row r="176" spans="1:26" ht="15.75" customHeight="1">
      <c r="A176" s="1"/>
      <c r="B176" s="47"/>
      <c r="C176" s="48"/>
      <c r="D176" s="49"/>
      <c r="E176" s="47"/>
      <c r="F176" s="50"/>
      <c r="G176" s="50"/>
      <c r="H176" s="50"/>
      <c r="I176" s="1"/>
      <c r="J176" s="1"/>
      <c r="K176" s="1"/>
      <c r="L176" s="1"/>
      <c r="M176" s="1"/>
      <c r="N176" s="1"/>
      <c r="O176" s="1"/>
      <c r="P176" s="1"/>
      <c r="Q176" s="1"/>
      <c r="R176" s="1"/>
      <c r="S176" s="1"/>
      <c r="T176" s="1"/>
      <c r="U176" s="1"/>
      <c r="V176" s="1"/>
      <c r="W176" s="1"/>
      <c r="X176" s="1"/>
      <c r="Y176" s="1"/>
      <c r="Z176" s="1"/>
    </row>
    <row r="177" spans="1:26" ht="15.75" customHeight="1">
      <c r="A177" s="1"/>
      <c r="B177" s="47"/>
      <c r="C177" s="48"/>
      <c r="D177" s="49"/>
      <c r="E177" s="47"/>
      <c r="F177" s="50"/>
      <c r="G177" s="50"/>
      <c r="H177" s="50"/>
      <c r="I177" s="1"/>
      <c r="J177" s="1"/>
      <c r="K177" s="1"/>
      <c r="L177" s="1"/>
      <c r="M177" s="1"/>
      <c r="N177" s="1"/>
      <c r="O177" s="1"/>
      <c r="P177" s="1"/>
      <c r="Q177" s="1"/>
      <c r="R177" s="1"/>
      <c r="S177" s="1"/>
      <c r="T177" s="1"/>
      <c r="U177" s="1"/>
      <c r="V177" s="1"/>
      <c r="W177" s="1"/>
      <c r="X177" s="1"/>
      <c r="Y177" s="1"/>
      <c r="Z177" s="1"/>
    </row>
    <row r="178" spans="1:26" ht="15.75" customHeight="1">
      <c r="A178" s="1"/>
      <c r="B178" s="47"/>
      <c r="C178" s="48"/>
      <c r="D178" s="49"/>
      <c r="E178" s="47"/>
      <c r="F178" s="50"/>
      <c r="G178" s="50"/>
      <c r="H178" s="50"/>
      <c r="I178" s="1"/>
      <c r="J178" s="1"/>
      <c r="K178" s="1"/>
      <c r="L178" s="1"/>
      <c r="M178" s="1"/>
      <c r="N178" s="1"/>
      <c r="O178" s="1"/>
      <c r="P178" s="1"/>
      <c r="Q178" s="1"/>
      <c r="R178" s="1"/>
      <c r="S178" s="1"/>
      <c r="T178" s="1"/>
      <c r="U178" s="1"/>
      <c r="V178" s="1"/>
      <c r="W178" s="1"/>
      <c r="X178" s="1"/>
      <c r="Y178" s="1"/>
      <c r="Z178" s="1"/>
    </row>
    <row r="179" spans="1:26" ht="15.75" customHeight="1">
      <c r="A179" s="1"/>
      <c r="B179" s="47"/>
      <c r="C179" s="48"/>
      <c r="D179" s="49"/>
      <c r="E179" s="47"/>
      <c r="F179" s="50"/>
      <c r="G179" s="50"/>
      <c r="H179" s="50"/>
      <c r="I179" s="1"/>
      <c r="J179" s="1"/>
      <c r="K179" s="1"/>
      <c r="L179" s="1"/>
      <c r="M179" s="1"/>
      <c r="N179" s="1"/>
      <c r="O179" s="1"/>
      <c r="P179" s="1"/>
      <c r="Q179" s="1"/>
      <c r="R179" s="1"/>
      <c r="S179" s="1"/>
      <c r="T179" s="1"/>
      <c r="U179" s="1"/>
      <c r="V179" s="1"/>
      <c r="W179" s="1"/>
      <c r="X179" s="1"/>
      <c r="Y179" s="1"/>
      <c r="Z179" s="1"/>
    </row>
    <row r="180" spans="1:26" ht="15.75" customHeight="1">
      <c r="A180" s="1"/>
      <c r="B180" s="47"/>
      <c r="C180" s="48"/>
      <c r="D180" s="49"/>
      <c r="E180" s="47"/>
      <c r="F180" s="50"/>
      <c r="G180" s="50"/>
      <c r="H180" s="50"/>
      <c r="I180" s="1"/>
      <c r="J180" s="1"/>
      <c r="K180" s="1"/>
      <c r="L180" s="1"/>
      <c r="M180" s="1"/>
      <c r="N180" s="1"/>
      <c r="O180" s="1"/>
      <c r="P180" s="1"/>
      <c r="Q180" s="1"/>
      <c r="R180" s="1"/>
      <c r="S180" s="1"/>
      <c r="T180" s="1"/>
      <c r="U180" s="1"/>
      <c r="V180" s="1"/>
      <c r="W180" s="1"/>
      <c r="X180" s="1"/>
      <c r="Y180" s="1"/>
      <c r="Z180" s="1"/>
    </row>
    <row r="181" spans="1:26" ht="15.75" customHeight="1">
      <c r="A181" s="1"/>
      <c r="B181" s="47"/>
      <c r="C181" s="48"/>
      <c r="D181" s="49"/>
      <c r="E181" s="47"/>
      <c r="F181" s="50"/>
      <c r="G181" s="50"/>
      <c r="H181" s="50"/>
      <c r="I181" s="1"/>
      <c r="J181" s="1"/>
      <c r="K181" s="1"/>
      <c r="L181" s="1"/>
      <c r="M181" s="1"/>
      <c r="N181" s="1"/>
      <c r="O181" s="1"/>
      <c r="P181" s="1"/>
      <c r="Q181" s="1"/>
      <c r="R181" s="1"/>
      <c r="S181" s="1"/>
      <c r="T181" s="1"/>
      <c r="U181" s="1"/>
      <c r="V181" s="1"/>
      <c r="W181" s="1"/>
      <c r="X181" s="1"/>
      <c r="Y181" s="1"/>
      <c r="Z181" s="1"/>
    </row>
    <row r="182" spans="1:26" ht="15.75" customHeight="1">
      <c r="A182" s="1"/>
      <c r="B182" s="47"/>
      <c r="C182" s="48"/>
      <c r="D182" s="49"/>
      <c r="E182" s="47"/>
      <c r="F182" s="50"/>
      <c r="G182" s="50"/>
      <c r="H182" s="50"/>
      <c r="I182" s="1"/>
      <c r="J182" s="1"/>
      <c r="K182" s="1"/>
      <c r="L182" s="1"/>
      <c r="M182" s="1"/>
      <c r="N182" s="1"/>
      <c r="O182" s="1"/>
      <c r="P182" s="1"/>
      <c r="Q182" s="1"/>
      <c r="R182" s="1"/>
      <c r="S182" s="1"/>
      <c r="T182" s="1"/>
      <c r="U182" s="1"/>
      <c r="V182" s="1"/>
      <c r="W182" s="1"/>
      <c r="X182" s="1"/>
      <c r="Y182" s="1"/>
      <c r="Z182" s="1"/>
    </row>
    <row r="183" spans="1:26" ht="15.75" customHeight="1">
      <c r="A183" s="1"/>
      <c r="B183" s="47"/>
      <c r="C183" s="48"/>
      <c r="D183" s="49"/>
      <c r="E183" s="47"/>
      <c r="F183" s="50"/>
      <c r="G183" s="50"/>
      <c r="H183" s="50"/>
      <c r="I183" s="1"/>
      <c r="J183" s="1"/>
      <c r="K183" s="1"/>
      <c r="L183" s="1"/>
      <c r="M183" s="1"/>
      <c r="N183" s="1"/>
      <c r="O183" s="1"/>
      <c r="P183" s="1"/>
      <c r="Q183" s="1"/>
      <c r="R183" s="1"/>
      <c r="S183" s="1"/>
      <c r="T183" s="1"/>
      <c r="U183" s="1"/>
      <c r="V183" s="1"/>
      <c r="W183" s="1"/>
      <c r="X183" s="1"/>
      <c r="Y183" s="1"/>
      <c r="Z183" s="1"/>
    </row>
    <row r="184" spans="1:26" ht="15.75" customHeight="1">
      <c r="A184" s="1"/>
      <c r="B184" s="47"/>
      <c r="C184" s="48"/>
      <c r="D184" s="49"/>
      <c r="E184" s="47"/>
      <c r="F184" s="50"/>
      <c r="G184" s="50"/>
      <c r="H184" s="50"/>
      <c r="I184" s="1"/>
      <c r="J184" s="1"/>
      <c r="K184" s="1"/>
      <c r="L184" s="1"/>
      <c r="M184" s="1"/>
      <c r="N184" s="1"/>
      <c r="O184" s="1"/>
      <c r="P184" s="1"/>
      <c r="Q184" s="1"/>
      <c r="R184" s="1"/>
      <c r="S184" s="1"/>
      <c r="T184" s="1"/>
      <c r="U184" s="1"/>
      <c r="V184" s="1"/>
      <c r="W184" s="1"/>
      <c r="X184" s="1"/>
      <c r="Y184" s="1"/>
      <c r="Z184" s="1"/>
    </row>
    <row r="185" spans="1:26" ht="15.75" customHeight="1">
      <c r="A185" s="1"/>
      <c r="B185" s="47"/>
      <c r="C185" s="48"/>
      <c r="D185" s="49"/>
      <c r="E185" s="47"/>
      <c r="F185" s="50"/>
      <c r="G185" s="50"/>
      <c r="H185" s="50"/>
      <c r="I185" s="1"/>
      <c r="J185" s="1"/>
      <c r="K185" s="1"/>
      <c r="L185" s="1"/>
      <c r="M185" s="1"/>
      <c r="N185" s="1"/>
      <c r="O185" s="1"/>
      <c r="P185" s="1"/>
      <c r="Q185" s="1"/>
      <c r="R185" s="1"/>
      <c r="S185" s="1"/>
      <c r="T185" s="1"/>
      <c r="U185" s="1"/>
      <c r="V185" s="1"/>
      <c r="W185" s="1"/>
      <c r="X185" s="1"/>
      <c r="Y185" s="1"/>
      <c r="Z185" s="1"/>
    </row>
    <row r="186" spans="1:26" ht="15.75" customHeight="1">
      <c r="A186" s="1"/>
      <c r="B186" s="47"/>
      <c r="C186" s="48"/>
      <c r="D186" s="49"/>
      <c r="E186" s="47"/>
      <c r="F186" s="50"/>
      <c r="G186" s="50"/>
      <c r="H186" s="50"/>
      <c r="I186" s="1"/>
      <c r="J186" s="1"/>
      <c r="K186" s="1"/>
      <c r="L186" s="1"/>
      <c r="M186" s="1"/>
      <c r="N186" s="1"/>
      <c r="O186" s="1"/>
      <c r="P186" s="1"/>
      <c r="Q186" s="1"/>
      <c r="R186" s="1"/>
      <c r="S186" s="1"/>
      <c r="T186" s="1"/>
      <c r="U186" s="1"/>
      <c r="V186" s="1"/>
      <c r="W186" s="1"/>
      <c r="X186" s="1"/>
      <c r="Y186" s="1"/>
      <c r="Z186" s="1"/>
    </row>
    <row r="187" spans="1:26" ht="15.75" customHeight="1">
      <c r="A187" s="1"/>
      <c r="B187" s="47"/>
      <c r="C187" s="48"/>
      <c r="D187" s="49"/>
      <c r="E187" s="47"/>
      <c r="F187" s="50"/>
      <c r="G187" s="50"/>
      <c r="H187" s="50"/>
      <c r="I187" s="1"/>
      <c r="J187" s="1"/>
      <c r="K187" s="1"/>
      <c r="L187" s="1"/>
      <c r="M187" s="1"/>
      <c r="N187" s="1"/>
      <c r="O187" s="1"/>
      <c r="P187" s="1"/>
      <c r="Q187" s="1"/>
      <c r="R187" s="1"/>
      <c r="S187" s="1"/>
      <c r="T187" s="1"/>
      <c r="U187" s="1"/>
      <c r="V187" s="1"/>
      <c r="W187" s="1"/>
      <c r="X187" s="1"/>
      <c r="Y187" s="1"/>
      <c r="Z187" s="1"/>
    </row>
    <row r="188" spans="1:26" ht="15.75" customHeight="1">
      <c r="A188" s="1"/>
      <c r="B188" s="47"/>
      <c r="C188" s="48"/>
      <c r="D188" s="49"/>
      <c r="E188" s="47"/>
      <c r="F188" s="50"/>
      <c r="G188" s="50"/>
      <c r="H188" s="50"/>
      <c r="I188" s="1"/>
      <c r="J188" s="1"/>
      <c r="K188" s="1"/>
      <c r="L188" s="1"/>
      <c r="M188" s="1"/>
      <c r="N188" s="1"/>
      <c r="O188" s="1"/>
      <c r="P188" s="1"/>
      <c r="Q188" s="1"/>
      <c r="R188" s="1"/>
      <c r="S188" s="1"/>
      <c r="T188" s="1"/>
      <c r="U188" s="1"/>
      <c r="V188" s="1"/>
      <c r="W188" s="1"/>
      <c r="X188" s="1"/>
      <c r="Y188" s="1"/>
      <c r="Z188" s="1"/>
    </row>
    <row r="189" spans="1:26" ht="15.75" customHeight="1">
      <c r="A189" s="1"/>
      <c r="B189" s="47"/>
      <c r="C189" s="48"/>
      <c r="D189" s="49"/>
      <c r="E189" s="47"/>
      <c r="F189" s="50"/>
      <c r="G189" s="50"/>
      <c r="H189" s="50"/>
      <c r="I189" s="1"/>
      <c r="J189" s="1"/>
      <c r="K189" s="1"/>
      <c r="L189" s="1"/>
      <c r="M189" s="1"/>
      <c r="N189" s="1"/>
      <c r="O189" s="1"/>
      <c r="P189" s="1"/>
      <c r="Q189" s="1"/>
      <c r="R189" s="1"/>
      <c r="S189" s="1"/>
      <c r="T189" s="1"/>
      <c r="U189" s="1"/>
      <c r="V189" s="1"/>
      <c r="W189" s="1"/>
      <c r="X189" s="1"/>
      <c r="Y189" s="1"/>
      <c r="Z189" s="1"/>
    </row>
    <row r="190" spans="1:26" ht="15.75" customHeight="1">
      <c r="A190" s="1"/>
      <c r="B190" s="47"/>
      <c r="C190" s="48"/>
      <c r="D190" s="49"/>
      <c r="E190" s="47"/>
      <c r="F190" s="50"/>
      <c r="G190" s="50"/>
      <c r="H190" s="50"/>
      <c r="I190" s="1"/>
      <c r="J190" s="1"/>
      <c r="K190" s="1"/>
      <c r="L190" s="1"/>
      <c r="M190" s="1"/>
      <c r="N190" s="1"/>
      <c r="O190" s="1"/>
      <c r="P190" s="1"/>
      <c r="Q190" s="1"/>
      <c r="R190" s="1"/>
      <c r="S190" s="1"/>
      <c r="T190" s="1"/>
      <c r="U190" s="1"/>
      <c r="V190" s="1"/>
      <c r="W190" s="1"/>
      <c r="X190" s="1"/>
      <c r="Y190" s="1"/>
      <c r="Z190" s="1"/>
    </row>
    <row r="191" spans="1:26" ht="15.75" customHeight="1">
      <c r="A191" s="1"/>
      <c r="B191" s="47"/>
      <c r="C191" s="48"/>
      <c r="D191" s="49"/>
      <c r="E191" s="47"/>
      <c r="F191" s="50"/>
      <c r="G191" s="50"/>
      <c r="H191" s="50"/>
      <c r="I191" s="1"/>
      <c r="J191" s="1"/>
      <c r="K191" s="1"/>
      <c r="L191" s="1"/>
      <c r="M191" s="1"/>
      <c r="N191" s="1"/>
      <c r="O191" s="1"/>
      <c r="P191" s="1"/>
      <c r="Q191" s="1"/>
      <c r="R191" s="1"/>
      <c r="S191" s="1"/>
      <c r="T191" s="1"/>
      <c r="U191" s="1"/>
      <c r="V191" s="1"/>
      <c r="W191" s="1"/>
      <c r="X191" s="1"/>
      <c r="Y191" s="1"/>
      <c r="Z191" s="1"/>
    </row>
    <row r="192" spans="1:26" ht="15.75" customHeight="1">
      <c r="A192" s="1"/>
      <c r="B192" s="47"/>
      <c r="C192" s="48"/>
      <c r="D192" s="49"/>
      <c r="E192" s="47"/>
      <c r="F192" s="50"/>
      <c r="G192" s="50"/>
      <c r="H192" s="50"/>
      <c r="I192" s="1"/>
      <c r="J192" s="1"/>
      <c r="K192" s="1"/>
      <c r="L192" s="1"/>
      <c r="M192" s="1"/>
      <c r="N192" s="1"/>
      <c r="O192" s="1"/>
      <c r="P192" s="1"/>
      <c r="Q192" s="1"/>
      <c r="R192" s="1"/>
      <c r="S192" s="1"/>
      <c r="T192" s="1"/>
      <c r="U192" s="1"/>
      <c r="V192" s="1"/>
      <c r="W192" s="1"/>
      <c r="X192" s="1"/>
      <c r="Y192" s="1"/>
      <c r="Z192" s="1"/>
    </row>
    <row r="193" spans="1:26" ht="15.75" customHeight="1">
      <c r="A193" s="1"/>
      <c r="B193" s="47"/>
      <c r="C193" s="48"/>
      <c r="D193" s="49"/>
      <c r="E193" s="47"/>
      <c r="F193" s="50"/>
      <c r="G193" s="50"/>
      <c r="H193" s="50"/>
      <c r="I193" s="1"/>
      <c r="J193" s="1"/>
      <c r="K193" s="1"/>
      <c r="L193" s="1"/>
      <c r="M193" s="1"/>
      <c r="N193" s="1"/>
      <c r="O193" s="1"/>
      <c r="P193" s="1"/>
      <c r="Q193" s="1"/>
      <c r="R193" s="1"/>
      <c r="S193" s="1"/>
      <c r="T193" s="1"/>
      <c r="U193" s="1"/>
      <c r="V193" s="1"/>
      <c r="W193" s="1"/>
      <c r="X193" s="1"/>
      <c r="Y193" s="1"/>
      <c r="Z193" s="1"/>
    </row>
    <row r="194" spans="1:26" ht="15.75" customHeight="1">
      <c r="A194" s="1"/>
      <c r="B194" s="47"/>
      <c r="C194" s="48"/>
      <c r="D194" s="49"/>
      <c r="E194" s="47"/>
      <c r="F194" s="50"/>
      <c r="G194" s="50"/>
      <c r="H194" s="50"/>
      <c r="I194" s="1"/>
      <c r="J194" s="1"/>
      <c r="K194" s="1"/>
      <c r="L194" s="1"/>
      <c r="M194" s="1"/>
      <c r="N194" s="1"/>
      <c r="O194" s="1"/>
      <c r="P194" s="1"/>
      <c r="Q194" s="1"/>
      <c r="R194" s="1"/>
      <c r="S194" s="1"/>
      <c r="T194" s="1"/>
      <c r="U194" s="1"/>
      <c r="V194" s="1"/>
      <c r="W194" s="1"/>
      <c r="X194" s="1"/>
      <c r="Y194" s="1"/>
      <c r="Z194" s="1"/>
    </row>
    <row r="195" spans="1:26" ht="15.75" customHeight="1">
      <c r="A195" s="1"/>
      <c r="B195" s="47"/>
      <c r="C195" s="48"/>
      <c r="D195" s="49"/>
      <c r="E195" s="47"/>
      <c r="F195" s="50"/>
      <c r="G195" s="50"/>
      <c r="H195" s="50"/>
      <c r="I195" s="1"/>
      <c r="J195" s="1"/>
      <c r="K195" s="1"/>
      <c r="L195" s="1"/>
      <c r="M195" s="1"/>
      <c r="N195" s="1"/>
      <c r="O195" s="1"/>
      <c r="P195" s="1"/>
      <c r="Q195" s="1"/>
      <c r="R195" s="1"/>
      <c r="S195" s="1"/>
      <c r="T195" s="1"/>
      <c r="U195" s="1"/>
      <c r="V195" s="1"/>
      <c r="W195" s="1"/>
      <c r="X195" s="1"/>
      <c r="Y195" s="1"/>
      <c r="Z195" s="1"/>
    </row>
    <row r="196" spans="1:26" ht="15.75" customHeight="1">
      <c r="A196" s="1"/>
      <c r="B196" s="47"/>
      <c r="C196" s="48"/>
      <c r="D196" s="49"/>
      <c r="E196" s="47"/>
      <c r="F196" s="50"/>
      <c r="G196" s="50"/>
      <c r="H196" s="50"/>
      <c r="I196" s="1"/>
      <c r="J196" s="1"/>
      <c r="K196" s="1"/>
      <c r="L196" s="1"/>
      <c r="M196" s="1"/>
      <c r="N196" s="1"/>
      <c r="O196" s="1"/>
      <c r="P196" s="1"/>
      <c r="Q196" s="1"/>
      <c r="R196" s="1"/>
      <c r="S196" s="1"/>
      <c r="T196" s="1"/>
      <c r="U196" s="1"/>
      <c r="V196" s="1"/>
      <c r="W196" s="1"/>
      <c r="X196" s="1"/>
      <c r="Y196" s="1"/>
      <c r="Z196" s="1"/>
    </row>
    <row r="197" spans="1:26" ht="15.75" customHeight="1">
      <c r="A197" s="1"/>
      <c r="B197" s="47"/>
      <c r="C197" s="48"/>
      <c r="D197" s="49"/>
      <c r="E197" s="47"/>
      <c r="F197" s="50"/>
      <c r="G197" s="50"/>
      <c r="H197" s="50"/>
      <c r="I197" s="1"/>
      <c r="J197" s="1"/>
      <c r="K197" s="1"/>
      <c r="L197" s="1"/>
      <c r="M197" s="1"/>
      <c r="N197" s="1"/>
      <c r="O197" s="1"/>
      <c r="P197" s="1"/>
      <c r="Q197" s="1"/>
      <c r="R197" s="1"/>
      <c r="S197" s="1"/>
      <c r="T197" s="1"/>
      <c r="U197" s="1"/>
      <c r="V197" s="1"/>
      <c r="W197" s="1"/>
      <c r="X197" s="1"/>
      <c r="Y197" s="1"/>
      <c r="Z197" s="1"/>
    </row>
    <row r="198" spans="1:26" ht="15.75" customHeight="1">
      <c r="A198" s="1"/>
      <c r="B198" s="47"/>
      <c r="C198" s="48"/>
      <c r="D198" s="49"/>
      <c r="E198" s="47"/>
      <c r="F198" s="50"/>
      <c r="G198" s="50"/>
      <c r="H198" s="50"/>
      <c r="I198" s="1"/>
      <c r="J198" s="1"/>
      <c r="K198" s="1"/>
      <c r="L198" s="1"/>
      <c r="M198" s="1"/>
      <c r="N198" s="1"/>
      <c r="O198" s="1"/>
      <c r="P198" s="1"/>
      <c r="Q198" s="1"/>
      <c r="R198" s="1"/>
      <c r="S198" s="1"/>
      <c r="T198" s="1"/>
      <c r="U198" s="1"/>
      <c r="V198" s="1"/>
      <c r="W198" s="1"/>
      <c r="X198" s="1"/>
      <c r="Y198" s="1"/>
      <c r="Z198" s="1"/>
    </row>
    <row r="199" spans="1:26" ht="15.75" customHeight="1">
      <c r="A199" s="1"/>
      <c r="B199" s="47"/>
      <c r="C199" s="48"/>
      <c r="D199" s="49"/>
      <c r="E199" s="47"/>
      <c r="F199" s="50"/>
      <c r="G199" s="50"/>
      <c r="H199" s="50"/>
      <c r="I199" s="1"/>
      <c r="J199" s="1"/>
      <c r="K199" s="1"/>
      <c r="L199" s="1"/>
      <c r="M199" s="1"/>
      <c r="N199" s="1"/>
      <c r="O199" s="1"/>
      <c r="P199" s="1"/>
      <c r="Q199" s="1"/>
      <c r="R199" s="1"/>
      <c r="S199" s="1"/>
      <c r="T199" s="1"/>
      <c r="U199" s="1"/>
      <c r="V199" s="1"/>
      <c r="W199" s="1"/>
      <c r="X199" s="1"/>
      <c r="Y199" s="1"/>
      <c r="Z199" s="1"/>
    </row>
    <row r="200" spans="1:26" ht="15.75" customHeight="1">
      <c r="A200" s="1"/>
      <c r="B200" s="47"/>
      <c r="C200" s="48"/>
      <c r="D200" s="49"/>
      <c r="E200" s="47"/>
      <c r="F200" s="50"/>
      <c r="G200" s="50"/>
      <c r="H200" s="50"/>
      <c r="I200" s="1"/>
      <c r="J200" s="1"/>
      <c r="K200" s="1"/>
      <c r="L200" s="1"/>
      <c r="M200" s="1"/>
      <c r="N200" s="1"/>
      <c r="O200" s="1"/>
      <c r="P200" s="1"/>
      <c r="Q200" s="1"/>
      <c r="R200" s="1"/>
      <c r="S200" s="1"/>
      <c r="T200" s="1"/>
      <c r="U200" s="1"/>
      <c r="V200" s="1"/>
      <c r="W200" s="1"/>
      <c r="X200" s="1"/>
      <c r="Y200" s="1"/>
      <c r="Z200" s="1"/>
    </row>
    <row r="201" spans="1:26" ht="15.75" customHeight="1">
      <c r="A201" s="1"/>
      <c r="B201" s="47"/>
      <c r="C201" s="48"/>
      <c r="D201" s="49"/>
      <c r="E201" s="47"/>
      <c r="F201" s="50"/>
      <c r="G201" s="50"/>
      <c r="H201" s="50"/>
      <c r="I201" s="1"/>
      <c r="J201" s="1"/>
      <c r="K201" s="1"/>
      <c r="L201" s="1"/>
      <c r="M201" s="1"/>
      <c r="N201" s="1"/>
      <c r="O201" s="1"/>
      <c r="P201" s="1"/>
      <c r="Q201" s="1"/>
      <c r="R201" s="1"/>
      <c r="S201" s="1"/>
      <c r="T201" s="1"/>
      <c r="U201" s="1"/>
      <c r="V201" s="1"/>
      <c r="W201" s="1"/>
      <c r="X201" s="1"/>
      <c r="Y201" s="1"/>
      <c r="Z201" s="1"/>
    </row>
    <row r="202" spans="1:26" ht="15.75" customHeight="1">
      <c r="A202" s="1"/>
      <c r="B202" s="47"/>
      <c r="C202" s="48"/>
      <c r="D202" s="49"/>
      <c r="E202" s="47"/>
      <c r="F202" s="50"/>
      <c r="G202" s="50"/>
      <c r="H202" s="50"/>
      <c r="I202" s="1"/>
      <c r="J202" s="1"/>
      <c r="K202" s="1"/>
      <c r="L202" s="1"/>
      <c r="M202" s="1"/>
      <c r="N202" s="1"/>
      <c r="O202" s="1"/>
      <c r="P202" s="1"/>
      <c r="Q202" s="1"/>
      <c r="R202" s="1"/>
      <c r="S202" s="1"/>
      <c r="T202" s="1"/>
      <c r="U202" s="1"/>
      <c r="V202" s="1"/>
      <c r="W202" s="1"/>
      <c r="X202" s="1"/>
      <c r="Y202" s="1"/>
      <c r="Z202" s="1"/>
    </row>
    <row r="203" spans="1:26" ht="15.75" customHeight="1">
      <c r="A203" s="1"/>
      <c r="B203" s="47"/>
      <c r="C203" s="48"/>
      <c r="D203" s="49"/>
      <c r="E203" s="47"/>
      <c r="F203" s="50"/>
      <c r="G203" s="50"/>
      <c r="H203" s="50"/>
      <c r="I203" s="1"/>
      <c r="J203" s="1"/>
      <c r="K203" s="1"/>
      <c r="L203" s="1"/>
      <c r="M203" s="1"/>
      <c r="N203" s="1"/>
      <c r="O203" s="1"/>
      <c r="P203" s="1"/>
      <c r="Q203" s="1"/>
      <c r="R203" s="1"/>
      <c r="S203" s="1"/>
      <c r="T203" s="1"/>
      <c r="U203" s="1"/>
      <c r="V203" s="1"/>
      <c r="W203" s="1"/>
      <c r="X203" s="1"/>
      <c r="Y203" s="1"/>
      <c r="Z203" s="1"/>
    </row>
    <row r="204" spans="1:26" ht="15.75" customHeight="1">
      <c r="A204" s="1"/>
      <c r="B204" s="47"/>
      <c r="C204" s="48"/>
      <c r="D204" s="49"/>
      <c r="E204" s="47"/>
      <c r="F204" s="50"/>
      <c r="G204" s="50"/>
      <c r="H204" s="50"/>
      <c r="I204" s="1"/>
      <c r="J204" s="1"/>
      <c r="K204" s="1"/>
      <c r="L204" s="1"/>
      <c r="M204" s="1"/>
      <c r="N204" s="1"/>
      <c r="O204" s="1"/>
      <c r="P204" s="1"/>
      <c r="Q204" s="1"/>
      <c r="R204" s="1"/>
      <c r="S204" s="1"/>
      <c r="T204" s="1"/>
      <c r="U204" s="1"/>
      <c r="V204" s="1"/>
      <c r="W204" s="1"/>
      <c r="X204" s="1"/>
      <c r="Y204" s="1"/>
      <c r="Z204" s="1"/>
    </row>
    <row r="205" spans="1:26" ht="15.75" customHeight="1">
      <c r="A205" s="1"/>
      <c r="B205" s="47"/>
      <c r="C205" s="48"/>
      <c r="D205" s="49"/>
      <c r="E205" s="47"/>
      <c r="F205" s="50"/>
      <c r="G205" s="50"/>
      <c r="H205" s="50"/>
      <c r="I205" s="1"/>
      <c r="J205" s="1"/>
      <c r="K205" s="1"/>
      <c r="L205" s="1"/>
      <c r="M205" s="1"/>
      <c r="N205" s="1"/>
      <c r="O205" s="1"/>
      <c r="P205" s="1"/>
      <c r="Q205" s="1"/>
      <c r="R205" s="1"/>
      <c r="S205" s="1"/>
      <c r="T205" s="1"/>
      <c r="U205" s="1"/>
      <c r="V205" s="1"/>
      <c r="W205" s="1"/>
      <c r="X205" s="1"/>
      <c r="Y205" s="1"/>
      <c r="Z205" s="1"/>
    </row>
    <row r="206" spans="1:26" ht="15.75" customHeight="1">
      <c r="A206" s="1"/>
      <c r="B206" s="47"/>
      <c r="C206" s="48"/>
      <c r="D206" s="49"/>
      <c r="E206" s="47"/>
      <c r="F206" s="50"/>
      <c r="G206" s="50"/>
      <c r="H206" s="50"/>
      <c r="I206" s="1"/>
      <c r="J206" s="1"/>
      <c r="K206" s="1"/>
      <c r="L206" s="1"/>
      <c r="M206" s="1"/>
      <c r="N206" s="1"/>
      <c r="O206" s="1"/>
      <c r="P206" s="1"/>
      <c r="Q206" s="1"/>
      <c r="R206" s="1"/>
      <c r="S206" s="1"/>
      <c r="T206" s="1"/>
      <c r="U206" s="1"/>
      <c r="V206" s="1"/>
      <c r="W206" s="1"/>
      <c r="X206" s="1"/>
      <c r="Y206" s="1"/>
      <c r="Z206" s="1"/>
    </row>
    <row r="207" spans="1:26" ht="15.75" customHeight="1">
      <c r="A207" s="1"/>
      <c r="B207" s="47"/>
      <c r="C207" s="48"/>
      <c r="D207" s="49"/>
      <c r="E207" s="47"/>
      <c r="F207" s="50"/>
      <c r="G207" s="50"/>
      <c r="H207" s="50"/>
      <c r="I207" s="1"/>
      <c r="J207" s="1"/>
      <c r="K207" s="1"/>
      <c r="L207" s="1"/>
      <c r="M207" s="1"/>
      <c r="N207" s="1"/>
      <c r="O207" s="1"/>
      <c r="P207" s="1"/>
      <c r="Q207" s="1"/>
      <c r="R207" s="1"/>
      <c r="S207" s="1"/>
      <c r="T207" s="1"/>
      <c r="U207" s="1"/>
      <c r="V207" s="1"/>
      <c r="W207" s="1"/>
      <c r="X207" s="1"/>
      <c r="Y207" s="1"/>
      <c r="Z207" s="1"/>
    </row>
    <row r="208" spans="1:26" ht="15.75" customHeight="1">
      <c r="A208" s="1"/>
      <c r="B208" s="47"/>
      <c r="C208" s="48"/>
      <c r="D208" s="49"/>
      <c r="E208" s="47"/>
      <c r="F208" s="50"/>
      <c r="G208" s="50"/>
      <c r="H208" s="50"/>
      <c r="I208" s="1"/>
      <c r="J208" s="1"/>
      <c r="K208" s="1"/>
      <c r="L208" s="1"/>
      <c r="M208" s="1"/>
      <c r="N208" s="1"/>
      <c r="O208" s="1"/>
      <c r="P208" s="1"/>
      <c r="Q208" s="1"/>
      <c r="R208" s="1"/>
      <c r="S208" s="1"/>
      <c r="T208" s="1"/>
      <c r="U208" s="1"/>
      <c r="V208" s="1"/>
      <c r="W208" s="1"/>
      <c r="X208" s="1"/>
      <c r="Y208" s="1"/>
      <c r="Z208" s="1"/>
    </row>
    <row r="209" spans="1:26" ht="15.75" customHeight="1">
      <c r="A209" s="1"/>
      <c r="B209" s="47"/>
      <c r="C209" s="48"/>
      <c r="D209" s="49"/>
      <c r="E209" s="47"/>
      <c r="F209" s="50"/>
      <c r="G209" s="50"/>
      <c r="H209" s="50"/>
      <c r="I209" s="1"/>
      <c r="J209" s="1"/>
      <c r="K209" s="1"/>
      <c r="L209" s="1"/>
      <c r="M209" s="1"/>
      <c r="N209" s="1"/>
      <c r="O209" s="1"/>
      <c r="P209" s="1"/>
      <c r="Q209" s="1"/>
      <c r="R209" s="1"/>
      <c r="S209" s="1"/>
      <c r="T209" s="1"/>
      <c r="U209" s="1"/>
      <c r="V209" s="1"/>
      <c r="W209" s="1"/>
      <c r="X209" s="1"/>
      <c r="Y209" s="1"/>
      <c r="Z209" s="1"/>
    </row>
    <row r="210" spans="1:26" ht="15.75" customHeight="1">
      <c r="A210" s="1"/>
      <c r="B210" s="47"/>
      <c r="C210" s="48"/>
      <c r="D210" s="49"/>
      <c r="E210" s="47"/>
      <c r="F210" s="50"/>
      <c r="G210" s="50"/>
      <c r="H210" s="50"/>
      <c r="I210" s="1"/>
      <c r="J210" s="1"/>
      <c r="K210" s="1"/>
      <c r="L210" s="1"/>
      <c r="M210" s="1"/>
      <c r="N210" s="1"/>
      <c r="O210" s="1"/>
      <c r="P210" s="1"/>
      <c r="Q210" s="1"/>
      <c r="R210" s="1"/>
      <c r="S210" s="1"/>
      <c r="T210" s="1"/>
      <c r="U210" s="1"/>
      <c r="V210" s="1"/>
      <c r="W210" s="1"/>
      <c r="X210" s="1"/>
      <c r="Y210" s="1"/>
      <c r="Z210" s="1"/>
    </row>
    <row r="211" spans="1:26" ht="15.75" customHeight="1">
      <c r="A211" s="1"/>
      <c r="B211" s="47"/>
      <c r="C211" s="48"/>
      <c r="D211" s="49"/>
      <c r="E211" s="47"/>
      <c r="F211" s="50"/>
      <c r="G211" s="50"/>
      <c r="H211" s="50"/>
      <c r="I211" s="1"/>
      <c r="J211" s="1"/>
      <c r="K211" s="1"/>
      <c r="L211" s="1"/>
      <c r="M211" s="1"/>
      <c r="N211" s="1"/>
      <c r="O211" s="1"/>
      <c r="P211" s="1"/>
      <c r="Q211" s="1"/>
      <c r="R211" s="1"/>
      <c r="S211" s="1"/>
      <c r="T211" s="1"/>
      <c r="U211" s="1"/>
      <c r="V211" s="1"/>
      <c r="W211" s="1"/>
      <c r="X211" s="1"/>
      <c r="Y211" s="1"/>
      <c r="Z211" s="1"/>
    </row>
    <row r="212" spans="1:26" ht="15.75" customHeight="1">
      <c r="A212" s="1"/>
      <c r="B212" s="47"/>
      <c r="C212" s="48"/>
      <c r="D212" s="49"/>
      <c r="E212" s="47"/>
      <c r="F212" s="50"/>
      <c r="G212" s="50"/>
      <c r="H212" s="50"/>
      <c r="I212" s="1"/>
      <c r="J212" s="1"/>
      <c r="K212" s="1"/>
      <c r="L212" s="1"/>
      <c r="M212" s="1"/>
      <c r="N212" s="1"/>
      <c r="O212" s="1"/>
      <c r="P212" s="1"/>
      <c r="Q212" s="1"/>
      <c r="R212" s="1"/>
      <c r="S212" s="1"/>
      <c r="T212" s="1"/>
      <c r="U212" s="1"/>
      <c r="V212" s="1"/>
      <c r="W212" s="1"/>
      <c r="X212" s="1"/>
      <c r="Y212" s="1"/>
      <c r="Z212" s="1"/>
    </row>
    <row r="213" spans="1:26" ht="15.75" customHeight="1">
      <c r="A213" s="1"/>
      <c r="B213" s="47"/>
      <c r="C213" s="48"/>
      <c r="D213" s="49"/>
      <c r="E213" s="47"/>
      <c r="F213" s="50"/>
      <c r="G213" s="50"/>
      <c r="H213" s="50"/>
      <c r="I213" s="1"/>
      <c r="J213" s="1"/>
      <c r="K213" s="1"/>
      <c r="L213" s="1"/>
      <c r="M213" s="1"/>
      <c r="N213" s="1"/>
      <c r="O213" s="1"/>
      <c r="P213" s="1"/>
      <c r="Q213" s="1"/>
      <c r="R213" s="1"/>
      <c r="S213" s="1"/>
      <c r="T213" s="1"/>
      <c r="U213" s="1"/>
      <c r="V213" s="1"/>
      <c r="W213" s="1"/>
      <c r="X213" s="1"/>
      <c r="Y213" s="1"/>
      <c r="Z213" s="1"/>
    </row>
    <row r="214" spans="1:26" ht="15.75" customHeight="1">
      <c r="A214" s="1"/>
      <c r="B214" s="47"/>
      <c r="C214" s="48"/>
      <c r="D214" s="49"/>
      <c r="E214" s="47"/>
      <c r="F214" s="50"/>
      <c r="G214" s="50"/>
      <c r="H214" s="50"/>
      <c r="I214" s="1"/>
      <c r="J214" s="1"/>
      <c r="K214" s="1"/>
      <c r="L214" s="1"/>
      <c r="M214" s="1"/>
      <c r="N214" s="1"/>
      <c r="O214" s="1"/>
      <c r="P214" s="1"/>
      <c r="Q214" s="1"/>
      <c r="R214" s="1"/>
      <c r="S214" s="1"/>
      <c r="T214" s="1"/>
      <c r="U214" s="1"/>
      <c r="V214" s="1"/>
      <c r="W214" s="1"/>
      <c r="X214" s="1"/>
      <c r="Y214" s="1"/>
      <c r="Z214" s="1"/>
    </row>
    <row r="215" spans="1:26" ht="15.75" customHeight="1">
      <c r="A215" s="1"/>
      <c r="B215" s="47"/>
      <c r="C215" s="48"/>
      <c r="D215" s="49"/>
      <c r="E215" s="47"/>
      <c r="F215" s="50"/>
      <c r="G215" s="50"/>
      <c r="H215" s="50"/>
      <c r="I215" s="1"/>
      <c r="J215" s="1"/>
      <c r="K215" s="1"/>
      <c r="L215" s="1"/>
      <c r="M215" s="1"/>
      <c r="N215" s="1"/>
      <c r="O215" s="1"/>
      <c r="P215" s="1"/>
      <c r="Q215" s="1"/>
      <c r="R215" s="1"/>
      <c r="S215" s="1"/>
      <c r="T215" s="1"/>
      <c r="U215" s="1"/>
      <c r="V215" s="1"/>
      <c r="W215" s="1"/>
      <c r="X215" s="1"/>
      <c r="Y215" s="1"/>
      <c r="Z215" s="1"/>
    </row>
    <row r="216" spans="1:26" ht="15.75" customHeight="1">
      <c r="A216" s="1"/>
      <c r="B216" s="47"/>
      <c r="C216" s="48"/>
      <c r="D216" s="49"/>
      <c r="E216" s="47"/>
      <c r="F216" s="50"/>
      <c r="G216" s="50"/>
      <c r="H216" s="50"/>
      <c r="I216" s="1"/>
      <c r="J216" s="1"/>
      <c r="K216" s="1"/>
      <c r="L216" s="1"/>
      <c r="M216" s="1"/>
      <c r="N216" s="1"/>
      <c r="O216" s="1"/>
      <c r="P216" s="1"/>
      <c r="Q216" s="1"/>
      <c r="R216" s="1"/>
      <c r="S216" s="1"/>
      <c r="T216" s="1"/>
      <c r="U216" s="1"/>
      <c r="V216" s="1"/>
      <c r="W216" s="1"/>
      <c r="X216" s="1"/>
      <c r="Y216" s="1"/>
      <c r="Z216" s="1"/>
    </row>
    <row r="217" spans="1:26" ht="15.75" customHeight="1">
      <c r="A217" s="1"/>
      <c r="B217" s="47"/>
      <c r="C217" s="48"/>
      <c r="D217" s="49"/>
      <c r="E217" s="47"/>
      <c r="F217" s="50"/>
      <c r="G217" s="50"/>
      <c r="H217" s="50"/>
      <c r="I217" s="1"/>
      <c r="J217" s="1"/>
      <c r="K217" s="1"/>
      <c r="L217" s="1"/>
      <c r="M217" s="1"/>
      <c r="N217" s="1"/>
      <c r="O217" s="1"/>
      <c r="P217" s="1"/>
      <c r="Q217" s="1"/>
      <c r="R217" s="1"/>
      <c r="S217" s="1"/>
      <c r="T217" s="1"/>
      <c r="U217" s="1"/>
      <c r="V217" s="1"/>
      <c r="W217" s="1"/>
      <c r="X217" s="1"/>
      <c r="Y217" s="1"/>
      <c r="Z217" s="1"/>
    </row>
    <row r="218" spans="1:26" ht="15.75" customHeight="1">
      <c r="A218" s="1"/>
      <c r="B218" s="47"/>
      <c r="C218" s="48"/>
      <c r="D218" s="49"/>
      <c r="E218" s="47"/>
      <c r="F218" s="50"/>
      <c r="G218" s="50"/>
      <c r="H218" s="50"/>
      <c r="I218" s="1"/>
      <c r="J218" s="1"/>
      <c r="K218" s="1"/>
      <c r="L218" s="1"/>
      <c r="M218" s="1"/>
      <c r="N218" s="1"/>
      <c r="O218" s="1"/>
      <c r="P218" s="1"/>
      <c r="Q218" s="1"/>
      <c r="R218" s="1"/>
      <c r="S218" s="1"/>
      <c r="T218" s="1"/>
      <c r="U218" s="1"/>
      <c r="V218" s="1"/>
      <c r="W218" s="1"/>
      <c r="X218" s="1"/>
      <c r="Y218" s="1"/>
      <c r="Z218" s="1"/>
    </row>
    <row r="219" spans="1:26" ht="15.75" customHeight="1">
      <c r="A219" s="1"/>
      <c r="B219" s="47"/>
      <c r="C219" s="48"/>
      <c r="D219" s="49"/>
      <c r="E219" s="47"/>
      <c r="F219" s="50"/>
      <c r="G219" s="50"/>
      <c r="H219" s="50"/>
      <c r="I219" s="1"/>
      <c r="J219" s="1"/>
      <c r="K219" s="1"/>
      <c r="L219" s="1"/>
      <c r="M219" s="1"/>
      <c r="N219" s="1"/>
      <c r="O219" s="1"/>
      <c r="P219" s="1"/>
      <c r="Q219" s="1"/>
      <c r="R219" s="1"/>
      <c r="S219" s="1"/>
      <c r="T219" s="1"/>
      <c r="U219" s="1"/>
      <c r="V219" s="1"/>
      <c r="W219" s="1"/>
      <c r="X219" s="1"/>
      <c r="Y219" s="1"/>
      <c r="Z219" s="1"/>
    </row>
    <row r="220" spans="1:26" ht="15.75" customHeight="1">
      <c r="A220" s="1"/>
      <c r="B220" s="47"/>
      <c r="C220" s="48"/>
      <c r="D220" s="49"/>
      <c r="E220" s="47"/>
      <c r="F220" s="50"/>
      <c r="G220" s="50"/>
      <c r="H220" s="50"/>
      <c r="I220" s="1"/>
      <c r="J220" s="1"/>
      <c r="K220" s="1"/>
      <c r="L220" s="1"/>
      <c r="M220" s="1"/>
      <c r="N220" s="1"/>
      <c r="O220" s="1"/>
      <c r="P220" s="1"/>
      <c r="Q220" s="1"/>
      <c r="R220" s="1"/>
      <c r="S220" s="1"/>
      <c r="T220" s="1"/>
      <c r="U220" s="1"/>
      <c r="V220" s="1"/>
      <c r="W220" s="1"/>
      <c r="X220" s="1"/>
      <c r="Y220" s="1"/>
      <c r="Z220" s="1"/>
    </row>
    <row r="221" spans="1:26" ht="15.75" customHeight="1">
      <c r="A221" s="1"/>
      <c r="B221" s="47"/>
      <c r="C221" s="48"/>
      <c r="D221" s="49"/>
      <c r="E221" s="47"/>
      <c r="F221" s="50"/>
      <c r="G221" s="50"/>
      <c r="H221" s="50"/>
      <c r="I221" s="1"/>
      <c r="J221" s="1"/>
      <c r="K221" s="1"/>
      <c r="L221" s="1"/>
      <c r="M221" s="1"/>
      <c r="N221" s="1"/>
      <c r="O221" s="1"/>
      <c r="P221" s="1"/>
      <c r="Q221" s="1"/>
      <c r="R221" s="1"/>
      <c r="S221" s="1"/>
      <c r="T221" s="1"/>
      <c r="U221" s="1"/>
      <c r="V221" s="1"/>
      <c r="W221" s="1"/>
      <c r="X221" s="1"/>
      <c r="Y221" s="1"/>
      <c r="Z221" s="1"/>
    </row>
    <row r="222" spans="1:26" ht="15.75" customHeight="1">
      <c r="A222" s="1"/>
      <c r="B222" s="47"/>
      <c r="C222" s="48"/>
      <c r="D222" s="49"/>
      <c r="E222" s="47"/>
      <c r="F222" s="50"/>
      <c r="G222" s="50"/>
      <c r="H222" s="50"/>
      <c r="I222" s="1"/>
      <c r="J222" s="1"/>
      <c r="K222" s="1"/>
      <c r="L222" s="1"/>
      <c r="M222" s="1"/>
      <c r="N222" s="1"/>
      <c r="O222" s="1"/>
      <c r="P222" s="1"/>
      <c r="Q222" s="1"/>
      <c r="R222" s="1"/>
      <c r="S222" s="1"/>
      <c r="T222" s="1"/>
      <c r="U222" s="1"/>
      <c r="V222" s="1"/>
      <c r="W222" s="1"/>
      <c r="X222" s="1"/>
      <c r="Y222" s="1"/>
      <c r="Z222" s="1"/>
    </row>
    <row r="223" spans="1:26" ht="15.75" customHeight="1">
      <c r="A223" s="1"/>
      <c r="B223" s="47"/>
      <c r="C223" s="48"/>
      <c r="D223" s="49"/>
      <c r="E223" s="47"/>
      <c r="F223" s="50"/>
      <c r="G223" s="50"/>
      <c r="H223" s="50"/>
      <c r="I223" s="1"/>
      <c r="J223" s="1"/>
      <c r="K223" s="1"/>
      <c r="L223" s="1"/>
      <c r="M223" s="1"/>
      <c r="N223" s="1"/>
      <c r="O223" s="1"/>
      <c r="P223" s="1"/>
      <c r="Q223" s="1"/>
      <c r="R223" s="1"/>
      <c r="S223" s="1"/>
      <c r="T223" s="1"/>
      <c r="U223" s="1"/>
      <c r="V223" s="1"/>
      <c r="W223" s="1"/>
      <c r="X223" s="1"/>
      <c r="Y223" s="1"/>
      <c r="Z223" s="1"/>
    </row>
    <row r="224" spans="1:26" ht="15.75" customHeight="1">
      <c r="A224" s="1"/>
      <c r="B224" s="47"/>
      <c r="C224" s="48"/>
      <c r="D224" s="49"/>
      <c r="E224" s="47"/>
      <c r="F224" s="50"/>
      <c r="G224" s="50"/>
      <c r="H224" s="50"/>
      <c r="I224" s="1"/>
      <c r="J224" s="1"/>
      <c r="K224" s="1"/>
      <c r="L224" s="1"/>
      <c r="M224" s="1"/>
      <c r="N224" s="1"/>
      <c r="O224" s="1"/>
      <c r="P224" s="1"/>
      <c r="Q224" s="1"/>
      <c r="R224" s="1"/>
      <c r="S224" s="1"/>
      <c r="T224" s="1"/>
      <c r="U224" s="1"/>
      <c r="V224" s="1"/>
      <c r="W224" s="1"/>
      <c r="X224" s="1"/>
      <c r="Y224" s="1"/>
      <c r="Z224" s="1"/>
    </row>
    <row r="225" spans="1:26" ht="15.75" customHeight="1">
      <c r="A225" s="1"/>
      <c r="B225" s="47"/>
      <c r="C225" s="48"/>
      <c r="D225" s="49"/>
      <c r="E225" s="47"/>
      <c r="F225" s="50"/>
      <c r="G225" s="50"/>
      <c r="H225" s="50"/>
      <c r="I225" s="1"/>
      <c r="J225" s="1"/>
      <c r="K225" s="1"/>
      <c r="L225" s="1"/>
      <c r="M225" s="1"/>
      <c r="N225" s="1"/>
      <c r="O225" s="1"/>
      <c r="P225" s="1"/>
      <c r="Q225" s="1"/>
      <c r="R225" s="1"/>
      <c r="S225" s="1"/>
      <c r="T225" s="1"/>
      <c r="U225" s="1"/>
      <c r="V225" s="1"/>
      <c r="W225" s="1"/>
      <c r="X225" s="1"/>
      <c r="Y225" s="1"/>
      <c r="Z225" s="1"/>
    </row>
    <row r="226" spans="1:26" ht="15.75" customHeight="1">
      <c r="A226" s="1"/>
      <c r="B226" s="47"/>
      <c r="C226" s="48"/>
      <c r="D226" s="49"/>
      <c r="E226" s="47"/>
      <c r="F226" s="50"/>
      <c r="G226" s="50"/>
      <c r="H226" s="50"/>
      <c r="I226" s="1"/>
      <c r="J226" s="1"/>
      <c r="K226" s="1"/>
      <c r="L226" s="1"/>
      <c r="M226" s="1"/>
      <c r="N226" s="1"/>
      <c r="O226" s="1"/>
      <c r="P226" s="1"/>
      <c r="Q226" s="1"/>
      <c r="R226" s="1"/>
      <c r="S226" s="1"/>
      <c r="T226" s="1"/>
      <c r="U226" s="1"/>
      <c r="V226" s="1"/>
      <c r="W226" s="1"/>
      <c r="X226" s="1"/>
      <c r="Y226" s="1"/>
      <c r="Z226" s="1"/>
    </row>
    <row r="227" spans="1:26" ht="15.75" customHeight="1">
      <c r="A227" s="1"/>
      <c r="B227" s="47"/>
      <c r="C227" s="48"/>
      <c r="D227" s="49"/>
      <c r="E227" s="47"/>
      <c r="F227" s="50"/>
      <c r="G227" s="50"/>
      <c r="H227" s="50"/>
      <c r="I227" s="1"/>
      <c r="J227" s="1"/>
      <c r="K227" s="1"/>
      <c r="L227" s="1"/>
      <c r="M227" s="1"/>
      <c r="N227" s="1"/>
      <c r="O227" s="1"/>
      <c r="P227" s="1"/>
      <c r="Q227" s="1"/>
      <c r="R227" s="1"/>
      <c r="S227" s="1"/>
      <c r="T227" s="1"/>
      <c r="U227" s="1"/>
      <c r="V227" s="1"/>
      <c r="W227" s="1"/>
      <c r="X227" s="1"/>
      <c r="Y227" s="1"/>
      <c r="Z227" s="1"/>
    </row>
    <row r="228" spans="1:26" ht="15.75" customHeight="1">
      <c r="A228" s="1"/>
      <c r="B228" s="47"/>
      <c r="C228" s="48"/>
      <c r="D228" s="49"/>
      <c r="E228" s="47"/>
      <c r="F228" s="50"/>
      <c r="G228" s="50"/>
      <c r="H228" s="50"/>
      <c r="I228" s="1"/>
      <c r="J228" s="1"/>
      <c r="K228" s="1"/>
      <c r="L228" s="1"/>
      <c r="M228" s="1"/>
      <c r="N228" s="1"/>
      <c r="O228" s="1"/>
      <c r="P228" s="1"/>
      <c r="Q228" s="1"/>
      <c r="R228" s="1"/>
      <c r="S228" s="1"/>
      <c r="T228" s="1"/>
      <c r="U228" s="1"/>
      <c r="V228" s="1"/>
      <c r="W228" s="1"/>
      <c r="X228" s="1"/>
      <c r="Y228" s="1"/>
      <c r="Z228" s="1"/>
    </row>
    <row r="229" spans="1:26" ht="15.75" customHeight="1">
      <c r="A229" s="1"/>
      <c r="B229" s="47"/>
      <c r="C229" s="48"/>
      <c r="D229" s="49"/>
      <c r="E229" s="47"/>
      <c r="F229" s="50"/>
      <c r="G229" s="50"/>
      <c r="H229" s="50"/>
      <c r="I229" s="1"/>
      <c r="J229" s="1"/>
      <c r="K229" s="1"/>
      <c r="L229" s="1"/>
      <c r="M229" s="1"/>
      <c r="N229" s="1"/>
      <c r="O229" s="1"/>
      <c r="P229" s="1"/>
      <c r="Q229" s="1"/>
      <c r="R229" s="1"/>
      <c r="S229" s="1"/>
      <c r="T229" s="1"/>
      <c r="U229" s="1"/>
      <c r="V229" s="1"/>
      <c r="W229" s="1"/>
      <c r="X229" s="1"/>
      <c r="Y229" s="1"/>
      <c r="Z229" s="1"/>
    </row>
    <row r="230" spans="1:26" ht="15.75" customHeight="1">
      <c r="A230" s="1"/>
      <c r="B230" s="47"/>
      <c r="C230" s="48"/>
      <c r="D230" s="49"/>
      <c r="E230" s="47"/>
      <c r="F230" s="50"/>
      <c r="G230" s="50"/>
      <c r="H230" s="50"/>
      <c r="I230" s="1"/>
      <c r="J230" s="1"/>
      <c r="K230" s="1"/>
      <c r="L230" s="1"/>
      <c r="M230" s="1"/>
      <c r="N230" s="1"/>
      <c r="O230" s="1"/>
      <c r="P230" s="1"/>
      <c r="Q230" s="1"/>
      <c r="R230" s="1"/>
      <c r="S230" s="1"/>
      <c r="T230" s="1"/>
      <c r="U230" s="1"/>
      <c r="V230" s="1"/>
      <c r="W230" s="1"/>
      <c r="X230" s="1"/>
      <c r="Y230" s="1"/>
      <c r="Z230" s="1"/>
    </row>
    <row r="231" spans="1:26" ht="15.75" customHeight="1">
      <c r="A231" s="1"/>
      <c r="B231" s="47"/>
      <c r="C231" s="48"/>
      <c r="D231" s="49"/>
      <c r="E231" s="47"/>
      <c r="F231" s="50"/>
      <c r="G231" s="50"/>
      <c r="H231" s="50"/>
      <c r="I231" s="1"/>
      <c r="J231" s="1"/>
      <c r="K231" s="1"/>
      <c r="L231" s="1"/>
      <c r="M231" s="1"/>
      <c r="N231" s="1"/>
      <c r="O231" s="1"/>
      <c r="P231" s="1"/>
      <c r="Q231" s="1"/>
      <c r="R231" s="1"/>
      <c r="S231" s="1"/>
      <c r="T231" s="1"/>
      <c r="U231" s="1"/>
      <c r="V231" s="1"/>
      <c r="W231" s="1"/>
      <c r="X231" s="1"/>
      <c r="Y231" s="1"/>
      <c r="Z231" s="1"/>
    </row>
    <row r="232" spans="1:26" ht="15.75" customHeight="1">
      <c r="A232" s="1"/>
      <c r="B232" s="47"/>
      <c r="C232" s="48"/>
      <c r="D232" s="49"/>
      <c r="E232" s="47"/>
      <c r="F232" s="50"/>
      <c r="G232" s="50"/>
      <c r="H232" s="50"/>
      <c r="I232" s="1"/>
      <c r="J232" s="1"/>
      <c r="K232" s="1"/>
      <c r="L232" s="1"/>
      <c r="M232" s="1"/>
      <c r="N232" s="1"/>
      <c r="O232" s="1"/>
      <c r="P232" s="1"/>
      <c r="Q232" s="1"/>
      <c r="R232" s="1"/>
      <c r="S232" s="1"/>
      <c r="T232" s="1"/>
      <c r="U232" s="1"/>
      <c r="V232" s="1"/>
      <c r="W232" s="1"/>
      <c r="X232" s="1"/>
      <c r="Y232" s="1"/>
      <c r="Z232" s="1"/>
    </row>
    <row r="233" spans="1:26" ht="15.75" customHeight="1">
      <c r="A233" s="1"/>
      <c r="B233" s="47"/>
      <c r="C233" s="48"/>
      <c r="D233" s="49"/>
      <c r="E233" s="47"/>
      <c r="F233" s="50"/>
      <c r="G233" s="50"/>
      <c r="H233" s="50"/>
      <c r="I233" s="1"/>
      <c r="J233" s="1"/>
      <c r="K233" s="1"/>
      <c r="L233" s="1"/>
      <c r="M233" s="1"/>
      <c r="N233" s="1"/>
      <c r="O233" s="1"/>
      <c r="P233" s="1"/>
      <c r="Q233" s="1"/>
      <c r="R233" s="1"/>
      <c r="S233" s="1"/>
      <c r="T233" s="1"/>
      <c r="U233" s="1"/>
      <c r="V233" s="1"/>
      <c r="W233" s="1"/>
      <c r="X233" s="1"/>
      <c r="Y233" s="1"/>
      <c r="Z233" s="1"/>
    </row>
    <row r="234" spans="1:26" ht="15.75" customHeight="1">
      <c r="A234" s="1"/>
      <c r="B234" s="47"/>
      <c r="C234" s="48"/>
      <c r="D234" s="49"/>
      <c r="E234" s="47"/>
      <c r="F234" s="50"/>
      <c r="G234" s="50"/>
      <c r="H234" s="50"/>
      <c r="I234" s="1"/>
      <c r="J234" s="1"/>
      <c r="K234" s="1"/>
      <c r="L234" s="1"/>
      <c r="M234" s="1"/>
      <c r="N234" s="1"/>
      <c r="O234" s="1"/>
      <c r="P234" s="1"/>
      <c r="Q234" s="1"/>
      <c r="R234" s="1"/>
      <c r="S234" s="1"/>
      <c r="T234" s="1"/>
      <c r="U234" s="1"/>
      <c r="V234" s="1"/>
      <c r="W234" s="1"/>
      <c r="X234" s="1"/>
      <c r="Y234" s="1"/>
      <c r="Z234" s="1"/>
    </row>
    <row r="235" spans="1:26" ht="15.75" customHeight="1">
      <c r="A235" s="1"/>
      <c r="B235" s="47"/>
      <c r="C235" s="48"/>
      <c r="D235" s="49"/>
      <c r="E235" s="47"/>
      <c r="F235" s="50"/>
      <c r="G235" s="50"/>
      <c r="H235" s="50"/>
      <c r="I235" s="1"/>
      <c r="J235" s="1"/>
      <c r="K235" s="1"/>
      <c r="L235" s="1"/>
      <c r="M235" s="1"/>
      <c r="N235" s="1"/>
      <c r="O235" s="1"/>
      <c r="P235" s="1"/>
      <c r="Q235" s="1"/>
      <c r="R235" s="1"/>
      <c r="S235" s="1"/>
      <c r="T235" s="1"/>
      <c r="U235" s="1"/>
      <c r="V235" s="1"/>
      <c r="W235" s="1"/>
      <c r="X235" s="1"/>
      <c r="Y235" s="1"/>
      <c r="Z235" s="1"/>
    </row>
    <row r="236" spans="1:26" ht="15.75" customHeight="1">
      <c r="A236" s="1"/>
      <c r="B236" s="47"/>
      <c r="C236" s="48"/>
      <c r="D236" s="49"/>
      <c r="E236" s="47"/>
      <c r="F236" s="50"/>
      <c r="G236" s="50"/>
      <c r="H236" s="50"/>
      <c r="I236" s="1"/>
      <c r="J236" s="1"/>
      <c r="K236" s="1"/>
      <c r="L236" s="1"/>
      <c r="M236" s="1"/>
      <c r="N236" s="1"/>
      <c r="O236" s="1"/>
      <c r="P236" s="1"/>
      <c r="Q236" s="1"/>
      <c r="R236" s="1"/>
      <c r="S236" s="1"/>
      <c r="T236" s="1"/>
      <c r="U236" s="1"/>
      <c r="V236" s="1"/>
      <c r="W236" s="1"/>
      <c r="X236" s="1"/>
      <c r="Y236" s="1"/>
      <c r="Z236" s="1"/>
    </row>
    <row r="237" spans="1:26" ht="15.75" customHeight="1">
      <c r="A237" s="1"/>
      <c r="B237" s="47"/>
      <c r="C237" s="48"/>
      <c r="D237" s="49"/>
      <c r="E237" s="47"/>
      <c r="F237" s="50"/>
      <c r="G237" s="50"/>
      <c r="H237" s="50"/>
      <c r="I237" s="1"/>
      <c r="J237" s="1"/>
      <c r="K237" s="1"/>
      <c r="L237" s="1"/>
      <c r="M237" s="1"/>
      <c r="N237" s="1"/>
      <c r="O237" s="1"/>
      <c r="P237" s="1"/>
      <c r="Q237" s="1"/>
      <c r="R237" s="1"/>
      <c r="S237" s="1"/>
      <c r="T237" s="1"/>
      <c r="U237" s="1"/>
      <c r="V237" s="1"/>
      <c r="W237" s="1"/>
      <c r="X237" s="1"/>
      <c r="Y237" s="1"/>
      <c r="Z237" s="1"/>
    </row>
    <row r="238" spans="1:26" ht="15.75" customHeight="1">
      <c r="A238" s="1"/>
      <c r="B238" s="47"/>
      <c r="C238" s="48"/>
      <c r="D238" s="49"/>
      <c r="E238" s="47"/>
      <c r="F238" s="50"/>
      <c r="G238" s="50"/>
      <c r="H238" s="50"/>
      <c r="I238" s="1"/>
      <c r="J238" s="1"/>
      <c r="K238" s="1"/>
      <c r="L238" s="1"/>
      <c r="M238" s="1"/>
      <c r="N238" s="1"/>
      <c r="O238" s="1"/>
      <c r="P238" s="1"/>
      <c r="Q238" s="1"/>
      <c r="R238" s="1"/>
      <c r="S238" s="1"/>
      <c r="T238" s="1"/>
      <c r="U238" s="1"/>
      <c r="V238" s="1"/>
      <c r="W238" s="1"/>
      <c r="X238" s="1"/>
      <c r="Y238" s="1"/>
      <c r="Z238" s="1"/>
    </row>
    <row r="239" spans="1:26" ht="15.75" customHeight="1">
      <c r="A239" s="1"/>
      <c r="B239" s="47"/>
      <c r="C239" s="48"/>
      <c r="D239" s="49"/>
      <c r="E239" s="47"/>
      <c r="F239" s="50"/>
      <c r="G239" s="50"/>
      <c r="H239" s="50"/>
      <c r="I239" s="1"/>
      <c r="J239" s="1"/>
      <c r="K239" s="1"/>
      <c r="L239" s="1"/>
      <c r="M239" s="1"/>
      <c r="N239" s="1"/>
      <c r="O239" s="1"/>
      <c r="P239" s="1"/>
      <c r="Q239" s="1"/>
      <c r="R239" s="1"/>
      <c r="S239" s="1"/>
      <c r="T239" s="1"/>
      <c r="U239" s="1"/>
      <c r="V239" s="1"/>
      <c r="W239" s="1"/>
      <c r="X239" s="1"/>
      <c r="Y239" s="1"/>
      <c r="Z239" s="1"/>
    </row>
    <row r="240" spans="1:26" ht="15.75" customHeight="1">
      <c r="A240" s="1"/>
      <c r="B240" s="47"/>
      <c r="C240" s="48"/>
      <c r="D240" s="49"/>
      <c r="E240" s="47"/>
      <c r="F240" s="50"/>
      <c r="G240" s="50"/>
      <c r="H240" s="50"/>
      <c r="I240" s="1"/>
      <c r="J240" s="1"/>
      <c r="K240" s="1"/>
      <c r="L240" s="1"/>
      <c r="M240" s="1"/>
      <c r="N240" s="1"/>
      <c r="O240" s="1"/>
      <c r="P240" s="1"/>
      <c r="Q240" s="1"/>
      <c r="R240" s="1"/>
      <c r="S240" s="1"/>
      <c r="T240" s="1"/>
      <c r="U240" s="1"/>
      <c r="V240" s="1"/>
      <c r="W240" s="1"/>
      <c r="X240" s="1"/>
      <c r="Y240" s="1"/>
      <c r="Z240" s="1"/>
    </row>
    <row r="241" spans="1:26" ht="15.75" customHeight="1">
      <c r="A241" s="1"/>
      <c r="B241" s="47"/>
      <c r="C241" s="48"/>
      <c r="D241" s="49"/>
      <c r="E241" s="47"/>
      <c r="F241" s="50"/>
      <c r="G241" s="50"/>
      <c r="H241" s="50"/>
      <c r="I241" s="1"/>
      <c r="J241" s="1"/>
      <c r="K241" s="1"/>
      <c r="L241" s="1"/>
      <c r="M241" s="1"/>
      <c r="N241" s="1"/>
      <c r="O241" s="1"/>
      <c r="P241" s="1"/>
      <c r="Q241" s="1"/>
      <c r="R241" s="1"/>
      <c r="S241" s="1"/>
      <c r="T241" s="1"/>
      <c r="U241" s="1"/>
      <c r="V241" s="1"/>
      <c r="W241" s="1"/>
      <c r="X241" s="1"/>
      <c r="Y241" s="1"/>
      <c r="Z241" s="1"/>
    </row>
    <row r="242" spans="1:26" ht="15.75" customHeight="1">
      <c r="A242" s="1"/>
      <c r="B242" s="47"/>
      <c r="C242" s="48"/>
      <c r="D242" s="49"/>
      <c r="E242" s="47"/>
      <c r="F242" s="50"/>
      <c r="G242" s="50"/>
      <c r="H242" s="50"/>
      <c r="I242" s="1"/>
      <c r="J242" s="1"/>
      <c r="K242" s="1"/>
      <c r="L242" s="1"/>
      <c r="M242" s="1"/>
      <c r="N242" s="1"/>
      <c r="O242" s="1"/>
      <c r="P242" s="1"/>
      <c r="Q242" s="1"/>
      <c r="R242" s="1"/>
      <c r="S242" s="1"/>
      <c r="T242" s="1"/>
      <c r="U242" s="1"/>
      <c r="V242" s="1"/>
      <c r="W242" s="1"/>
      <c r="X242" s="1"/>
      <c r="Y242" s="1"/>
      <c r="Z242" s="1"/>
    </row>
    <row r="243" spans="1:26" ht="15.75" customHeight="1">
      <c r="A243" s="1"/>
      <c r="B243" s="47"/>
      <c r="C243" s="48"/>
      <c r="D243" s="49"/>
      <c r="E243" s="47"/>
      <c r="F243" s="50"/>
      <c r="G243" s="50"/>
      <c r="H243" s="50"/>
      <c r="I243" s="1"/>
      <c r="J243" s="1"/>
      <c r="K243" s="1"/>
      <c r="L243" s="1"/>
      <c r="M243" s="1"/>
      <c r="N243" s="1"/>
      <c r="O243" s="1"/>
      <c r="P243" s="1"/>
      <c r="Q243" s="1"/>
      <c r="R243" s="1"/>
      <c r="S243" s="1"/>
      <c r="T243" s="1"/>
      <c r="U243" s="1"/>
      <c r="V243" s="1"/>
      <c r="W243" s="1"/>
      <c r="X243" s="1"/>
      <c r="Y243" s="1"/>
      <c r="Z243" s="1"/>
    </row>
    <row r="244" spans="1:26" ht="15.75" customHeight="1">
      <c r="A244" s="1"/>
      <c r="B244" s="47"/>
      <c r="C244" s="48"/>
      <c r="D244" s="49"/>
      <c r="E244" s="47"/>
      <c r="F244" s="50"/>
      <c r="G244" s="50"/>
      <c r="H244" s="50"/>
      <c r="I244" s="1"/>
      <c r="J244" s="1"/>
      <c r="K244" s="1"/>
      <c r="L244" s="1"/>
      <c r="M244" s="1"/>
      <c r="N244" s="1"/>
      <c r="O244" s="1"/>
      <c r="P244" s="1"/>
      <c r="Q244" s="1"/>
      <c r="R244" s="1"/>
      <c r="S244" s="1"/>
      <c r="T244" s="1"/>
      <c r="U244" s="1"/>
      <c r="V244" s="1"/>
      <c r="W244" s="1"/>
      <c r="X244" s="1"/>
      <c r="Y244" s="1"/>
      <c r="Z244" s="1"/>
    </row>
    <row r="245" spans="1:26" ht="15.75" customHeight="1">
      <c r="A245" s="1"/>
      <c r="B245" s="47"/>
      <c r="C245" s="48"/>
      <c r="D245" s="49"/>
      <c r="E245" s="47"/>
      <c r="F245" s="50"/>
      <c r="G245" s="50"/>
      <c r="H245" s="50"/>
      <c r="I245" s="1"/>
      <c r="J245" s="1"/>
      <c r="K245" s="1"/>
      <c r="L245" s="1"/>
      <c r="M245" s="1"/>
      <c r="N245" s="1"/>
      <c r="O245" s="1"/>
      <c r="P245" s="1"/>
      <c r="Q245" s="1"/>
      <c r="R245" s="1"/>
      <c r="S245" s="1"/>
      <c r="T245" s="1"/>
      <c r="U245" s="1"/>
      <c r="V245" s="1"/>
      <c r="W245" s="1"/>
      <c r="X245" s="1"/>
      <c r="Y245" s="1"/>
      <c r="Z245" s="1"/>
    </row>
    <row r="246" spans="1:26" ht="15.75" customHeight="1">
      <c r="A246" s="1"/>
      <c r="B246" s="47"/>
      <c r="C246" s="48"/>
      <c r="D246" s="49"/>
      <c r="E246" s="47"/>
      <c r="F246" s="50"/>
      <c r="G246" s="50"/>
      <c r="H246" s="50"/>
      <c r="I246" s="1"/>
      <c r="J246" s="1"/>
      <c r="K246" s="1"/>
      <c r="L246" s="1"/>
      <c r="M246" s="1"/>
      <c r="N246" s="1"/>
      <c r="O246" s="1"/>
      <c r="P246" s="1"/>
      <c r="Q246" s="1"/>
      <c r="R246" s="1"/>
      <c r="S246" s="1"/>
      <c r="T246" s="1"/>
      <c r="U246" s="1"/>
      <c r="V246" s="1"/>
      <c r="W246" s="1"/>
      <c r="X246" s="1"/>
      <c r="Y246" s="1"/>
      <c r="Z246" s="1"/>
    </row>
    <row r="247" spans="1:26" ht="15.75" customHeight="1">
      <c r="A247" s="1"/>
      <c r="B247" s="47"/>
      <c r="C247" s="48"/>
      <c r="D247" s="49"/>
      <c r="E247" s="47"/>
      <c r="F247" s="50"/>
      <c r="G247" s="50"/>
      <c r="H247" s="50"/>
      <c r="I247" s="1"/>
      <c r="J247" s="1"/>
      <c r="K247" s="1"/>
      <c r="L247" s="1"/>
      <c r="M247" s="1"/>
      <c r="N247" s="1"/>
      <c r="O247" s="1"/>
      <c r="P247" s="1"/>
      <c r="Q247" s="1"/>
      <c r="R247" s="1"/>
      <c r="S247" s="1"/>
      <c r="T247" s="1"/>
      <c r="U247" s="1"/>
      <c r="V247" s="1"/>
      <c r="W247" s="1"/>
      <c r="X247" s="1"/>
      <c r="Y247" s="1"/>
      <c r="Z247" s="1"/>
    </row>
    <row r="248" spans="1:26" ht="15.75" customHeight="1">
      <c r="A248" s="1"/>
      <c r="B248" s="47"/>
      <c r="C248" s="48"/>
      <c r="D248" s="49"/>
      <c r="E248" s="47"/>
      <c r="F248" s="50"/>
      <c r="G248" s="50"/>
      <c r="H248" s="50"/>
      <c r="I248" s="1"/>
      <c r="J248" s="1"/>
      <c r="K248" s="1"/>
      <c r="L248" s="1"/>
      <c r="M248" s="1"/>
      <c r="N248" s="1"/>
      <c r="O248" s="1"/>
      <c r="P248" s="1"/>
      <c r="Q248" s="1"/>
      <c r="R248" s="1"/>
      <c r="S248" s="1"/>
      <c r="T248" s="1"/>
      <c r="U248" s="1"/>
      <c r="V248" s="1"/>
      <c r="W248" s="1"/>
      <c r="X248" s="1"/>
      <c r="Y248" s="1"/>
      <c r="Z248" s="1"/>
    </row>
    <row r="249" spans="1:26" ht="15.75" customHeight="1">
      <c r="A249" s="1"/>
      <c r="B249" s="47"/>
      <c r="C249" s="48"/>
      <c r="D249" s="49"/>
      <c r="E249" s="47"/>
      <c r="F249" s="50"/>
      <c r="G249" s="50"/>
      <c r="H249" s="50"/>
      <c r="I249" s="1"/>
      <c r="J249" s="1"/>
      <c r="K249" s="1"/>
      <c r="L249" s="1"/>
      <c r="M249" s="1"/>
      <c r="N249" s="1"/>
      <c r="O249" s="1"/>
      <c r="P249" s="1"/>
      <c r="Q249" s="1"/>
      <c r="R249" s="1"/>
      <c r="S249" s="1"/>
      <c r="T249" s="1"/>
      <c r="U249" s="1"/>
      <c r="V249" s="1"/>
      <c r="W249" s="1"/>
      <c r="X249" s="1"/>
      <c r="Y249" s="1"/>
      <c r="Z249" s="1"/>
    </row>
    <row r="250" spans="1:26" ht="15.75" customHeight="1">
      <c r="A250" s="1"/>
      <c r="B250" s="47"/>
      <c r="C250" s="48"/>
      <c r="D250" s="49"/>
      <c r="E250" s="47"/>
      <c r="F250" s="50"/>
      <c r="G250" s="50"/>
      <c r="H250" s="50"/>
      <c r="I250" s="1"/>
      <c r="J250" s="1"/>
      <c r="K250" s="1"/>
      <c r="L250" s="1"/>
      <c r="M250" s="1"/>
      <c r="N250" s="1"/>
      <c r="O250" s="1"/>
      <c r="P250" s="1"/>
      <c r="Q250" s="1"/>
      <c r="R250" s="1"/>
      <c r="S250" s="1"/>
      <c r="T250" s="1"/>
      <c r="U250" s="1"/>
      <c r="V250" s="1"/>
      <c r="W250" s="1"/>
      <c r="X250" s="1"/>
      <c r="Y250" s="1"/>
      <c r="Z250" s="1"/>
    </row>
    <row r="251" spans="1:26" ht="15.75" customHeight="1">
      <c r="A251" s="1"/>
      <c r="B251" s="47"/>
      <c r="C251" s="48"/>
      <c r="D251" s="49"/>
      <c r="E251" s="47"/>
      <c r="F251" s="50"/>
      <c r="G251" s="50"/>
      <c r="H251" s="50"/>
      <c r="I251" s="1"/>
      <c r="J251" s="1"/>
      <c r="K251" s="1"/>
      <c r="L251" s="1"/>
      <c r="M251" s="1"/>
      <c r="N251" s="1"/>
      <c r="O251" s="1"/>
      <c r="P251" s="1"/>
      <c r="Q251" s="1"/>
      <c r="R251" s="1"/>
      <c r="S251" s="1"/>
      <c r="T251" s="1"/>
      <c r="U251" s="1"/>
      <c r="V251" s="1"/>
      <c r="W251" s="1"/>
      <c r="X251" s="1"/>
      <c r="Y251" s="1"/>
      <c r="Z251" s="1"/>
    </row>
    <row r="252" spans="1:26" ht="15.75" customHeight="1">
      <c r="A252" s="1"/>
      <c r="B252" s="47"/>
      <c r="C252" s="48"/>
      <c r="D252" s="49"/>
      <c r="E252" s="47"/>
      <c r="F252" s="50"/>
      <c r="G252" s="50"/>
      <c r="H252" s="50"/>
      <c r="I252" s="1"/>
      <c r="J252" s="1"/>
      <c r="K252" s="1"/>
      <c r="L252" s="1"/>
      <c r="M252" s="1"/>
      <c r="N252" s="1"/>
      <c r="O252" s="1"/>
      <c r="P252" s="1"/>
      <c r="Q252" s="1"/>
      <c r="R252" s="1"/>
      <c r="S252" s="1"/>
      <c r="T252" s="1"/>
      <c r="U252" s="1"/>
      <c r="V252" s="1"/>
      <c r="W252" s="1"/>
      <c r="X252" s="1"/>
      <c r="Y252" s="1"/>
      <c r="Z252" s="1"/>
    </row>
    <row r="253" spans="1:26" ht="15.75" customHeight="1">
      <c r="A253" s="1"/>
      <c r="B253" s="47"/>
      <c r="C253" s="48"/>
      <c r="D253" s="49"/>
      <c r="E253" s="47"/>
      <c r="F253" s="50"/>
      <c r="G253" s="50"/>
      <c r="H253" s="50"/>
      <c r="I253" s="1"/>
      <c r="J253" s="1"/>
      <c r="K253" s="1"/>
      <c r="L253" s="1"/>
      <c r="M253" s="1"/>
      <c r="N253" s="1"/>
      <c r="O253" s="1"/>
      <c r="P253" s="1"/>
      <c r="Q253" s="1"/>
      <c r="R253" s="1"/>
      <c r="S253" s="1"/>
      <c r="T253" s="1"/>
      <c r="U253" s="1"/>
      <c r="V253" s="1"/>
      <c r="W253" s="1"/>
      <c r="X253" s="1"/>
      <c r="Y253" s="1"/>
      <c r="Z253" s="1"/>
    </row>
    <row r="254" spans="1:26" ht="15.75" customHeight="1">
      <c r="A254" s="1"/>
      <c r="B254" s="47"/>
      <c r="C254" s="48"/>
      <c r="D254" s="49"/>
      <c r="E254" s="47"/>
      <c r="F254" s="50"/>
      <c r="G254" s="50"/>
      <c r="H254" s="50"/>
      <c r="I254" s="1"/>
      <c r="J254" s="1"/>
      <c r="K254" s="1"/>
      <c r="L254" s="1"/>
      <c r="M254" s="1"/>
      <c r="N254" s="1"/>
      <c r="O254" s="1"/>
      <c r="P254" s="1"/>
      <c r="Q254" s="1"/>
      <c r="R254" s="1"/>
      <c r="S254" s="1"/>
      <c r="T254" s="1"/>
      <c r="U254" s="1"/>
      <c r="V254" s="1"/>
      <c r="W254" s="1"/>
      <c r="X254" s="1"/>
      <c r="Y254" s="1"/>
      <c r="Z254" s="1"/>
    </row>
    <row r="255" spans="1:26" ht="15.75" customHeight="1">
      <c r="A255" s="1"/>
      <c r="B255" s="47"/>
      <c r="C255" s="48"/>
      <c r="D255" s="49"/>
      <c r="E255" s="47"/>
      <c r="F255" s="50"/>
      <c r="G255" s="50"/>
      <c r="H255" s="50"/>
      <c r="I255" s="1"/>
      <c r="J255" s="1"/>
      <c r="K255" s="1"/>
      <c r="L255" s="1"/>
      <c r="M255" s="1"/>
      <c r="N255" s="1"/>
      <c r="O255" s="1"/>
      <c r="P255" s="1"/>
      <c r="Q255" s="1"/>
      <c r="R255" s="1"/>
      <c r="S255" s="1"/>
      <c r="T255" s="1"/>
      <c r="U255" s="1"/>
      <c r="V255" s="1"/>
      <c r="W255" s="1"/>
      <c r="X255" s="1"/>
      <c r="Y255" s="1"/>
      <c r="Z255" s="1"/>
    </row>
    <row r="256" spans="1:26" ht="15.75" customHeight="1">
      <c r="A256" s="1"/>
      <c r="B256" s="47"/>
      <c r="C256" s="48"/>
      <c r="D256" s="49"/>
      <c r="E256" s="47"/>
      <c r="F256" s="50"/>
      <c r="G256" s="50"/>
      <c r="H256" s="50"/>
      <c r="I256" s="1"/>
      <c r="J256" s="1"/>
      <c r="K256" s="1"/>
      <c r="L256" s="1"/>
      <c r="M256" s="1"/>
      <c r="N256" s="1"/>
      <c r="O256" s="1"/>
      <c r="P256" s="1"/>
      <c r="Q256" s="1"/>
      <c r="R256" s="1"/>
      <c r="S256" s="1"/>
      <c r="T256" s="1"/>
      <c r="U256" s="1"/>
      <c r="V256" s="1"/>
      <c r="W256" s="1"/>
      <c r="X256" s="1"/>
      <c r="Y256" s="1"/>
      <c r="Z256" s="1"/>
    </row>
    <row r="257" spans="1:26" ht="15.75" customHeight="1">
      <c r="A257" s="1"/>
      <c r="B257" s="47"/>
      <c r="C257" s="48"/>
      <c r="D257" s="49"/>
      <c r="E257" s="47"/>
      <c r="F257" s="50"/>
      <c r="G257" s="50"/>
      <c r="H257" s="50"/>
      <c r="I257" s="1"/>
      <c r="J257" s="1"/>
      <c r="K257" s="1"/>
      <c r="L257" s="1"/>
      <c r="M257" s="1"/>
      <c r="N257" s="1"/>
      <c r="O257" s="1"/>
      <c r="P257" s="1"/>
      <c r="Q257" s="1"/>
      <c r="R257" s="1"/>
      <c r="S257" s="1"/>
      <c r="T257" s="1"/>
      <c r="U257" s="1"/>
      <c r="V257" s="1"/>
      <c r="W257" s="1"/>
      <c r="X257" s="1"/>
      <c r="Y257" s="1"/>
      <c r="Z257" s="1"/>
    </row>
    <row r="258" spans="1:26" ht="15.75" customHeight="1">
      <c r="A258" s="1"/>
      <c r="B258" s="47"/>
      <c r="C258" s="48"/>
      <c r="D258" s="49"/>
      <c r="E258" s="47"/>
      <c r="F258" s="50"/>
      <c r="G258" s="50"/>
      <c r="H258" s="50"/>
      <c r="I258" s="1"/>
      <c r="J258" s="1"/>
      <c r="K258" s="1"/>
      <c r="L258" s="1"/>
      <c r="M258" s="1"/>
      <c r="N258" s="1"/>
      <c r="O258" s="1"/>
      <c r="P258" s="1"/>
      <c r="Q258" s="1"/>
      <c r="R258" s="1"/>
      <c r="S258" s="1"/>
      <c r="T258" s="1"/>
      <c r="U258" s="1"/>
      <c r="V258" s="1"/>
      <c r="W258" s="1"/>
      <c r="X258" s="1"/>
      <c r="Y258" s="1"/>
      <c r="Z258" s="1"/>
    </row>
    <row r="259" spans="1:26" ht="15.75" customHeight="1">
      <c r="A259" s="1"/>
      <c r="B259" s="47"/>
      <c r="C259" s="48"/>
      <c r="D259" s="49"/>
      <c r="E259" s="47"/>
      <c r="F259" s="50"/>
      <c r="G259" s="50"/>
      <c r="H259" s="50"/>
      <c r="I259" s="1"/>
      <c r="J259" s="1"/>
      <c r="K259" s="1"/>
      <c r="L259" s="1"/>
      <c r="M259" s="1"/>
      <c r="N259" s="1"/>
      <c r="O259" s="1"/>
      <c r="P259" s="1"/>
      <c r="Q259" s="1"/>
      <c r="R259" s="1"/>
      <c r="S259" s="1"/>
      <c r="T259" s="1"/>
      <c r="U259" s="1"/>
      <c r="V259" s="1"/>
      <c r="W259" s="1"/>
      <c r="X259" s="1"/>
      <c r="Y259" s="1"/>
      <c r="Z259" s="1"/>
    </row>
    <row r="260" spans="1:26" ht="15.75" customHeight="1">
      <c r="A260" s="1"/>
      <c r="B260" s="47"/>
      <c r="C260" s="48"/>
      <c r="D260" s="49"/>
      <c r="E260" s="47"/>
      <c r="F260" s="50"/>
      <c r="G260" s="50"/>
      <c r="H260" s="50"/>
      <c r="I260" s="1"/>
      <c r="J260" s="1"/>
      <c r="K260" s="1"/>
      <c r="L260" s="1"/>
      <c r="M260" s="1"/>
      <c r="N260" s="1"/>
      <c r="O260" s="1"/>
      <c r="P260" s="1"/>
      <c r="Q260" s="1"/>
      <c r="R260" s="1"/>
      <c r="S260" s="1"/>
      <c r="T260" s="1"/>
      <c r="U260" s="1"/>
      <c r="V260" s="1"/>
      <c r="W260" s="1"/>
      <c r="X260" s="1"/>
      <c r="Y260" s="1"/>
      <c r="Z260" s="1"/>
    </row>
    <row r="261" spans="1:26" ht="15.75" customHeight="1">
      <c r="A261" s="1"/>
      <c r="B261" s="47"/>
      <c r="C261" s="48"/>
      <c r="D261" s="49"/>
      <c r="E261" s="47"/>
      <c r="F261" s="50"/>
      <c r="G261" s="50"/>
      <c r="H261" s="50"/>
      <c r="I261" s="1"/>
      <c r="J261" s="1"/>
      <c r="K261" s="1"/>
      <c r="L261" s="1"/>
      <c r="M261" s="1"/>
      <c r="N261" s="1"/>
      <c r="O261" s="1"/>
      <c r="P261" s="1"/>
      <c r="Q261" s="1"/>
      <c r="R261" s="1"/>
      <c r="S261" s="1"/>
      <c r="T261" s="1"/>
      <c r="U261" s="1"/>
      <c r="V261" s="1"/>
      <c r="W261" s="1"/>
      <c r="X261" s="1"/>
      <c r="Y261" s="1"/>
      <c r="Z261" s="1"/>
    </row>
    <row r="262" spans="1:26" ht="15.75" customHeight="1">
      <c r="A262" s="1"/>
      <c r="B262" s="47"/>
      <c r="C262" s="48"/>
      <c r="D262" s="49"/>
      <c r="E262" s="47"/>
      <c r="F262" s="50"/>
      <c r="G262" s="50"/>
      <c r="H262" s="50"/>
      <c r="I262" s="1"/>
      <c r="J262" s="1"/>
      <c r="K262" s="1"/>
      <c r="L262" s="1"/>
      <c r="M262" s="1"/>
      <c r="N262" s="1"/>
      <c r="O262" s="1"/>
      <c r="P262" s="1"/>
      <c r="Q262" s="1"/>
      <c r="R262" s="1"/>
      <c r="S262" s="1"/>
      <c r="T262" s="1"/>
      <c r="U262" s="1"/>
      <c r="V262" s="1"/>
      <c r="W262" s="1"/>
      <c r="X262" s="1"/>
      <c r="Y262" s="1"/>
      <c r="Z262" s="1"/>
    </row>
    <row r="263" spans="1:26" ht="15.75" customHeight="1">
      <c r="A263" s="1"/>
      <c r="B263" s="47"/>
      <c r="C263" s="48"/>
      <c r="D263" s="49"/>
      <c r="E263" s="47"/>
      <c r="F263" s="50"/>
      <c r="G263" s="50"/>
      <c r="H263" s="50"/>
      <c r="I263" s="1"/>
      <c r="J263" s="1"/>
      <c r="K263" s="1"/>
      <c r="L263" s="1"/>
      <c r="M263" s="1"/>
      <c r="N263" s="1"/>
      <c r="O263" s="1"/>
      <c r="P263" s="1"/>
      <c r="Q263" s="1"/>
      <c r="R263" s="1"/>
      <c r="S263" s="1"/>
      <c r="T263" s="1"/>
      <c r="U263" s="1"/>
      <c r="V263" s="1"/>
      <c r="W263" s="1"/>
      <c r="X263" s="1"/>
      <c r="Y263" s="1"/>
      <c r="Z263" s="1"/>
    </row>
    <row r="264" spans="1:26" ht="15.75" customHeight="1">
      <c r="A264" s="1"/>
      <c r="B264" s="47"/>
      <c r="C264" s="48"/>
      <c r="D264" s="49"/>
      <c r="E264" s="47"/>
      <c r="F264" s="50"/>
      <c r="G264" s="50"/>
      <c r="H264" s="50"/>
      <c r="I264" s="1"/>
      <c r="J264" s="1"/>
      <c r="K264" s="1"/>
      <c r="L264" s="1"/>
      <c r="M264" s="1"/>
      <c r="N264" s="1"/>
      <c r="O264" s="1"/>
      <c r="P264" s="1"/>
      <c r="Q264" s="1"/>
      <c r="R264" s="1"/>
      <c r="S264" s="1"/>
      <c r="T264" s="1"/>
      <c r="U264" s="1"/>
      <c r="V264" s="1"/>
      <c r="W264" s="1"/>
      <c r="X264" s="1"/>
      <c r="Y264" s="1"/>
      <c r="Z264" s="1"/>
    </row>
    <row r="265" spans="1:26" ht="15.75" customHeight="1">
      <c r="A265" s="1"/>
      <c r="B265" s="47"/>
      <c r="C265" s="48"/>
      <c r="D265" s="49"/>
      <c r="E265" s="47"/>
      <c r="F265" s="50"/>
      <c r="G265" s="50"/>
      <c r="H265" s="50"/>
      <c r="I265" s="1"/>
      <c r="J265" s="1"/>
      <c r="K265" s="1"/>
      <c r="L265" s="1"/>
      <c r="M265" s="1"/>
      <c r="N265" s="1"/>
      <c r="O265" s="1"/>
      <c r="P265" s="1"/>
      <c r="Q265" s="1"/>
      <c r="R265" s="1"/>
      <c r="S265" s="1"/>
      <c r="T265" s="1"/>
      <c r="U265" s="1"/>
      <c r="V265" s="1"/>
      <c r="W265" s="1"/>
      <c r="X265" s="1"/>
      <c r="Y265" s="1"/>
      <c r="Z265" s="1"/>
    </row>
    <row r="266" spans="1:26" ht="15.75" customHeight="1">
      <c r="A266" s="1"/>
      <c r="B266" s="47"/>
      <c r="C266" s="48"/>
      <c r="D266" s="49"/>
      <c r="E266" s="47"/>
      <c r="F266" s="50"/>
      <c r="G266" s="50"/>
      <c r="H266" s="50"/>
      <c r="I266" s="1"/>
      <c r="J266" s="1"/>
      <c r="K266" s="1"/>
      <c r="L266" s="1"/>
      <c r="M266" s="1"/>
      <c r="N266" s="1"/>
      <c r="O266" s="1"/>
      <c r="P266" s="1"/>
      <c r="Q266" s="1"/>
      <c r="R266" s="1"/>
      <c r="S266" s="1"/>
      <c r="T266" s="1"/>
      <c r="U266" s="1"/>
      <c r="V266" s="1"/>
      <c r="W266" s="1"/>
      <c r="X266" s="1"/>
      <c r="Y266" s="1"/>
      <c r="Z266" s="1"/>
    </row>
    <row r="267" spans="1:26" ht="15.75" customHeight="1">
      <c r="A267" s="1"/>
      <c r="B267" s="47"/>
      <c r="C267" s="48"/>
      <c r="D267" s="49"/>
      <c r="E267" s="47"/>
      <c r="F267" s="50"/>
      <c r="G267" s="50"/>
      <c r="H267" s="50"/>
      <c r="I267" s="1"/>
      <c r="J267" s="1"/>
      <c r="K267" s="1"/>
      <c r="L267" s="1"/>
      <c r="M267" s="1"/>
      <c r="N267" s="1"/>
      <c r="O267" s="1"/>
      <c r="P267" s="1"/>
      <c r="Q267" s="1"/>
      <c r="R267" s="1"/>
      <c r="S267" s="1"/>
      <c r="T267" s="1"/>
      <c r="U267" s="1"/>
      <c r="V267" s="1"/>
      <c r="W267" s="1"/>
      <c r="X267" s="1"/>
      <c r="Y267" s="1"/>
      <c r="Z267" s="1"/>
    </row>
    <row r="268" spans="1:26" ht="15.75" customHeight="1">
      <c r="A268" s="1"/>
      <c r="B268" s="47"/>
      <c r="C268" s="48"/>
      <c r="D268" s="49"/>
      <c r="E268" s="47"/>
      <c r="F268" s="50"/>
      <c r="G268" s="50"/>
      <c r="H268" s="50"/>
      <c r="I268" s="1"/>
      <c r="J268" s="1"/>
      <c r="K268" s="1"/>
      <c r="L268" s="1"/>
      <c r="M268" s="1"/>
      <c r="N268" s="1"/>
      <c r="O268" s="1"/>
      <c r="P268" s="1"/>
      <c r="Q268" s="1"/>
      <c r="R268" s="1"/>
      <c r="S268" s="1"/>
      <c r="T268" s="1"/>
      <c r="U268" s="1"/>
      <c r="V268" s="1"/>
      <c r="W268" s="1"/>
      <c r="X268" s="1"/>
      <c r="Y268" s="1"/>
      <c r="Z268" s="1"/>
    </row>
    <row r="269" spans="1:26" ht="15.75" customHeight="1">
      <c r="A269" s="1"/>
      <c r="B269" s="47"/>
      <c r="C269" s="48"/>
      <c r="D269" s="49"/>
      <c r="E269" s="47"/>
      <c r="F269" s="50"/>
      <c r="G269" s="50"/>
      <c r="H269" s="50"/>
      <c r="I269" s="1"/>
      <c r="J269" s="1"/>
      <c r="K269" s="1"/>
      <c r="L269" s="1"/>
      <c r="M269" s="1"/>
      <c r="N269" s="1"/>
      <c r="O269" s="1"/>
      <c r="P269" s="1"/>
      <c r="Q269" s="1"/>
      <c r="R269" s="1"/>
      <c r="S269" s="1"/>
      <c r="T269" s="1"/>
      <c r="U269" s="1"/>
      <c r="V269" s="1"/>
      <c r="W269" s="1"/>
      <c r="X269" s="1"/>
      <c r="Y269" s="1"/>
      <c r="Z269" s="1"/>
    </row>
    <row r="270" spans="1:26" ht="15.75" customHeight="1">
      <c r="A270" s="1"/>
      <c r="B270" s="47"/>
      <c r="C270" s="48"/>
      <c r="D270" s="49"/>
      <c r="E270" s="47"/>
      <c r="F270" s="50"/>
      <c r="G270" s="50"/>
      <c r="H270" s="50"/>
      <c r="I270" s="1"/>
      <c r="J270" s="1"/>
      <c r="K270" s="1"/>
      <c r="L270" s="1"/>
      <c r="M270" s="1"/>
      <c r="N270" s="1"/>
      <c r="O270" s="1"/>
      <c r="P270" s="1"/>
      <c r="Q270" s="1"/>
      <c r="R270" s="1"/>
      <c r="S270" s="1"/>
      <c r="T270" s="1"/>
      <c r="U270" s="1"/>
      <c r="V270" s="1"/>
      <c r="W270" s="1"/>
      <c r="X270" s="1"/>
      <c r="Y270" s="1"/>
      <c r="Z270" s="1"/>
    </row>
    <row r="271" spans="1:26" ht="15.75" customHeight="1">
      <c r="A271" s="1"/>
      <c r="B271" s="47"/>
      <c r="C271" s="48"/>
      <c r="D271" s="49"/>
      <c r="E271" s="47"/>
      <c r="F271" s="50"/>
      <c r="G271" s="50"/>
      <c r="H271" s="50"/>
      <c r="I271" s="1"/>
      <c r="J271" s="1"/>
      <c r="K271" s="1"/>
      <c r="L271" s="1"/>
      <c r="M271" s="1"/>
      <c r="N271" s="1"/>
      <c r="O271" s="1"/>
      <c r="P271" s="1"/>
      <c r="Q271" s="1"/>
      <c r="R271" s="1"/>
      <c r="S271" s="1"/>
      <c r="T271" s="1"/>
      <c r="U271" s="1"/>
      <c r="V271" s="1"/>
      <c r="W271" s="1"/>
      <c r="X271" s="1"/>
      <c r="Y271" s="1"/>
      <c r="Z271" s="1"/>
    </row>
    <row r="272" spans="1:26" ht="15.75" customHeight="1">
      <c r="A272" s="1"/>
      <c r="B272" s="47"/>
      <c r="C272" s="48"/>
      <c r="D272" s="49"/>
      <c r="E272" s="47"/>
      <c r="F272" s="50"/>
      <c r="G272" s="50"/>
      <c r="H272" s="50"/>
      <c r="I272" s="1"/>
      <c r="J272" s="1"/>
      <c r="K272" s="1"/>
      <c r="L272" s="1"/>
      <c r="M272" s="1"/>
      <c r="N272" s="1"/>
      <c r="O272" s="1"/>
      <c r="P272" s="1"/>
      <c r="Q272" s="1"/>
      <c r="R272" s="1"/>
      <c r="S272" s="1"/>
      <c r="T272" s="1"/>
      <c r="U272" s="1"/>
      <c r="V272" s="1"/>
      <c r="W272" s="1"/>
      <c r="X272" s="1"/>
      <c r="Y272" s="1"/>
      <c r="Z272" s="1"/>
    </row>
    <row r="273" spans="1:26" ht="15.75" customHeight="1">
      <c r="A273" s="1"/>
      <c r="B273" s="47"/>
      <c r="C273" s="48"/>
      <c r="D273" s="49"/>
      <c r="E273" s="47"/>
      <c r="F273" s="50"/>
      <c r="G273" s="50"/>
      <c r="H273" s="50"/>
      <c r="I273" s="1"/>
      <c r="J273" s="1"/>
      <c r="K273" s="1"/>
      <c r="L273" s="1"/>
      <c r="M273" s="1"/>
      <c r="N273" s="1"/>
      <c r="O273" s="1"/>
      <c r="P273" s="1"/>
      <c r="Q273" s="1"/>
      <c r="R273" s="1"/>
      <c r="S273" s="1"/>
      <c r="T273" s="1"/>
      <c r="U273" s="1"/>
      <c r="V273" s="1"/>
      <c r="W273" s="1"/>
      <c r="X273" s="1"/>
      <c r="Y273" s="1"/>
      <c r="Z273" s="1"/>
    </row>
    <row r="274" spans="1:26" ht="15.75" customHeight="1">
      <c r="A274" s="1"/>
      <c r="B274" s="47"/>
      <c r="C274" s="48"/>
      <c r="D274" s="49"/>
      <c r="E274" s="47"/>
      <c r="F274" s="50"/>
      <c r="G274" s="50"/>
      <c r="H274" s="50"/>
      <c r="I274" s="1"/>
      <c r="J274" s="1"/>
      <c r="K274" s="1"/>
      <c r="L274" s="1"/>
      <c r="M274" s="1"/>
      <c r="N274" s="1"/>
      <c r="O274" s="1"/>
      <c r="P274" s="1"/>
      <c r="Q274" s="1"/>
      <c r="R274" s="1"/>
      <c r="S274" s="1"/>
      <c r="T274" s="1"/>
      <c r="U274" s="1"/>
      <c r="V274" s="1"/>
      <c r="W274" s="1"/>
      <c r="X274" s="1"/>
      <c r="Y274" s="1"/>
      <c r="Z274" s="1"/>
    </row>
    <row r="275" spans="1:26" ht="15.75" customHeight="1">
      <c r="A275" s="1"/>
      <c r="B275" s="47"/>
      <c r="C275" s="48"/>
      <c r="D275" s="49"/>
      <c r="E275" s="47"/>
      <c r="F275" s="50"/>
      <c r="G275" s="50"/>
      <c r="H275" s="50"/>
      <c r="I275" s="1"/>
      <c r="J275" s="1"/>
      <c r="K275" s="1"/>
      <c r="L275" s="1"/>
      <c r="M275" s="1"/>
      <c r="N275" s="1"/>
      <c r="O275" s="1"/>
      <c r="P275" s="1"/>
      <c r="Q275" s="1"/>
      <c r="R275" s="1"/>
      <c r="S275" s="1"/>
      <c r="T275" s="1"/>
      <c r="U275" s="1"/>
      <c r="V275" s="1"/>
      <c r="W275" s="1"/>
      <c r="X275" s="1"/>
      <c r="Y275" s="1"/>
      <c r="Z275" s="1"/>
    </row>
    <row r="276" spans="1:26" ht="15.75" customHeight="1">
      <c r="A276" s="1"/>
      <c r="B276" s="47"/>
      <c r="C276" s="48"/>
      <c r="D276" s="49"/>
      <c r="E276" s="47"/>
      <c r="F276" s="50"/>
      <c r="G276" s="50"/>
      <c r="H276" s="50"/>
      <c r="I276" s="1"/>
      <c r="J276" s="1"/>
      <c r="K276" s="1"/>
      <c r="L276" s="1"/>
      <c r="M276" s="1"/>
      <c r="N276" s="1"/>
      <c r="O276" s="1"/>
      <c r="P276" s="1"/>
      <c r="Q276" s="1"/>
      <c r="R276" s="1"/>
      <c r="S276" s="1"/>
      <c r="T276" s="1"/>
      <c r="U276" s="1"/>
      <c r="V276" s="1"/>
      <c r="W276" s="1"/>
      <c r="X276" s="1"/>
      <c r="Y276" s="1"/>
      <c r="Z276" s="1"/>
    </row>
    <row r="277" spans="1:26" ht="15.75" customHeight="1">
      <c r="A277" s="1"/>
      <c r="B277" s="47"/>
      <c r="C277" s="48"/>
      <c r="D277" s="49"/>
      <c r="E277" s="47"/>
      <c r="F277" s="50"/>
      <c r="G277" s="50"/>
      <c r="H277" s="50"/>
      <c r="I277" s="1"/>
      <c r="J277" s="1"/>
      <c r="K277" s="1"/>
      <c r="L277" s="1"/>
      <c r="M277" s="1"/>
      <c r="N277" s="1"/>
      <c r="O277" s="1"/>
      <c r="P277" s="1"/>
      <c r="Q277" s="1"/>
      <c r="R277" s="1"/>
      <c r="S277" s="1"/>
      <c r="T277" s="1"/>
      <c r="U277" s="1"/>
      <c r="V277" s="1"/>
      <c r="W277" s="1"/>
      <c r="X277" s="1"/>
      <c r="Y277" s="1"/>
      <c r="Z277" s="1"/>
    </row>
    <row r="278" spans="1:26" ht="15.75" customHeight="1">
      <c r="A278" s="1"/>
      <c r="B278" s="47"/>
      <c r="C278" s="48"/>
      <c r="D278" s="49"/>
      <c r="E278" s="47"/>
      <c r="F278" s="50"/>
      <c r="G278" s="50"/>
      <c r="H278" s="50"/>
      <c r="I278" s="1"/>
      <c r="J278" s="1"/>
      <c r="K278" s="1"/>
      <c r="L278" s="1"/>
      <c r="M278" s="1"/>
      <c r="N278" s="1"/>
      <c r="O278" s="1"/>
      <c r="P278" s="1"/>
      <c r="Q278" s="1"/>
      <c r="R278" s="1"/>
      <c r="S278" s="1"/>
      <c r="T278" s="1"/>
      <c r="U278" s="1"/>
      <c r="V278" s="1"/>
      <c r="W278" s="1"/>
      <c r="X278" s="1"/>
      <c r="Y278" s="1"/>
      <c r="Z278" s="1"/>
    </row>
    <row r="279" spans="1:26" ht="15.75" customHeight="1">
      <c r="A279" s="1"/>
      <c r="B279" s="47"/>
      <c r="C279" s="48"/>
      <c r="D279" s="49"/>
      <c r="E279" s="47"/>
      <c r="F279" s="50"/>
      <c r="G279" s="50"/>
      <c r="H279" s="50"/>
      <c r="I279" s="1"/>
      <c r="J279" s="1"/>
      <c r="K279" s="1"/>
      <c r="L279" s="1"/>
      <c r="M279" s="1"/>
      <c r="N279" s="1"/>
      <c r="O279" s="1"/>
      <c r="P279" s="1"/>
      <c r="Q279" s="1"/>
      <c r="R279" s="1"/>
      <c r="S279" s="1"/>
      <c r="T279" s="1"/>
      <c r="U279" s="1"/>
      <c r="V279" s="1"/>
      <c r="W279" s="1"/>
      <c r="X279" s="1"/>
      <c r="Y279" s="1"/>
      <c r="Z279" s="1"/>
    </row>
    <row r="280" spans="1:26" ht="15.75" customHeight="1">
      <c r="A280" s="1"/>
      <c r="B280" s="47"/>
      <c r="C280" s="48"/>
      <c r="D280" s="49"/>
      <c r="E280" s="47"/>
      <c r="F280" s="50"/>
      <c r="G280" s="50"/>
      <c r="H280" s="50"/>
      <c r="I280" s="1"/>
      <c r="J280" s="1"/>
      <c r="K280" s="1"/>
      <c r="L280" s="1"/>
      <c r="M280" s="1"/>
      <c r="N280" s="1"/>
      <c r="O280" s="1"/>
      <c r="P280" s="1"/>
      <c r="Q280" s="1"/>
      <c r="R280" s="1"/>
      <c r="S280" s="1"/>
      <c r="T280" s="1"/>
      <c r="U280" s="1"/>
      <c r="V280" s="1"/>
      <c r="W280" s="1"/>
      <c r="X280" s="1"/>
      <c r="Y280" s="1"/>
      <c r="Z280" s="1"/>
    </row>
    <row r="281" spans="1:26" ht="15.75" customHeight="1">
      <c r="A281" s="1"/>
      <c r="B281" s="47"/>
      <c r="C281" s="48"/>
      <c r="D281" s="49"/>
      <c r="E281" s="47"/>
      <c r="F281" s="50"/>
      <c r="G281" s="50"/>
      <c r="H281" s="50"/>
      <c r="I281" s="1"/>
      <c r="J281" s="1"/>
      <c r="K281" s="1"/>
      <c r="L281" s="1"/>
      <c r="M281" s="1"/>
      <c r="N281" s="1"/>
      <c r="O281" s="1"/>
      <c r="P281" s="1"/>
      <c r="Q281" s="1"/>
      <c r="R281" s="1"/>
      <c r="S281" s="1"/>
      <c r="T281" s="1"/>
      <c r="U281" s="1"/>
      <c r="V281" s="1"/>
      <c r="W281" s="1"/>
      <c r="X281" s="1"/>
      <c r="Y281" s="1"/>
      <c r="Z281" s="1"/>
    </row>
    <row r="282" spans="1:26" ht="15.75" customHeight="1">
      <c r="A282" s="1"/>
      <c r="B282" s="47"/>
      <c r="C282" s="48"/>
      <c r="D282" s="49"/>
      <c r="E282" s="47"/>
      <c r="F282" s="50"/>
      <c r="G282" s="50"/>
      <c r="H282" s="50"/>
      <c r="I282" s="1"/>
      <c r="J282" s="1"/>
      <c r="K282" s="1"/>
      <c r="L282" s="1"/>
      <c r="M282" s="1"/>
      <c r="N282" s="1"/>
      <c r="O282" s="1"/>
      <c r="P282" s="1"/>
      <c r="Q282" s="1"/>
      <c r="R282" s="1"/>
      <c r="S282" s="1"/>
      <c r="T282" s="1"/>
      <c r="U282" s="1"/>
      <c r="V282" s="1"/>
      <c r="W282" s="1"/>
      <c r="X282" s="1"/>
      <c r="Y282" s="1"/>
      <c r="Z282" s="1"/>
    </row>
    <row r="283" spans="1:26" ht="15.75" customHeight="1">
      <c r="A283" s="1"/>
      <c r="B283" s="47"/>
      <c r="C283" s="48"/>
      <c r="D283" s="49"/>
      <c r="E283" s="47"/>
      <c r="F283" s="50"/>
      <c r="G283" s="50"/>
      <c r="H283" s="50"/>
      <c r="I283" s="1"/>
      <c r="J283" s="1"/>
      <c r="K283" s="1"/>
      <c r="L283" s="1"/>
      <c r="M283" s="1"/>
      <c r="N283" s="1"/>
      <c r="O283" s="1"/>
      <c r="P283" s="1"/>
      <c r="Q283" s="1"/>
      <c r="R283" s="1"/>
      <c r="S283" s="1"/>
      <c r="T283" s="1"/>
      <c r="U283" s="1"/>
      <c r="V283" s="1"/>
      <c r="W283" s="1"/>
      <c r="X283" s="1"/>
      <c r="Y283" s="1"/>
      <c r="Z283" s="1"/>
    </row>
    <row r="284" spans="1:26" ht="15.75" customHeight="1">
      <c r="A284" s="1"/>
      <c r="B284" s="47"/>
      <c r="C284" s="48"/>
      <c r="D284" s="49"/>
      <c r="E284" s="47"/>
      <c r="F284" s="50"/>
      <c r="G284" s="50"/>
      <c r="H284" s="50"/>
      <c r="I284" s="1"/>
      <c r="J284" s="1"/>
      <c r="K284" s="1"/>
      <c r="L284" s="1"/>
      <c r="M284" s="1"/>
      <c r="N284" s="1"/>
      <c r="O284" s="1"/>
      <c r="P284" s="1"/>
      <c r="Q284" s="1"/>
      <c r="R284" s="1"/>
      <c r="S284" s="1"/>
      <c r="T284" s="1"/>
      <c r="U284" s="1"/>
      <c r="V284" s="1"/>
      <c r="W284" s="1"/>
      <c r="X284" s="1"/>
      <c r="Y284" s="1"/>
      <c r="Z284" s="1"/>
    </row>
    <row r="285" spans="1:26" ht="15.75" customHeight="1">
      <c r="A285" s="1"/>
      <c r="B285" s="47"/>
      <c r="C285" s="48"/>
      <c r="D285" s="49"/>
      <c r="E285" s="47"/>
      <c r="F285" s="50"/>
      <c r="G285" s="50"/>
      <c r="H285" s="50"/>
      <c r="I285" s="1"/>
      <c r="J285" s="1"/>
      <c r="K285" s="1"/>
      <c r="L285" s="1"/>
      <c r="M285" s="1"/>
      <c r="N285" s="1"/>
      <c r="O285" s="1"/>
      <c r="P285" s="1"/>
      <c r="Q285" s="1"/>
      <c r="R285" s="1"/>
      <c r="S285" s="1"/>
      <c r="T285" s="1"/>
      <c r="U285" s="1"/>
      <c r="V285" s="1"/>
      <c r="W285" s="1"/>
      <c r="X285" s="1"/>
      <c r="Y285" s="1"/>
      <c r="Z285" s="1"/>
    </row>
    <row r="286" spans="1:26" ht="15.75" customHeight="1">
      <c r="A286" s="1"/>
      <c r="B286" s="47"/>
      <c r="C286" s="48"/>
      <c r="D286" s="49"/>
      <c r="E286" s="47"/>
      <c r="F286" s="50"/>
      <c r="G286" s="50"/>
      <c r="H286" s="50"/>
      <c r="I286" s="1"/>
      <c r="J286" s="1"/>
      <c r="K286" s="1"/>
      <c r="L286" s="1"/>
      <c r="M286" s="1"/>
      <c r="N286" s="1"/>
      <c r="O286" s="1"/>
      <c r="P286" s="1"/>
      <c r="Q286" s="1"/>
      <c r="R286" s="1"/>
      <c r="S286" s="1"/>
      <c r="T286" s="1"/>
      <c r="U286" s="1"/>
      <c r="V286" s="1"/>
      <c r="W286" s="1"/>
      <c r="X286" s="1"/>
      <c r="Y286" s="1"/>
      <c r="Z286" s="1"/>
    </row>
    <row r="287" spans="1:26" ht="15.75" customHeight="1">
      <c r="A287" s="1"/>
      <c r="B287" s="47"/>
      <c r="C287" s="48"/>
      <c r="D287" s="49"/>
      <c r="E287" s="47"/>
      <c r="F287" s="50"/>
      <c r="G287" s="50"/>
      <c r="H287" s="50"/>
      <c r="I287" s="1"/>
      <c r="J287" s="1"/>
      <c r="K287" s="1"/>
      <c r="L287" s="1"/>
      <c r="M287" s="1"/>
      <c r="N287" s="1"/>
      <c r="O287" s="1"/>
      <c r="P287" s="1"/>
      <c r="Q287" s="1"/>
      <c r="R287" s="1"/>
      <c r="S287" s="1"/>
      <c r="T287" s="1"/>
      <c r="U287" s="1"/>
      <c r="V287" s="1"/>
      <c r="W287" s="1"/>
      <c r="X287" s="1"/>
      <c r="Y287" s="1"/>
      <c r="Z287" s="1"/>
    </row>
    <row r="288" spans="1:26" ht="15.75" customHeight="1">
      <c r="A288" s="1"/>
      <c r="B288" s="47"/>
      <c r="C288" s="48"/>
      <c r="D288" s="49"/>
      <c r="E288" s="47"/>
      <c r="F288" s="50"/>
      <c r="G288" s="50"/>
      <c r="H288" s="50"/>
      <c r="I288" s="1"/>
      <c r="J288" s="1"/>
      <c r="K288" s="1"/>
      <c r="L288" s="1"/>
      <c r="M288" s="1"/>
      <c r="N288" s="1"/>
      <c r="O288" s="1"/>
      <c r="P288" s="1"/>
      <c r="Q288" s="1"/>
      <c r="R288" s="1"/>
      <c r="S288" s="1"/>
      <c r="T288" s="1"/>
      <c r="U288" s="1"/>
      <c r="V288" s="1"/>
      <c r="W288" s="1"/>
      <c r="X288" s="1"/>
      <c r="Y288" s="1"/>
      <c r="Z288" s="1"/>
    </row>
    <row r="289" spans="1:26" ht="15.75" customHeight="1">
      <c r="A289" s="1"/>
      <c r="B289" s="47"/>
      <c r="C289" s="48"/>
      <c r="D289" s="49"/>
      <c r="E289" s="47"/>
      <c r="F289" s="50"/>
      <c r="G289" s="50"/>
      <c r="H289" s="50"/>
      <c r="I289" s="1"/>
      <c r="J289" s="1"/>
      <c r="K289" s="1"/>
      <c r="L289" s="1"/>
      <c r="M289" s="1"/>
      <c r="N289" s="1"/>
      <c r="O289" s="1"/>
      <c r="P289" s="1"/>
      <c r="Q289" s="1"/>
      <c r="R289" s="1"/>
      <c r="S289" s="1"/>
      <c r="T289" s="1"/>
      <c r="U289" s="1"/>
      <c r="V289" s="1"/>
      <c r="W289" s="1"/>
      <c r="X289" s="1"/>
      <c r="Y289" s="1"/>
      <c r="Z289" s="1"/>
    </row>
    <row r="290" spans="1:26" ht="15.75" customHeight="1">
      <c r="A290" s="1"/>
      <c r="B290" s="47"/>
      <c r="C290" s="48"/>
      <c r="D290" s="49"/>
      <c r="E290" s="47"/>
      <c r="F290" s="50"/>
      <c r="G290" s="50"/>
      <c r="H290" s="50"/>
      <c r="I290" s="1"/>
      <c r="J290" s="1"/>
      <c r="K290" s="1"/>
      <c r="L290" s="1"/>
      <c r="M290" s="1"/>
      <c r="N290" s="1"/>
      <c r="O290" s="1"/>
      <c r="P290" s="1"/>
      <c r="Q290" s="1"/>
      <c r="R290" s="1"/>
      <c r="S290" s="1"/>
      <c r="T290" s="1"/>
      <c r="U290" s="1"/>
      <c r="V290" s="1"/>
      <c r="W290" s="1"/>
      <c r="X290" s="1"/>
      <c r="Y290" s="1"/>
      <c r="Z290" s="1"/>
    </row>
    <row r="291" spans="1:26" ht="15.75" customHeight="1">
      <c r="A291" s="1"/>
      <c r="B291" s="47"/>
      <c r="C291" s="48"/>
      <c r="D291" s="49"/>
      <c r="E291" s="47"/>
      <c r="F291" s="50"/>
      <c r="G291" s="50"/>
      <c r="H291" s="50"/>
      <c r="I291" s="1"/>
      <c r="J291" s="1"/>
      <c r="K291" s="1"/>
      <c r="L291" s="1"/>
      <c r="M291" s="1"/>
      <c r="N291" s="1"/>
      <c r="O291" s="1"/>
      <c r="P291" s="1"/>
      <c r="Q291" s="1"/>
      <c r="R291" s="1"/>
      <c r="S291" s="1"/>
      <c r="T291" s="1"/>
      <c r="U291" s="1"/>
      <c r="V291" s="1"/>
      <c r="W291" s="1"/>
      <c r="X291" s="1"/>
      <c r="Y291" s="1"/>
      <c r="Z291" s="1"/>
    </row>
    <row r="292" spans="1:26" ht="15.75" customHeight="1">
      <c r="A292" s="1"/>
      <c r="B292" s="47"/>
      <c r="C292" s="48"/>
      <c r="D292" s="49"/>
      <c r="E292" s="47"/>
      <c r="F292" s="50"/>
      <c r="G292" s="50"/>
      <c r="H292" s="50"/>
      <c r="I292" s="1"/>
      <c r="J292" s="1"/>
      <c r="K292" s="1"/>
      <c r="L292" s="1"/>
      <c r="M292" s="1"/>
      <c r="N292" s="1"/>
      <c r="O292" s="1"/>
      <c r="P292" s="1"/>
      <c r="Q292" s="1"/>
      <c r="R292" s="1"/>
      <c r="S292" s="1"/>
      <c r="T292" s="1"/>
      <c r="U292" s="1"/>
      <c r="V292" s="1"/>
      <c r="W292" s="1"/>
      <c r="X292" s="1"/>
      <c r="Y292" s="1"/>
      <c r="Z292" s="1"/>
    </row>
    <row r="293" spans="1:26" ht="15.75" customHeight="1">
      <c r="A293" s="1"/>
      <c r="B293" s="47"/>
      <c r="C293" s="48"/>
      <c r="D293" s="49"/>
      <c r="E293" s="47"/>
      <c r="F293" s="50"/>
      <c r="G293" s="50"/>
      <c r="H293" s="50"/>
      <c r="I293" s="1"/>
      <c r="J293" s="1"/>
      <c r="K293" s="1"/>
      <c r="L293" s="1"/>
      <c r="M293" s="1"/>
      <c r="N293" s="1"/>
      <c r="O293" s="1"/>
      <c r="P293" s="1"/>
      <c r="Q293" s="1"/>
      <c r="R293" s="1"/>
      <c r="S293" s="1"/>
      <c r="T293" s="1"/>
      <c r="U293" s="1"/>
      <c r="V293" s="1"/>
      <c r="W293" s="1"/>
      <c r="X293" s="1"/>
      <c r="Y293" s="1"/>
      <c r="Z293" s="1"/>
    </row>
    <row r="294" spans="1:26" ht="15.75" customHeight="1">
      <c r="A294" s="1"/>
      <c r="B294" s="47"/>
      <c r="C294" s="48"/>
      <c r="D294" s="49"/>
      <c r="E294" s="47"/>
      <c r="F294" s="50"/>
      <c r="G294" s="50"/>
      <c r="H294" s="50"/>
      <c r="I294" s="1"/>
      <c r="J294" s="1"/>
      <c r="K294" s="1"/>
      <c r="L294" s="1"/>
      <c r="M294" s="1"/>
      <c r="N294" s="1"/>
      <c r="O294" s="1"/>
      <c r="P294" s="1"/>
      <c r="Q294" s="1"/>
      <c r="R294" s="1"/>
      <c r="S294" s="1"/>
      <c r="T294" s="1"/>
      <c r="U294" s="1"/>
      <c r="V294" s="1"/>
      <c r="W294" s="1"/>
      <c r="X294" s="1"/>
      <c r="Y294" s="1"/>
      <c r="Z294" s="1"/>
    </row>
    <row r="295" spans="1:26" ht="15.75" customHeight="1">
      <c r="A295" s="1"/>
      <c r="B295" s="47"/>
      <c r="C295" s="48"/>
      <c r="D295" s="49"/>
      <c r="E295" s="47"/>
      <c r="F295" s="50"/>
      <c r="G295" s="50"/>
      <c r="H295" s="50"/>
      <c r="I295" s="1"/>
      <c r="J295" s="1"/>
      <c r="K295" s="1"/>
      <c r="L295" s="1"/>
      <c r="M295" s="1"/>
      <c r="N295" s="1"/>
      <c r="O295" s="1"/>
      <c r="P295" s="1"/>
      <c r="Q295" s="1"/>
      <c r="R295" s="1"/>
      <c r="S295" s="1"/>
      <c r="T295" s="1"/>
      <c r="U295" s="1"/>
      <c r="V295" s="1"/>
      <c r="W295" s="1"/>
      <c r="X295" s="1"/>
      <c r="Y295" s="1"/>
      <c r="Z295" s="1"/>
    </row>
    <row r="296" spans="1:26" ht="15.75" customHeight="1">
      <c r="A296" s="1"/>
      <c r="B296" s="47"/>
      <c r="C296" s="48"/>
      <c r="D296" s="49"/>
      <c r="E296" s="47"/>
      <c r="F296" s="50"/>
      <c r="G296" s="50"/>
      <c r="H296" s="50"/>
      <c r="I296" s="1"/>
      <c r="J296" s="1"/>
      <c r="K296" s="1"/>
      <c r="L296" s="1"/>
      <c r="M296" s="1"/>
      <c r="N296" s="1"/>
      <c r="O296" s="1"/>
      <c r="P296" s="1"/>
      <c r="Q296" s="1"/>
      <c r="R296" s="1"/>
      <c r="S296" s="1"/>
      <c r="T296" s="1"/>
      <c r="U296" s="1"/>
      <c r="V296" s="1"/>
      <c r="W296" s="1"/>
      <c r="X296" s="1"/>
      <c r="Y296" s="1"/>
      <c r="Z296" s="1"/>
    </row>
    <row r="297" spans="1:26" ht="15.75" customHeight="1">
      <c r="A297" s="1"/>
      <c r="B297" s="47"/>
      <c r="C297" s="48"/>
      <c r="D297" s="49"/>
      <c r="E297" s="47"/>
      <c r="F297" s="50"/>
      <c r="G297" s="50"/>
      <c r="H297" s="50"/>
      <c r="I297" s="1"/>
      <c r="J297" s="1"/>
      <c r="K297" s="1"/>
      <c r="L297" s="1"/>
      <c r="M297" s="1"/>
      <c r="N297" s="1"/>
      <c r="O297" s="1"/>
      <c r="P297" s="1"/>
      <c r="Q297" s="1"/>
      <c r="R297" s="1"/>
      <c r="S297" s="1"/>
      <c r="T297" s="1"/>
      <c r="U297" s="1"/>
      <c r="V297" s="1"/>
      <c r="W297" s="1"/>
      <c r="X297" s="1"/>
      <c r="Y297" s="1"/>
      <c r="Z297" s="1"/>
    </row>
    <row r="298" spans="1:26" ht="15.75" customHeight="1">
      <c r="A298" s="1"/>
      <c r="B298" s="47"/>
      <c r="C298" s="48"/>
      <c r="D298" s="49"/>
      <c r="E298" s="47"/>
      <c r="F298" s="50"/>
      <c r="G298" s="50"/>
      <c r="H298" s="50"/>
      <c r="I298" s="1"/>
      <c r="J298" s="1"/>
      <c r="K298" s="1"/>
      <c r="L298" s="1"/>
      <c r="M298" s="1"/>
      <c r="N298" s="1"/>
      <c r="O298" s="1"/>
      <c r="P298" s="1"/>
      <c r="Q298" s="1"/>
      <c r="R298" s="1"/>
      <c r="S298" s="1"/>
      <c r="T298" s="1"/>
      <c r="U298" s="1"/>
      <c r="V298" s="1"/>
      <c r="W298" s="1"/>
      <c r="X298" s="1"/>
      <c r="Y298" s="1"/>
      <c r="Z298" s="1"/>
    </row>
    <row r="299" spans="1:26" ht="15.75" customHeight="1">
      <c r="A299" s="1"/>
      <c r="B299" s="47"/>
      <c r="C299" s="48"/>
      <c r="D299" s="49"/>
      <c r="E299" s="47"/>
      <c r="F299" s="50"/>
      <c r="G299" s="50"/>
      <c r="H299" s="50"/>
      <c r="I299" s="1"/>
      <c r="J299" s="1"/>
      <c r="K299" s="1"/>
      <c r="L299" s="1"/>
      <c r="M299" s="1"/>
      <c r="N299" s="1"/>
      <c r="O299" s="1"/>
      <c r="P299" s="1"/>
      <c r="Q299" s="1"/>
      <c r="R299" s="1"/>
      <c r="S299" s="1"/>
      <c r="T299" s="1"/>
      <c r="U299" s="1"/>
      <c r="V299" s="1"/>
      <c r="W299" s="1"/>
      <c r="X299" s="1"/>
      <c r="Y299" s="1"/>
      <c r="Z299" s="1"/>
    </row>
    <row r="300" spans="1:26" ht="15.75" customHeight="1">
      <c r="A300" s="1"/>
      <c r="B300" s="47"/>
      <c r="C300" s="48"/>
      <c r="D300" s="49"/>
      <c r="E300" s="47"/>
      <c r="F300" s="50"/>
      <c r="G300" s="50"/>
      <c r="H300" s="50"/>
      <c r="I300" s="1"/>
      <c r="J300" s="1"/>
      <c r="K300" s="1"/>
      <c r="L300" s="1"/>
      <c r="M300" s="1"/>
      <c r="N300" s="1"/>
      <c r="O300" s="1"/>
      <c r="P300" s="1"/>
      <c r="Q300" s="1"/>
      <c r="R300" s="1"/>
      <c r="S300" s="1"/>
      <c r="T300" s="1"/>
      <c r="U300" s="1"/>
      <c r="V300" s="1"/>
      <c r="W300" s="1"/>
      <c r="X300" s="1"/>
      <c r="Y300" s="1"/>
      <c r="Z300" s="1"/>
    </row>
    <row r="301" spans="1:26" ht="15.75" customHeight="1">
      <c r="A301" s="1"/>
      <c r="B301" s="47"/>
      <c r="C301" s="48"/>
      <c r="D301" s="49"/>
      <c r="E301" s="47"/>
      <c r="F301" s="50"/>
      <c r="G301" s="50"/>
      <c r="H301" s="50"/>
      <c r="I301" s="1"/>
      <c r="J301" s="1"/>
      <c r="K301" s="1"/>
      <c r="L301" s="1"/>
      <c r="M301" s="1"/>
      <c r="N301" s="1"/>
      <c r="O301" s="1"/>
      <c r="P301" s="1"/>
      <c r="Q301" s="1"/>
      <c r="R301" s="1"/>
      <c r="S301" s="1"/>
      <c r="T301" s="1"/>
      <c r="U301" s="1"/>
      <c r="V301" s="1"/>
      <c r="W301" s="1"/>
      <c r="X301" s="1"/>
      <c r="Y301" s="1"/>
      <c r="Z301" s="1"/>
    </row>
    <row r="302" spans="1:26" ht="15.75" customHeight="1">
      <c r="A302" s="1"/>
      <c r="B302" s="47"/>
      <c r="C302" s="48"/>
      <c r="D302" s="49"/>
      <c r="E302" s="47"/>
      <c r="F302" s="50"/>
      <c r="G302" s="50"/>
      <c r="H302" s="50"/>
      <c r="I302" s="1"/>
      <c r="J302" s="1"/>
      <c r="K302" s="1"/>
      <c r="L302" s="1"/>
      <c r="M302" s="1"/>
      <c r="N302" s="1"/>
      <c r="O302" s="1"/>
      <c r="P302" s="1"/>
      <c r="Q302" s="1"/>
      <c r="R302" s="1"/>
      <c r="S302" s="1"/>
      <c r="T302" s="1"/>
      <c r="U302" s="1"/>
      <c r="V302" s="1"/>
      <c r="W302" s="1"/>
      <c r="X302" s="1"/>
      <c r="Y302" s="1"/>
      <c r="Z302" s="1"/>
    </row>
    <row r="303" spans="1:26" ht="15.75" customHeight="1">
      <c r="A303" s="1"/>
      <c r="B303" s="47"/>
      <c r="C303" s="48"/>
      <c r="D303" s="49"/>
      <c r="E303" s="47"/>
      <c r="F303" s="50"/>
      <c r="G303" s="50"/>
      <c r="H303" s="50"/>
      <c r="I303" s="1"/>
      <c r="J303" s="1"/>
      <c r="K303" s="1"/>
      <c r="L303" s="1"/>
      <c r="M303" s="1"/>
      <c r="N303" s="1"/>
      <c r="O303" s="1"/>
      <c r="P303" s="1"/>
      <c r="Q303" s="1"/>
      <c r="R303" s="1"/>
      <c r="S303" s="1"/>
      <c r="T303" s="1"/>
      <c r="U303" s="1"/>
      <c r="V303" s="1"/>
      <c r="W303" s="1"/>
      <c r="X303" s="1"/>
      <c r="Y303" s="1"/>
      <c r="Z303" s="1"/>
    </row>
    <row r="304" spans="1:26" ht="15.75" customHeight="1">
      <c r="A304" s="1"/>
      <c r="B304" s="47"/>
      <c r="C304" s="48"/>
      <c r="D304" s="49"/>
      <c r="E304" s="47"/>
      <c r="F304" s="50"/>
      <c r="G304" s="50"/>
      <c r="H304" s="50"/>
      <c r="I304" s="1"/>
      <c r="J304" s="1"/>
      <c r="K304" s="1"/>
      <c r="L304" s="1"/>
      <c r="M304" s="1"/>
      <c r="N304" s="1"/>
      <c r="O304" s="1"/>
      <c r="P304" s="1"/>
      <c r="Q304" s="1"/>
      <c r="R304" s="1"/>
      <c r="S304" s="1"/>
      <c r="T304" s="1"/>
      <c r="U304" s="1"/>
      <c r="V304" s="1"/>
      <c r="W304" s="1"/>
      <c r="X304" s="1"/>
      <c r="Y304" s="1"/>
      <c r="Z304" s="1"/>
    </row>
    <row r="305" spans="1:26" ht="15.75" customHeight="1">
      <c r="A305" s="1"/>
      <c r="B305" s="47"/>
      <c r="C305" s="48"/>
      <c r="D305" s="49"/>
      <c r="E305" s="47"/>
      <c r="F305" s="50"/>
      <c r="G305" s="50"/>
      <c r="H305" s="50"/>
      <c r="I305" s="1"/>
      <c r="J305" s="1"/>
      <c r="K305" s="1"/>
      <c r="L305" s="1"/>
      <c r="M305" s="1"/>
      <c r="N305" s="1"/>
      <c r="O305" s="1"/>
      <c r="P305" s="1"/>
      <c r="Q305" s="1"/>
      <c r="R305" s="1"/>
      <c r="S305" s="1"/>
      <c r="T305" s="1"/>
      <c r="U305" s="1"/>
      <c r="V305" s="1"/>
      <c r="W305" s="1"/>
      <c r="X305" s="1"/>
      <c r="Y305" s="1"/>
      <c r="Z305" s="1"/>
    </row>
    <row r="306" spans="1:26" ht="15.75" customHeight="1">
      <c r="A306" s="1"/>
      <c r="B306" s="47"/>
      <c r="C306" s="48"/>
      <c r="D306" s="49"/>
      <c r="E306" s="47"/>
      <c r="F306" s="50"/>
      <c r="G306" s="50"/>
      <c r="H306" s="50"/>
      <c r="I306" s="1"/>
      <c r="J306" s="1"/>
      <c r="K306" s="1"/>
      <c r="L306" s="1"/>
      <c r="M306" s="1"/>
      <c r="N306" s="1"/>
      <c r="O306" s="1"/>
      <c r="P306" s="1"/>
      <c r="Q306" s="1"/>
      <c r="R306" s="1"/>
      <c r="S306" s="1"/>
      <c r="T306" s="1"/>
      <c r="U306" s="1"/>
      <c r="V306" s="1"/>
      <c r="W306" s="1"/>
      <c r="X306" s="1"/>
      <c r="Y306" s="1"/>
      <c r="Z306" s="1"/>
    </row>
    <row r="307" spans="1:26" ht="15.75" customHeight="1">
      <c r="A307" s="1"/>
      <c r="B307" s="47"/>
      <c r="C307" s="48"/>
      <c r="D307" s="49"/>
      <c r="E307" s="47"/>
      <c r="F307" s="50"/>
      <c r="G307" s="50"/>
      <c r="H307" s="50"/>
      <c r="I307" s="1"/>
      <c r="J307" s="1"/>
      <c r="K307" s="1"/>
      <c r="L307" s="1"/>
      <c r="M307" s="1"/>
      <c r="N307" s="1"/>
      <c r="O307" s="1"/>
      <c r="P307" s="1"/>
      <c r="Q307" s="1"/>
      <c r="R307" s="1"/>
      <c r="S307" s="1"/>
      <c r="T307" s="1"/>
      <c r="U307" s="1"/>
      <c r="V307" s="1"/>
      <c r="W307" s="1"/>
      <c r="X307" s="1"/>
      <c r="Y307" s="1"/>
      <c r="Z307" s="1"/>
    </row>
    <row r="308" spans="1:26" ht="15.75" customHeight="1">
      <c r="A308" s="1"/>
      <c r="B308" s="47"/>
      <c r="C308" s="48"/>
      <c r="D308" s="49"/>
      <c r="E308" s="47"/>
      <c r="F308" s="50"/>
      <c r="G308" s="50"/>
      <c r="H308" s="50"/>
      <c r="I308" s="1"/>
      <c r="J308" s="1"/>
      <c r="K308" s="1"/>
      <c r="L308" s="1"/>
      <c r="M308" s="1"/>
      <c r="N308" s="1"/>
      <c r="O308" s="1"/>
      <c r="P308" s="1"/>
      <c r="Q308" s="1"/>
      <c r="R308" s="1"/>
      <c r="S308" s="1"/>
      <c r="T308" s="1"/>
      <c r="U308" s="1"/>
      <c r="V308" s="1"/>
      <c r="W308" s="1"/>
      <c r="X308" s="1"/>
      <c r="Y308" s="1"/>
      <c r="Z308" s="1"/>
    </row>
    <row r="309" spans="1:26" ht="15.75" customHeight="1">
      <c r="A309" s="1"/>
      <c r="B309" s="47"/>
      <c r="C309" s="48"/>
      <c r="D309" s="49"/>
      <c r="E309" s="47"/>
      <c r="F309" s="50"/>
      <c r="G309" s="50"/>
      <c r="H309" s="50"/>
      <c r="I309" s="1"/>
      <c r="J309" s="1"/>
      <c r="K309" s="1"/>
      <c r="L309" s="1"/>
      <c r="M309" s="1"/>
      <c r="N309" s="1"/>
      <c r="O309" s="1"/>
      <c r="P309" s="1"/>
      <c r="Q309" s="1"/>
      <c r="R309" s="1"/>
      <c r="S309" s="1"/>
      <c r="T309" s="1"/>
      <c r="U309" s="1"/>
      <c r="V309" s="1"/>
      <c r="W309" s="1"/>
      <c r="X309" s="1"/>
      <c r="Y309" s="1"/>
      <c r="Z309" s="1"/>
    </row>
    <row r="310" spans="1:26" ht="15.75" customHeight="1">
      <c r="A310" s="1"/>
      <c r="B310" s="47"/>
      <c r="C310" s="48"/>
      <c r="D310" s="49"/>
      <c r="E310" s="47"/>
      <c r="F310" s="50"/>
      <c r="G310" s="50"/>
      <c r="H310" s="50"/>
      <c r="I310" s="1"/>
      <c r="J310" s="1"/>
      <c r="K310" s="1"/>
      <c r="L310" s="1"/>
      <c r="M310" s="1"/>
      <c r="N310" s="1"/>
      <c r="O310" s="1"/>
      <c r="P310" s="1"/>
      <c r="Q310" s="1"/>
      <c r="R310" s="1"/>
      <c r="S310" s="1"/>
      <c r="T310" s="1"/>
      <c r="U310" s="1"/>
      <c r="V310" s="1"/>
      <c r="W310" s="1"/>
      <c r="X310" s="1"/>
      <c r="Y310" s="1"/>
      <c r="Z310" s="1"/>
    </row>
    <row r="311" spans="1:26" ht="15.75" customHeight="1">
      <c r="A311" s="1"/>
      <c r="B311" s="47"/>
      <c r="C311" s="48"/>
      <c r="D311" s="49"/>
      <c r="E311" s="47"/>
      <c r="F311" s="50"/>
      <c r="G311" s="50"/>
      <c r="H311" s="50"/>
      <c r="I311" s="1"/>
      <c r="J311" s="1"/>
      <c r="K311" s="1"/>
      <c r="L311" s="1"/>
      <c r="M311" s="1"/>
      <c r="N311" s="1"/>
      <c r="O311" s="1"/>
      <c r="P311" s="1"/>
      <c r="Q311" s="1"/>
      <c r="R311" s="1"/>
      <c r="S311" s="1"/>
      <c r="T311" s="1"/>
      <c r="U311" s="1"/>
      <c r="V311" s="1"/>
      <c r="W311" s="1"/>
      <c r="X311" s="1"/>
      <c r="Y311" s="1"/>
      <c r="Z311" s="1"/>
    </row>
    <row r="312" spans="1:26" ht="15.75" customHeight="1">
      <c r="A312" s="1"/>
      <c r="B312" s="47"/>
      <c r="C312" s="48"/>
      <c r="D312" s="49"/>
      <c r="E312" s="47"/>
      <c r="F312" s="50"/>
      <c r="G312" s="50"/>
      <c r="H312" s="50"/>
      <c r="I312" s="1"/>
      <c r="J312" s="1"/>
      <c r="K312" s="1"/>
      <c r="L312" s="1"/>
      <c r="M312" s="1"/>
      <c r="N312" s="1"/>
      <c r="O312" s="1"/>
      <c r="P312" s="1"/>
      <c r="Q312" s="1"/>
      <c r="R312" s="1"/>
      <c r="S312" s="1"/>
      <c r="T312" s="1"/>
      <c r="U312" s="1"/>
      <c r="V312" s="1"/>
      <c r="W312" s="1"/>
      <c r="X312" s="1"/>
      <c r="Y312" s="1"/>
      <c r="Z312" s="1"/>
    </row>
    <row r="313" spans="1:26" ht="15.75" customHeight="1">
      <c r="A313" s="1"/>
      <c r="B313" s="47"/>
      <c r="C313" s="48"/>
      <c r="D313" s="49"/>
      <c r="E313" s="47"/>
      <c r="F313" s="50"/>
      <c r="G313" s="50"/>
      <c r="H313" s="50"/>
      <c r="I313" s="1"/>
      <c r="J313" s="1"/>
      <c r="K313" s="1"/>
      <c r="L313" s="1"/>
      <c r="M313" s="1"/>
      <c r="N313" s="1"/>
      <c r="O313" s="1"/>
      <c r="P313" s="1"/>
      <c r="Q313" s="1"/>
      <c r="R313" s="1"/>
      <c r="S313" s="1"/>
      <c r="T313" s="1"/>
      <c r="U313" s="1"/>
      <c r="V313" s="1"/>
      <c r="W313" s="1"/>
      <c r="X313" s="1"/>
      <c r="Y313" s="1"/>
      <c r="Z313" s="1"/>
    </row>
    <row r="314" spans="1:26" ht="15.75" customHeight="1">
      <c r="A314" s="1"/>
      <c r="B314" s="47"/>
      <c r="C314" s="48"/>
      <c r="D314" s="49"/>
      <c r="E314" s="47"/>
      <c r="F314" s="50"/>
      <c r="G314" s="50"/>
      <c r="H314" s="50"/>
      <c r="I314" s="1"/>
      <c r="J314" s="1"/>
      <c r="K314" s="1"/>
      <c r="L314" s="1"/>
      <c r="M314" s="1"/>
      <c r="N314" s="1"/>
      <c r="O314" s="1"/>
      <c r="P314" s="1"/>
      <c r="Q314" s="1"/>
      <c r="R314" s="1"/>
      <c r="S314" s="1"/>
      <c r="T314" s="1"/>
      <c r="U314" s="1"/>
      <c r="V314" s="1"/>
      <c r="W314" s="1"/>
      <c r="X314" s="1"/>
      <c r="Y314" s="1"/>
      <c r="Z314" s="1"/>
    </row>
    <row r="315" spans="1:26" ht="15.75" customHeight="1">
      <c r="A315" s="1"/>
      <c r="B315" s="47"/>
      <c r="C315" s="48"/>
      <c r="D315" s="49"/>
      <c r="E315" s="47"/>
      <c r="F315" s="50"/>
      <c r="G315" s="50"/>
      <c r="H315" s="50"/>
      <c r="I315" s="1"/>
      <c r="J315" s="1"/>
      <c r="K315" s="1"/>
      <c r="L315" s="1"/>
      <c r="M315" s="1"/>
      <c r="N315" s="1"/>
      <c r="O315" s="1"/>
      <c r="P315" s="1"/>
      <c r="Q315" s="1"/>
      <c r="R315" s="1"/>
      <c r="S315" s="1"/>
      <c r="T315" s="1"/>
      <c r="U315" s="1"/>
      <c r="V315" s="1"/>
      <c r="W315" s="1"/>
      <c r="X315" s="1"/>
      <c r="Y315" s="1"/>
      <c r="Z315" s="1"/>
    </row>
    <row r="316" spans="1:26" ht="15.75" customHeight="1">
      <c r="A316" s="1"/>
      <c r="B316" s="47"/>
      <c r="C316" s="48"/>
      <c r="D316" s="49"/>
      <c r="E316" s="47"/>
      <c r="F316" s="50"/>
      <c r="G316" s="50"/>
      <c r="H316" s="50"/>
      <c r="I316" s="1"/>
      <c r="J316" s="1"/>
      <c r="K316" s="1"/>
      <c r="L316" s="1"/>
      <c r="M316" s="1"/>
      <c r="N316" s="1"/>
      <c r="O316" s="1"/>
      <c r="P316" s="1"/>
      <c r="Q316" s="1"/>
      <c r="R316" s="1"/>
      <c r="S316" s="1"/>
      <c r="T316" s="1"/>
      <c r="U316" s="1"/>
      <c r="V316" s="1"/>
      <c r="W316" s="1"/>
      <c r="X316" s="1"/>
      <c r="Y316" s="1"/>
      <c r="Z316" s="1"/>
    </row>
    <row r="317" spans="1:26" ht="15.75" customHeight="1">
      <c r="A317" s="1"/>
      <c r="B317" s="47"/>
      <c r="C317" s="48"/>
      <c r="D317" s="49"/>
      <c r="E317" s="47"/>
      <c r="F317" s="50"/>
      <c r="G317" s="50"/>
      <c r="H317" s="50"/>
      <c r="I317" s="1"/>
      <c r="J317" s="1"/>
      <c r="K317" s="1"/>
      <c r="L317" s="1"/>
      <c r="M317" s="1"/>
      <c r="N317" s="1"/>
      <c r="O317" s="1"/>
      <c r="P317" s="1"/>
      <c r="Q317" s="1"/>
      <c r="R317" s="1"/>
      <c r="S317" s="1"/>
      <c r="T317" s="1"/>
      <c r="U317" s="1"/>
      <c r="V317" s="1"/>
      <c r="W317" s="1"/>
      <c r="X317" s="1"/>
      <c r="Y317" s="1"/>
      <c r="Z317" s="1"/>
    </row>
    <row r="318" spans="1:26" ht="15.75" customHeight="1">
      <c r="A318" s="1"/>
      <c r="B318" s="47"/>
      <c r="C318" s="48"/>
      <c r="D318" s="49"/>
      <c r="E318" s="47"/>
      <c r="F318" s="50"/>
      <c r="G318" s="50"/>
      <c r="H318" s="50"/>
      <c r="I318" s="1"/>
      <c r="J318" s="1"/>
      <c r="K318" s="1"/>
      <c r="L318" s="1"/>
      <c r="M318" s="1"/>
      <c r="N318" s="1"/>
      <c r="O318" s="1"/>
      <c r="P318" s="1"/>
      <c r="Q318" s="1"/>
      <c r="R318" s="1"/>
      <c r="S318" s="1"/>
      <c r="T318" s="1"/>
      <c r="U318" s="1"/>
      <c r="V318" s="1"/>
      <c r="W318" s="1"/>
      <c r="X318" s="1"/>
      <c r="Y318" s="1"/>
      <c r="Z318" s="1"/>
    </row>
    <row r="319" spans="1:26" ht="15.75" customHeight="1">
      <c r="A319" s="1"/>
      <c r="B319" s="47"/>
      <c r="C319" s="48"/>
      <c r="D319" s="49"/>
      <c r="E319" s="47"/>
      <c r="F319" s="50"/>
      <c r="G319" s="50"/>
      <c r="H319" s="50"/>
      <c r="I319" s="1"/>
      <c r="J319" s="1"/>
      <c r="K319" s="1"/>
      <c r="L319" s="1"/>
      <c r="M319" s="1"/>
      <c r="N319" s="1"/>
      <c r="O319" s="1"/>
      <c r="P319" s="1"/>
      <c r="Q319" s="1"/>
      <c r="R319" s="1"/>
      <c r="S319" s="1"/>
      <c r="T319" s="1"/>
      <c r="U319" s="1"/>
      <c r="V319" s="1"/>
      <c r="W319" s="1"/>
      <c r="X319" s="1"/>
      <c r="Y319" s="1"/>
      <c r="Z319" s="1"/>
    </row>
    <row r="320" spans="1:26" ht="15.75" customHeight="1">
      <c r="A320" s="1"/>
      <c r="B320" s="47"/>
      <c r="C320" s="48"/>
      <c r="D320" s="49"/>
      <c r="E320" s="47"/>
      <c r="F320" s="50"/>
      <c r="G320" s="50"/>
      <c r="H320" s="50"/>
      <c r="I320" s="1"/>
      <c r="J320" s="1"/>
      <c r="K320" s="1"/>
      <c r="L320" s="1"/>
      <c r="M320" s="1"/>
      <c r="N320" s="1"/>
      <c r="O320" s="1"/>
      <c r="P320" s="1"/>
      <c r="Q320" s="1"/>
      <c r="R320" s="1"/>
      <c r="S320" s="1"/>
      <c r="T320" s="1"/>
      <c r="U320" s="1"/>
      <c r="V320" s="1"/>
      <c r="W320" s="1"/>
      <c r="X320" s="1"/>
      <c r="Y320" s="1"/>
      <c r="Z320" s="1"/>
    </row>
    <row r="321" spans="1:26" ht="15.75" customHeight="1">
      <c r="A321" s="1"/>
      <c r="B321" s="47"/>
      <c r="C321" s="48"/>
      <c r="D321" s="49"/>
      <c r="E321" s="47"/>
      <c r="F321" s="50"/>
      <c r="G321" s="50"/>
      <c r="H321" s="50"/>
      <c r="I321" s="1"/>
      <c r="J321" s="1"/>
      <c r="K321" s="1"/>
      <c r="L321" s="1"/>
      <c r="M321" s="1"/>
      <c r="N321" s="1"/>
      <c r="O321" s="1"/>
      <c r="P321" s="1"/>
      <c r="Q321" s="1"/>
      <c r="R321" s="1"/>
      <c r="S321" s="1"/>
      <c r="T321" s="1"/>
      <c r="U321" s="1"/>
      <c r="V321" s="1"/>
      <c r="W321" s="1"/>
      <c r="X321" s="1"/>
      <c r="Y321" s="1"/>
      <c r="Z321" s="1"/>
    </row>
    <row r="322" spans="1:26" ht="15.75" customHeight="1">
      <c r="A322" s="1"/>
      <c r="B322" s="47"/>
      <c r="C322" s="48"/>
      <c r="D322" s="49"/>
      <c r="E322" s="47"/>
      <c r="F322" s="50"/>
      <c r="G322" s="50"/>
      <c r="H322" s="50"/>
      <c r="I322" s="1"/>
      <c r="J322" s="1"/>
      <c r="K322" s="1"/>
      <c r="L322" s="1"/>
      <c r="M322" s="1"/>
      <c r="N322" s="1"/>
      <c r="O322" s="1"/>
      <c r="P322" s="1"/>
      <c r="Q322" s="1"/>
      <c r="R322" s="1"/>
      <c r="S322" s="1"/>
      <c r="T322" s="1"/>
      <c r="U322" s="1"/>
      <c r="V322" s="1"/>
      <c r="W322" s="1"/>
      <c r="X322" s="1"/>
      <c r="Y322" s="1"/>
      <c r="Z322" s="1"/>
    </row>
    <row r="323" spans="1:26" ht="15.75" customHeight="1">
      <c r="A323" s="1"/>
      <c r="B323" s="47"/>
      <c r="C323" s="48"/>
      <c r="D323" s="49"/>
      <c r="E323" s="47"/>
      <c r="F323" s="50"/>
      <c r="G323" s="50"/>
      <c r="H323" s="50"/>
      <c r="I323" s="1"/>
      <c r="J323" s="1"/>
      <c r="K323" s="1"/>
      <c r="L323" s="1"/>
      <c r="M323" s="1"/>
      <c r="N323" s="1"/>
      <c r="O323" s="1"/>
      <c r="P323" s="1"/>
      <c r="Q323" s="1"/>
      <c r="R323" s="1"/>
      <c r="S323" s="1"/>
      <c r="T323" s="1"/>
      <c r="U323" s="1"/>
      <c r="V323" s="1"/>
      <c r="W323" s="1"/>
      <c r="X323" s="1"/>
      <c r="Y323" s="1"/>
      <c r="Z323" s="1"/>
    </row>
    <row r="324" spans="1:26" ht="15.75" customHeight="1">
      <c r="A324" s="1"/>
      <c r="B324" s="47"/>
      <c r="C324" s="48"/>
      <c r="D324" s="49"/>
      <c r="E324" s="47"/>
      <c r="F324" s="50"/>
      <c r="G324" s="50"/>
      <c r="H324" s="50"/>
      <c r="I324" s="1"/>
      <c r="J324" s="1"/>
      <c r="K324" s="1"/>
      <c r="L324" s="1"/>
      <c r="M324" s="1"/>
      <c r="N324" s="1"/>
      <c r="O324" s="1"/>
      <c r="P324" s="1"/>
      <c r="Q324" s="1"/>
      <c r="R324" s="1"/>
      <c r="S324" s="1"/>
      <c r="T324" s="1"/>
      <c r="U324" s="1"/>
      <c r="V324" s="1"/>
      <c r="W324" s="1"/>
      <c r="X324" s="1"/>
      <c r="Y324" s="1"/>
      <c r="Z324" s="1"/>
    </row>
    <row r="325" spans="1:26" ht="15.75" customHeight="1">
      <c r="A325" s="1"/>
      <c r="B325" s="47"/>
      <c r="C325" s="48"/>
      <c r="D325" s="49"/>
      <c r="E325" s="47"/>
      <c r="F325" s="50"/>
      <c r="G325" s="50"/>
      <c r="H325" s="50"/>
      <c r="I325" s="1"/>
      <c r="J325" s="1"/>
      <c r="K325" s="1"/>
      <c r="L325" s="1"/>
      <c r="M325" s="1"/>
      <c r="N325" s="1"/>
      <c r="O325" s="1"/>
      <c r="P325" s="1"/>
      <c r="Q325" s="1"/>
      <c r="R325" s="1"/>
      <c r="S325" s="1"/>
      <c r="T325" s="1"/>
      <c r="U325" s="1"/>
      <c r="V325" s="1"/>
      <c r="W325" s="1"/>
      <c r="X325" s="1"/>
      <c r="Y325" s="1"/>
      <c r="Z325" s="1"/>
    </row>
    <row r="326" spans="1:26" ht="15.75" customHeight="1">
      <c r="A326" s="1"/>
      <c r="B326" s="47"/>
      <c r="C326" s="48"/>
      <c r="D326" s="49"/>
      <c r="E326" s="47"/>
      <c r="F326" s="50"/>
      <c r="G326" s="50"/>
      <c r="H326" s="50"/>
      <c r="I326" s="1"/>
      <c r="J326" s="1"/>
      <c r="K326" s="1"/>
      <c r="L326" s="1"/>
      <c r="M326" s="1"/>
      <c r="N326" s="1"/>
      <c r="O326" s="1"/>
      <c r="P326" s="1"/>
      <c r="Q326" s="1"/>
      <c r="R326" s="1"/>
      <c r="S326" s="1"/>
      <c r="T326" s="1"/>
      <c r="U326" s="1"/>
      <c r="V326" s="1"/>
      <c r="W326" s="1"/>
      <c r="X326" s="1"/>
      <c r="Y326" s="1"/>
      <c r="Z326" s="1"/>
    </row>
    <row r="327" spans="1:26" ht="15.75" customHeight="1">
      <c r="A327" s="1"/>
      <c r="B327" s="47"/>
      <c r="C327" s="48"/>
      <c r="D327" s="49"/>
      <c r="E327" s="47"/>
      <c r="F327" s="50"/>
      <c r="G327" s="50"/>
      <c r="H327" s="50"/>
      <c r="I327" s="1"/>
      <c r="J327" s="1"/>
      <c r="K327" s="1"/>
      <c r="L327" s="1"/>
      <c r="M327" s="1"/>
      <c r="N327" s="1"/>
      <c r="O327" s="1"/>
      <c r="P327" s="1"/>
      <c r="Q327" s="1"/>
      <c r="R327" s="1"/>
      <c r="S327" s="1"/>
      <c r="T327" s="1"/>
      <c r="U327" s="1"/>
      <c r="V327" s="1"/>
      <c r="W327" s="1"/>
      <c r="X327" s="1"/>
      <c r="Y327" s="1"/>
      <c r="Z327" s="1"/>
    </row>
    <row r="328" spans="1:26" ht="15.75" customHeight="1">
      <c r="A328" s="1"/>
      <c r="B328" s="47"/>
      <c r="C328" s="48"/>
      <c r="D328" s="49"/>
      <c r="E328" s="47"/>
      <c r="F328" s="50"/>
      <c r="G328" s="50"/>
      <c r="H328" s="50"/>
      <c r="I328" s="1"/>
      <c r="J328" s="1"/>
      <c r="K328" s="1"/>
      <c r="L328" s="1"/>
      <c r="M328" s="1"/>
      <c r="N328" s="1"/>
      <c r="O328" s="1"/>
      <c r="P328" s="1"/>
      <c r="Q328" s="1"/>
      <c r="R328" s="1"/>
      <c r="S328" s="1"/>
      <c r="T328" s="1"/>
      <c r="U328" s="1"/>
      <c r="V328" s="1"/>
      <c r="W328" s="1"/>
      <c r="X328" s="1"/>
      <c r="Y328" s="1"/>
      <c r="Z328" s="1"/>
    </row>
    <row r="329" spans="1:26" ht="15.75" customHeight="1">
      <c r="A329" s="1"/>
      <c r="B329" s="47"/>
      <c r="C329" s="48"/>
      <c r="D329" s="49"/>
      <c r="E329" s="47"/>
      <c r="F329" s="50"/>
      <c r="G329" s="50"/>
      <c r="H329" s="50"/>
      <c r="I329" s="1"/>
      <c r="J329" s="1"/>
      <c r="K329" s="1"/>
      <c r="L329" s="1"/>
      <c r="M329" s="1"/>
      <c r="N329" s="1"/>
      <c r="O329" s="1"/>
      <c r="P329" s="1"/>
      <c r="Q329" s="1"/>
      <c r="R329" s="1"/>
      <c r="S329" s="1"/>
      <c r="T329" s="1"/>
      <c r="U329" s="1"/>
      <c r="V329" s="1"/>
      <c r="W329" s="1"/>
      <c r="X329" s="1"/>
      <c r="Y329" s="1"/>
      <c r="Z329" s="1"/>
    </row>
    <row r="330" spans="1:26" ht="15.75" customHeight="1">
      <c r="A330" s="1"/>
      <c r="B330" s="47"/>
      <c r="C330" s="48"/>
      <c r="D330" s="49"/>
      <c r="E330" s="47"/>
      <c r="F330" s="50"/>
      <c r="G330" s="50"/>
      <c r="H330" s="50"/>
      <c r="I330" s="1"/>
      <c r="J330" s="1"/>
      <c r="K330" s="1"/>
      <c r="L330" s="1"/>
      <c r="M330" s="1"/>
      <c r="N330" s="1"/>
      <c r="O330" s="1"/>
      <c r="P330" s="1"/>
      <c r="Q330" s="1"/>
      <c r="R330" s="1"/>
      <c r="S330" s="1"/>
      <c r="T330" s="1"/>
      <c r="U330" s="1"/>
      <c r="V330" s="1"/>
      <c r="W330" s="1"/>
      <c r="X330" s="1"/>
      <c r="Y330" s="1"/>
      <c r="Z330" s="1"/>
    </row>
    <row r="331" spans="1:26" ht="15.75" customHeight="1">
      <c r="A331" s="1"/>
      <c r="B331" s="47"/>
      <c r="C331" s="48"/>
      <c r="D331" s="49"/>
      <c r="E331" s="47"/>
      <c r="F331" s="50"/>
      <c r="G331" s="50"/>
      <c r="H331" s="50"/>
      <c r="I331" s="1"/>
      <c r="J331" s="1"/>
      <c r="K331" s="1"/>
      <c r="L331" s="1"/>
      <c r="M331" s="1"/>
      <c r="N331" s="1"/>
      <c r="O331" s="1"/>
      <c r="P331" s="1"/>
      <c r="Q331" s="1"/>
      <c r="R331" s="1"/>
      <c r="S331" s="1"/>
      <c r="T331" s="1"/>
      <c r="U331" s="1"/>
      <c r="V331" s="1"/>
      <c r="W331" s="1"/>
      <c r="X331" s="1"/>
      <c r="Y331" s="1"/>
      <c r="Z331" s="1"/>
    </row>
    <row r="332" spans="1:26" ht="15.75" customHeight="1">
      <c r="A332" s="1"/>
      <c r="B332" s="47"/>
      <c r="C332" s="48"/>
      <c r="D332" s="49"/>
      <c r="E332" s="47"/>
      <c r="F332" s="50"/>
      <c r="G332" s="50"/>
      <c r="H332" s="50"/>
      <c r="I332" s="1"/>
      <c r="J332" s="1"/>
      <c r="K332" s="1"/>
      <c r="L332" s="1"/>
      <c r="M332" s="1"/>
      <c r="N332" s="1"/>
      <c r="O332" s="1"/>
      <c r="P332" s="1"/>
      <c r="Q332" s="1"/>
      <c r="R332" s="1"/>
      <c r="S332" s="1"/>
      <c r="T332" s="1"/>
      <c r="U332" s="1"/>
      <c r="V332" s="1"/>
      <c r="W332" s="1"/>
      <c r="X332" s="1"/>
      <c r="Y332" s="1"/>
      <c r="Z332" s="1"/>
    </row>
    <row r="333" spans="1:26" ht="15.75" customHeight="1">
      <c r="A333" s="1"/>
      <c r="B333" s="47"/>
      <c r="C333" s="48"/>
      <c r="D333" s="49"/>
      <c r="E333" s="47"/>
      <c r="F333" s="50"/>
      <c r="G333" s="50"/>
      <c r="H333" s="50"/>
      <c r="I333" s="1"/>
      <c r="J333" s="1"/>
      <c r="K333" s="1"/>
      <c r="L333" s="1"/>
      <c r="M333" s="1"/>
      <c r="N333" s="1"/>
      <c r="O333" s="1"/>
      <c r="P333" s="1"/>
      <c r="Q333" s="1"/>
      <c r="R333" s="1"/>
      <c r="S333" s="1"/>
      <c r="T333" s="1"/>
      <c r="U333" s="1"/>
      <c r="V333" s="1"/>
      <c r="W333" s="1"/>
      <c r="X333" s="1"/>
      <c r="Y333" s="1"/>
      <c r="Z333" s="1"/>
    </row>
    <row r="334" spans="1:26" ht="15.75" customHeight="1">
      <c r="A334" s="1"/>
      <c r="B334" s="47"/>
      <c r="C334" s="48"/>
      <c r="D334" s="49"/>
      <c r="E334" s="47"/>
      <c r="F334" s="50"/>
      <c r="G334" s="50"/>
      <c r="H334" s="50"/>
      <c r="I334" s="1"/>
      <c r="J334" s="1"/>
      <c r="K334" s="1"/>
      <c r="L334" s="1"/>
      <c r="M334" s="1"/>
      <c r="N334" s="1"/>
      <c r="O334" s="1"/>
      <c r="P334" s="1"/>
      <c r="Q334" s="1"/>
      <c r="R334" s="1"/>
      <c r="S334" s="1"/>
      <c r="T334" s="1"/>
      <c r="U334" s="1"/>
      <c r="V334" s="1"/>
      <c r="W334" s="1"/>
      <c r="X334" s="1"/>
      <c r="Y334" s="1"/>
      <c r="Z334" s="1"/>
    </row>
    <row r="335" spans="1:26" ht="15.75" customHeight="1">
      <c r="A335" s="1"/>
      <c r="B335" s="47"/>
      <c r="C335" s="48"/>
      <c r="D335" s="49"/>
      <c r="E335" s="47"/>
      <c r="F335" s="50"/>
      <c r="G335" s="50"/>
      <c r="H335" s="50"/>
      <c r="I335" s="1"/>
      <c r="J335" s="1"/>
      <c r="K335" s="1"/>
      <c r="L335" s="1"/>
      <c r="M335" s="1"/>
      <c r="N335" s="1"/>
      <c r="O335" s="1"/>
      <c r="P335" s="1"/>
      <c r="Q335" s="1"/>
      <c r="R335" s="1"/>
      <c r="S335" s="1"/>
      <c r="T335" s="1"/>
      <c r="U335" s="1"/>
      <c r="V335" s="1"/>
      <c r="W335" s="1"/>
      <c r="X335" s="1"/>
      <c r="Y335" s="1"/>
      <c r="Z335" s="1"/>
    </row>
    <row r="336" spans="1:26" ht="15.75" customHeight="1">
      <c r="A336" s="1"/>
      <c r="B336" s="47"/>
      <c r="C336" s="48"/>
      <c r="D336" s="49"/>
      <c r="E336" s="47"/>
      <c r="F336" s="50"/>
      <c r="G336" s="50"/>
      <c r="H336" s="50"/>
      <c r="I336" s="1"/>
      <c r="J336" s="1"/>
      <c r="K336" s="1"/>
      <c r="L336" s="1"/>
      <c r="M336" s="1"/>
      <c r="N336" s="1"/>
      <c r="O336" s="1"/>
      <c r="P336" s="1"/>
      <c r="Q336" s="1"/>
      <c r="R336" s="1"/>
      <c r="S336" s="1"/>
      <c r="T336" s="1"/>
      <c r="U336" s="1"/>
      <c r="V336" s="1"/>
      <c r="W336" s="1"/>
      <c r="X336" s="1"/>
      <c r="Y336" s="1"/>
      <c r="Z336" s="1"/>
    </row>
    <row r="337" spans="1:26" ht="15.75" customHeight="1">
      <c r="A337" s="1"/>
      <c r="B337" s="47"/>
      <c r="C337" s="48"/>
      <c r="D337" s="49"/>
      <c r="E337" s="47"/>
      <c r="F337" s="50"/>
      <c r="G337" s="50"/>
      <c r="H337" s="50"/>
      <c r="I337" s="1"/>
      <c r="J337" s="1"/>
      <c r="K337" s="1"/>
      <c r="L337" s="1"/>
      <c r="M337" s="1"/>
      <c r="N337" s="1"/>
      <c r="O337" s="1"/>
      <c r="P337" s="1"/>
      <c r="Q337" s="1"/>
      <c r="R337" s="1"/>
      <c r="S337" s="1"/>
      <c r="T337" s="1"/>
      <c r="U337" s="1"/>
      <c r="V337" s="1"/>
      <c r="W337" s="1"/>
      <c r="X337" s="1"/>
      <c r="Y337" s="1"/>
      <c r="Z337" s="1"/>
    </row>
    <row r="338" spans="1:26" ht="15.75" customHeight="1">
      <c r="A338" s="1"/>
      <c r="B338" s="47"/>
      <c r="C338" s="48"/>
      <c r="D338" s="49"/>
      <c r="E338" s="47"/>
      <c r="F338" s="50"/>
      <c r="G338" s="50"/>
      <c r="H338" s="50"/>
      <c r="I338" s="1"/>
      <c r="J338" s="1"/>
      <c r="K338" s="1"/>
      <c r="L338" s="1"/>
      <c r="M338" s="1"/>
      <c r="N338" s="1"/>
      <c r="O338" s="1"/>
      <c r="P338" s="1"/>
      <c r="Q338" s="1"/>
      <c r="R338" s="1"/>
      <c r="S338" s="1"/>
      <c r="T338" s="1"/>
      <c r="U338" s="1"/>
      <c r="V338" s="1"/>
      <c r="W338" s="1"/>
      <c r="X338" s="1"/>
      <c r="Y338" s="1"/>
      <c r="Z338" s="1"/>
    </row>
    <row r="339" spans="1:26" ht="15.75" customHeight="1">
      <c r="A339" s="1"/>
      <c r="B339" s="47"/>
      <c r="C339" s="48"/>
      <c r="D339" s="49"/>
      <c r="E339" s="47"/>
      <c r="F339" s="50"/>
      <c r="G339" s="50"/>
      <c r="H339" s="50"/>
      <c r="I339" s="1"/>
      <c r="J339" s="1"/>
      <c r="K339" s="1"/>
      <c r="L339" s="1"/>
      <c r="M339" s="1"/>
      <c r="N339" s="1"/>
      <c r="O339" s="1"/>
      <c r="P339" s="1"/>
      <c r="Q339" s="1"/>
      <c r="R339" s="1"/>
      <c r="S339" s="1"/>
      <c r="T339" s="1"/>
      <c r="U339" s="1"/>
      <c r="V339" s="1"/>
      <c r="W339" s="1"/>
      <c r="X339" s="1"/>
      <c r="Y339" s="1"/>
      <c r="Z339" s="1"/>
    </row>
    <row r="340" spans="1:26" ht="15.75" customHeight="1">
      <c r="A340" s="1"/>
      <c r="B340" s="47"/>
      <c r="C340" s="48"/>
      <c r="D340" s="49"/>
      <c r="E340" s="47"/>
      <c r="F340" s="50"/>
      <c r="G340" s="50"/>
      <c r="H340" s="50"/>
      <c r="I340" s="1"/>
      <c r="J340" s="1"/>
      <c r="K340" s="1"/>
      <c r="L340" s="1"/>
      <c r="M340" s="1"/>
      <c r="N340" s="1"/>
      <c r="O340" s="1"/>
      <c r="P340" s="1"/>
      <c r="Q340" s="1"/>
      <c r="R340" s="1"/>
      <c r="S340" s="1"/>
      <c r="T340" s="1"/>
      <c r="U340" s="1"/>
      <c r="V340" s="1"/>
      <c r="W340" s="1"/>
      <c r="X340" s="1"/>
      <c r="Y340" s="1"/>
      <c r="Z340" s="1"/>
    </row>
    <row r="341" spans="1:26" ht="15.75" customHeight="1">
      <c r="A341" s="1"/>
      <c r="B341" s="47"/>
      <c r="C341" s="48"/>
      <c r="D341" s="49"/>
      <c r="E341" s="47"/>
      <c r="F341" s="50"/>
      <c r="G341" s="50"/>
      <c r="H341" s="50"/>
      <c r="I341" s="1"/>
      <c r="J341" s="1"/>
      <c r="K341" s="1"/>
      <c r="L341" s="1"/>
      <c r="M341" s="1"/>
      <c r="N341" s="1"/>
      <c r="O341" s="1"/>
      <c r="P341" s="1"/>
      <c r="Q341" s="1"/>
      <c r="R341" s="1"/>
      <c r="S341" s="1"/>
      <c r="T341" s="1"/>
      <c r="U341" s="1"/>
      <c r="V341" s="1"/>
      <c r="W341" s="1"/>
      <c r="X341" s="1"/>
      <c r="Y341" s="1"/>
      <c r="Z341" s="1"/>
    </row>
    <row r="342" spans="1:26" ht="15.75" customHeight="1">
      <c r="A342" s="1"/>
      <c r="B342" s="47"/>
      <c r="C342" s="48"/>
      <c r="D342" s="49"/>
      <c r="E342" s="47"/>
      <c r="F342" s="50"/>
      <c r="G342" s="50"/>
      <c r="H342" s="50"/>
      <c r="I342" s="1"/>
      <c r="J342" s="1"/>
      <c r="K342" s="1"/>
      <c r="L342" s="1"/>
      <c r="M342" s="1"/>
      <c r="N342" s="1"/>
      <c r="O342" s="1"/>
      <c r="P342" s="1"/>
      <c r="Q342" s="1"/>
      <c r="R342" s="1"/>
      <c r="S342" s="1"/>
      <c r="T342" s="1"/>
      <c r="U342" s="1"/>
      <c r="V342" s="1"/>
      <c r="W342" s="1"/>
      <c r="X342" s="1"/>
      <c r="Y342" s="1"/>
      <c r="Z342" s="1"/>
    </row>
    <row r="343" spans="1:26" ht="15.75" customHeight="1">
      <c r="A343" s="1"/>
      <c r="B343" s="47"/>
      <c r="C343" s="48"/>
      <c r="D343" s="49"/>
      <c r="E343" s="47"/>
      <c r="F343" s="50"/>
      <c r="G343" s="50"/>
      <c r="H343" s="50"/>
      <c r="I343" s="1"/>
      <c r="J343" s="1"/>
      <c r="K343" s="1"/>
      <c r="L343" s="1"/>
      <c r="M343" s="1"/>
      <c r="N343" s="1"/>
      <c r="O343" s="1"/>
      <c r="P343" s="1"/>
      <c r="Q343" s="1"/>
      <c r="R343" s="1"/>
      <c r="S343" s="1"/>
      <c r="T343" s="1"/>
      <c r="U343" s="1"/>
      <c r="V343" s="1"/>
      <c r="W343" s="1"/>
      <c r="X343" s="1"/>
      <c r="Y343" s="1"/>
      <c r="Z343" s="1"/>
    </row>
    <row r="344" spans="1:26" ht="15.75" customHeight="1">
      <c r="A344" s="1"/>
      <c r="B344" s="47"/>
      <c r="C344" s="48"/>
      <c r="D344" s="49"/>
      <c r="E344" s="47"/>
      <c r="F344" s="50"/>
      <c r="G344" s="50"/>
      <c r="H344" s="50"/>
      <c r="I344" s="1"/>
      <c r="J344" s="1"/>
      <c r="K344" s="1"/>
      <c r="L344" s="1"/>
      <c r="M344" s="1"/>
      <c r="N344" s="1"/>
      <c r="O344" s="1"/>
      <c r="P344" s="1"/>
      <c r="Q344" s="1"/>
      <c r="R344" s="1"/>
      <c r="S344" s="1"/>
      <c r="T344" s="1"/>
      <c r="U344" s="1"/>
      <c r="V344" s="1"/>
      <c r="W344" s="1"/>
      <c r="X344" s="1"/>
      <c r="Y344" s="1"/>
      <c r="Z344" s="1"/>
    </row>
    <row r="345" spans="1:26" ht="15.75" customHeight="1">
      <c r="A345" s="1"/>
      <c r="B345" s="47"/>
      <c r="C345" s="48"/>
      <c r="D345" s="49"/>
      <c r="E345" s="47"/>
      <c r="F345" s="50"/>
      <c r="G345" s="50"/>
      <c r="H345" s="50"/>
      <c r="I345" s="1"/>
      <c r="J345" s="1"/>
      <c r="K345" s="1"/>
      <c r="L345" s="1"/>
      <c r="M345" s="1"/>
      <c r="N345" s="1"/>
      <c r="O345" s="1"/>
      <c r="P345" s="1"/>
      <c r="Q345" s="1"/>
      <c r="R345" s="1"/>
      <c r="S345" s="1"/>
      <c r="T345" s="1"/>
      <c r="U345" s="1"/>
      <c r="V345" s="1"/>
      <c r="W345" s="1"/>
      <c r="X345" s="1"/>
      <c r="Y345" s="1"/>
      <c r="Z345" s="1"/>
    </row>
    <row r="346" spans="1:26" ht="15.75" customHeight="1">
      <c r="A346" s="1"/>
      <c r="B346" s="47"/>
      <c r="C346" s="48"/>
      <c r="D346" s="49"/>
      <c r="E346" s="47"/>
      <c r="F346" s="50"/>
      <c r="G346" s="50"/>
      <c r="H346" s="50"/>
      <c r="I346" s="1"/>
      <c r="J346" s="1"/>
      <c r="K346" s="1"/>
      <c r="L346" s="1"/>
      <c r="M346" s="1"/>
      <c r="N346" s="1"/>
      <c r="O346" s="1"/>
      <c r="P346" s="1"/>
      <c r="Q346" s="1"/>
      <c r="R346" s="1"/>
      <c r="S346" s="1"/>
      <c r="T346" s="1"/>
      <c r="U346" s="1"/>
      <c r="V346" s="1"/>
      <c r="W346" s="1"/>
      <c r="X346" s="1"/>
      <c r="Y346" s="1"/>
      <c r="Z346" s="1"/>
    </row>
    <row r="347" spans="1:26" ht="15.75" customHeight="1">
      <c r="A347" s="1"/>
      <c r="B347" s="47"/>
      <c r="C347" s="48"/>
      <c r="D347" s="49"/>
      <c r="E347" s="47"/>
      <c r="F347" s="50"/>
      <c r="G347" s="50"/>
      <c r="H347" s="50"/>
      <c r="I347" s="1"/>
      <c r="J347" s="1"/>
      <c r="K347" s="1"/>
      <c r="L347" s="1"/>
      <c r="M347" s="1"/>
      <c r="N347" s="1"/>
      <c r="O347" s="1"/>
      <c r="P347" s="1"/>
      <c r="Q347" s="1"/>
      <c r="R347" s="1"/>
      <c r="S347" s="1"/>
      <c r="T347" s="1"/>
      <c r="U347" s="1"/>
      <c r="V347" s="1"/>
      <c r="W347" s="1"/>
      <c r="X347" s="1"/>
      <c r="Y347" s="1"/>
      <c r="Z347" s="1"/>
    </row>
    <row r="348" spans="1:26" ht="15.75" customHeight="1">
      <c r="A348" s="1"/>
      <c r="B348" s="47"/>
      <c r="C348" s="48"/>
      <c r="D348" s="49"/>
      <c r="E348" s="47"/>
      <c r="F348" s="50"/>
      <c r="G348" s="50"/>
      <c r="H348" s="50"/>
      <c r="I348" s="1"/>
      <c r="J348" s="1"/>
      <c r="K348" s="1"/>
      <c r="L348" s="1"/>
      <c r="M348" s="1"/>
      <c r="N348" s="1"/>
      <c r="O348" s="1"/>
      <c r="P348" s="1"/>
      <c r="Q348" s="1"/>
      <c r="R348" s="1"/>
      <c r="S348" s="1"/>
      <c r="T348" s="1"/>
      <c r="U348" s="1"/>
      <c r="V348" s="1"/>
      <c r="W348" s="1"/>
      <c r="X348" s="1"/>
      <c r="Y348" s="1"/>
      <c r="Z348" s="1"/>
    </row>
    <row r="349" spans="1:26" ht="15.75" customHeight="1">
      <c r="A349" s="1"/>
      <c r="B349" s="47"/>
      <c r="C349" s="48"/>
      <c r="D349" s="49"/>
      <c r="E349" s="47"/>
      <c r="F349" s="50"/>
      <c r="G349" s="50"/>
      <c r="H349" s="50"/>
      <c r="I349" s="1"/>
      <c r="J349" s="1"/>
      <c r="K349" s="1"/>
      <c r="L349" s="1"/>
      <c r="M349" s="1"/>
      <c r="N349" s="1"/>
      <c r="O349" s="1"/>
      <c r="P349" s="1"/>
      <c r="Q349" s="1"/>
      <c r="R349" s="1"/>
      <c r="S349" s="1"/>
      <c r="T349" s="1"/>
      <c r="U349" s="1"/>
      <c r="V349" s="1"/>
      <c r="W349" s="1"/>
      <c r="X349" s="1"/>
      <c r="Y349" s="1"/>
      <c r="Z349" s="1"/>
    </row>
    <row r="350" spans="1:26" ht="15.75" customHeight="1">
      <c r="A350" s="1"/>
      <c r="B350" s="47"/>
      <c r="C350" s="48"/>
      <c r="D350" s="49"/>
      <c r="E350" s="47"/>
      <c r="F350" s="50"/>
      <c r="G350" s="50"/>
      <c r="H350" s="50"/>
      <c r="I350" s="1"/>
      <c r="J350" s="1"/>
      <c r="K350" s="1"/>
      <c r="L350" s="1"/>
      <c r="M350" s="1"/>
      <c r="N350" s="1"/>
      <c r="O350" s="1"/>
      <c r="P350" s="1"/>
      <c r="Q350" s="1"/>
      <c r="R350" s="1"/>
      <c r="S350" s="1"/>
      <c r="T350" s="1"/>
      <c r="U350" s="1"/>
      <c r="V350" s="1"/>
      <c r="W350" s="1"/>
      <c r="X350" s="1"/>
      <c r="Y350" s="1"/>
      <c r="Z350" s="1"/>
    </row>
    <row r="351" spans="1:26" ht="15.75" customHeight="1">
      <c r="A351" s="1"/>
      <c r="B351" s="47"/>
      <c r="C351" s="48"/>
      <c r="D351" s="49"/>
      <c r="E351" s="47"/>
      <c r="F351" s="50"/>
      <c r="G351" s="50"/>
      <c r="H351" s="50"/>
      <c r="I351" s="1"/>
      <c r="J351" s="1"/>
      <c r="K351" s="1"/>
      <c r="L351" s="1"/>
      <c r="M351" s="1"/>
      <c r="N351" s="1"/>
      <c r="O351" s="1"/>
      <c r="P351" s="1"/>
      <c r="Q351" s="1"/>
      <c r="R351" s="1"/>
      <c r="S351" s="1"/>
      <c r="T351" s="1"/>
      <c r="U351" s="1"/>
      <c r="V351" s="1"/>
      <c r="W351" s="1"/>
      <c r="X351" s="1"/>
      <c r="Y351" s="1"/>
      <c r="Z351" s="1"/>
    </row>
    <row r="352" spans="1:26" ht="15.75" customHeight="1">
      <c r="A352" s="1"/>
      <c r="B352" s="47"/>
      <c r="C352" s="48"/>
      <c r="D352" s="49"/>
      <c r="E352" s="47"/>
      <c r="F352" s="50"/>
      <c r="G352" s="50"/>
      <c r="H352" s="50"/>
      <c r="I352" s="1"/>
      <c r="J352" s="1"/>
      <c r="K352" s="1"/>
      <c r="L352" s="1"/>
      <c r="M352" s="1"/>
      <c r="N352" s="1"/>
      <c r="O352" s="1"/>
      <c r="P352" s="1"/>
      <c r="Q352" s="1"/>
      <c r="R352" s="1"/>
      <c r="S352" s="1"/>
      <c r="T352" s="1"/>
      <c r="U352" s="1"/>
      <c r="V352" s="1"/>
      <c r="W352" s="1"/>
      <c r="X352" s="1"/>
      <c r="Y352" s="1"/>
      <c r="Z352" s="1"/>
    </row>
    <row r="353" spans="1:26" ht="15.75" customHeight="1">
      <c r="A353" s="1"/>
      <c r="B353" s="47"/>
      <c r="C353" s="48"/>
      <c r="D353" s="49"/>
      <c r="E353" s="47"/>
      <c r="F353" s="50"/>
      <c r="G353" s="50"/>
      <c r="H353" s="50"/>
      <c r="I353" s="1"/>
      <c r="J353" s="1"/>
      <c r="K353" s="1"/>
      <c r="L353" s="1"/>
      <c r="M353" s="1"/>
      <c r="N353" s="1"/>
      <c r="O353" s="1"/>
      <c r="P353" s="1"/>
      <c r="Q353" s="1"/>
      <c r="R353" s="1"/>
      <c r="S353" s="1"/>
      <c r="T353" s="1"/>
      <c r="U353" s="1"/>
      <c r="V353" s="1"/>
      <c r="W353" s="1"/>
      <c r="X353" s="1"/>
      <c r="Y353" s="1"/>
      <c r="Z353" s="1"/>
    </row>
    <row r="354" spans="1:26" ht="15.75" customHeight="1">
      <c r="A354" s="1"/>
      <c r="B354" s="47"/>
      <c r="C354" s="48"/>
      <c r="D354" s="49"/>
      <c r="E354" s="47"/>
      <c r="F354" s="50"/>
      <c r="G354" s="50"/>
      <c r="H354" s="50"/>
      <c r="I354" s="1"/>
      <c r="J354" s="1"/>
      <c r="K354" s="1"/>
      <c r="L354" s="1"/>
      <c r="M354" s="1"/>
      <c r="N354" s="1"/>
      <c r="O354" s="1"/>
      <c r="P354" s="1"/>
      <c r="Q354" s="1"/>
      <c r="R354" s="1"/>
      <c r="S354" s="1"/>
      <c r="T354" s="1"/>
      <c r="U354" s="1"/>
      <c r="V354" s="1"/>
      <c r="W354" s="1"/>
      <c r="X354" s="1"/>
      <c r="Y354" s="1"/>
      <c r="Z354" s="1"/>
    </row>
    <row r="355" spans="1:26" ht="15.75" customHeight="1">
      <c r="A355" s="1"/>
      <c r="B355" s="47"/>
      <c r="C355" s="48"/>
      <c r="D355" s="49"/>
      <c r="E355" s="47"/>
      <c r="F355" s="50"/>
      <c r="G355" s="50"/>
      <c r="H355" s="50"/>
      <c r="I355" s="1"/>
      <c r="J355" s="1"/>
      <c r="K355" s="1"/>
      <c r="L355" s="1"/>
      <c r="M355" s="1"/>
      <c r="N355" s="1"/>
      <c r="O355" s="1"/>
      <c r="P355" s="1"/>
      <c r="Q355" s="1"/>
      <c r="R355" s="1"/>
      <c r="S355" s="1"/>
      <c r="T355" s="1"/>
      <c r="U355" s="1"/>
      <c r="V355" s="1"/>
      <c r="W355" s="1"/>
      <c r="X355" s="1"/>
      <c r="Y355" s="1"/>
      <c r="Z355" s="1"/>
    </row>
    <row r="356" spans="1:26" ht="15.75" customHeight="1">
      <c r="A356" s="1"/>
      <c r="B356" s="47"/>
      <c r="C356" s="48"/>
      <c r="D356" s="49"/>
      <c r="E356" s="47"/>
      <c r="F356" s="50"/>
      <c r="G356" s="50"/>
      <c r="H356" s="50"/>
      <c r="I356" s="1"/>
      <c r="J356" s="1"/>
      <c r="K356" s="1"/>
      <c r="L356" s="1"/>
      <c r="M356" s="1"/>
      <c r="N356" s="1"/>
      <c r="O356" s="1"/>
      <c r="P356" s="1"/>
      <c r="Q356" s="1"/>
      <c r="R356" s="1"/>
      <c r="S356" s="1"/>
      <c r="T356" s="1"/>
      <c r="U356" s="1"/>
      <c r="V356" s="1"/>
      <c r="W356" s="1"/>
      <c r="X356" s="1"/>
      <c r="Y356" s="1"/>
      <c r="Z356" s="1"/>
    </row>
    <row r="357" spans="1:26" ht="15.75" customHeight="1">
      <c r="A357" s="1"/>
      <c r="B357" s="47"/>
      <c r="C357" s="48"/>
      <c r="D357" s="49"/>
      <c r="E357" s="47"/>
      <c r="F357" s="50"/>
      <c r="G357" s="50"/>
      <c r="H357" s="50"/>
      <c r="I357" s="1"/>
      <c r="J357" s="1"/>
      <c r="K357" s="1"/>
      <c r="L357" s="1"/>
      <c r="M357" s="1"/>
      <c r="N357" s="1"/>
      <c r="O357" s="1"/>
      <c r="P357" s="1"/>
      <c r="Q357" s="1"/>
      <c r="R357" s="1"/>
      <c r="S357" s="1"/>
      <c r="T357" s="1"/>
      <c r="U357" s="1"/>
      <c r="V357" s="1"/>
      <c r="W357" s="1"/>
      <c r="X357" s="1"/>
      <c r="Y357" s="1"/>
      <c r="Z357" s="1"/>
    </row>
    <row r="358" spans="1:26" ht="15.75" customHeight="1">
      <c r="A358" s="1"/>
      <c r="B358" s="47"/>
      <c r="C358" s="48"/>
      <c r="D358" s="49"/>
      <c r="E358" s="47"/>
      <c r="F358" s="50"/>
      <c r="G358" s="50"/>
      <c r="H358" s="50"/>
      <c r="I358" s="1"/>
      <c r="J358" s="1"/>
      <c r="K358" s="1"/>
      <c r="L358" s="1"/>
      <c r="M358" s="1"/>
      <c r="N358" s="1"/>
      <c r="O358" s="1"/>
      <c r="P358" s="1"/>
      <c r="Q358" s="1"/>
      <c r="R358" s="1"/>
      <c r="S358" s="1"/>
      <c r="T358" s="1"/>
      <c r="U358" s="1"/>
      <c r="V358" s="1"/>
      <c r="W358" s="1"/>
      <c r="X358" s="1"/>
      <c r="Y358" s="1"/>
      <c r="Z358" s="1"/>
    </row>
    <row r="359" spans="1:26" ht="15.75" customHeight="1">
      <c r="A359" s="1"/>
      <c r="B359" s="47"/>
      <c r="C359" s="48"/>
      <c r="D359" s="49"/>
      <c r="E359" s="47"/>
      <c r="F359" s="50"/>
      <c r="G359" s="50"/>
      <c r="H359" s="50"/>
      <c r="I359" s="1"/>
      <c r="J359" s="1"/>
      <c r="K359" s="1"/>
      <c r="L359" s="1"/>
      <c r="M359" s="1"/>
      <c r="N359" s="1"/>
      <c r="O359" s="1"/>
      <c r="P359" s="1"/>
      <c r="Q359" s="1"/>
      <c r="R359" s="1"/>
      <c r="S359" s="1"/>
      <c r="T359" s="1"/>
      <c r="U359" s="1"/>
      <c r="V359" s="1"/>
      <c r="W359" s="1"/>
      <c r="X359" s="1"/>
      <c r="Y359" s="1"/>
      <c r="Z359" s="1"/>
    </row>
    <row r="360" spans="1:26" ht="15.75" customHeight="1">
      <c r="A360" s="1"/>
      <c r="B360" s="47"/>
      <c r="C360" s="48"/>
      <c r="D360" s="49"/>
      <c r="E360" s="47"/>
      <c r="F360" s="50"/>
      <c r="G360" s="50"/>
      <c r="H360" s="50"/>
      <c r="I360" s="1"/>
      <c r="J360" s="1"/>
      <c r="K360" s="1"/>
      <c r="L360" s="1"/>
      <c r="M360" s="1"/>
      <c r="N360" s="1"/>
      <c r="O360" s="1"/>
      <c r="P360" s="1"/>
      <c r="Q360" s="1"/>
      <c r="R360" s="1"/>
      <c r="S360" s="1"/>
      <c r="T360" s="1"/>
      <c r="U360" s="1"/>
      <c r="V360" s="1"/>
      <c r="W360" s="1"/>
      <c r="X360" s="1"/>
      <c r="Y360" s="1"/>
      <c r="Z360" s="1"/>
    </row>
    <row r="361" spans="1:26" ht="15.75" customHeight="1">
      <c r="A361" s="1"/>
      <c r="B361" s="47"/>
      <c r="C361" s="48"/>
      <c r="D361" s="49"/>
      <c r="E361" s="47"/>
      <c r="F361" s="50"/>
      <c r="G361" s="50"/>
      <c r="H361" s="50"/>
      <c r="I361" s="1"/>
      <c r="J361" s="1"/>
      <c r="K361" s="1"/>
      <c r="L361" s="1"/>
      <c r="M361" s="1"/>
      <c r="N361" s="1"/>
      <c r="O361" s="1"/>
      <c r="P361" s="1"/>
      <c r="Q361" s="1"/>
      <c r="R361" s="1"/>
      <c r="S361" s="1"/>
      <c r="T361" s="1"/>
      <c r="U361" s="1"/>
      <c r="V361" s="1"/>
      <c r="W361" s="1"/>
      <c r="X361" s="1"/>
      <c r="Y361" s="1"/>
      <c r="Z361" s="1"/>
    </row>
    <row r="362" spans="1:26" ht="15.75" customHeight="1">
      <c r="A362" s="1"/>
      <c r="B362" s="47"/>
      <c r="C362" s="48"/>
      <c r="D362" s="49"/>
      <c r="E362" s="47"/>
      <c r="F362" s="50"/>
      <c r="G362" s="50"/>
      <c r="H362" s="50"/>
      <c r="I362" s="1"/>
      <c r="J362" s="1"/>
      <c r="K362" s="1"/>
      <c r="L362" s="1"/>
      <c r="M362" s="1"/>
      <c r="N362" s="1"/>
      <c r="O362" s="1"/>
      <c r="P362" s="1"/>
      <c r="Q362" s="1"/>
      <c r="R362" s="1"/>
      <c r="S362" s="1"/>
      <c r="T362" s="1"/>
      <c r="U362" s="1"/>
      <c r="V362" s="1"/>
      <c r="W362" s="1"/>
      <c r="X362" s="1"/>
      <c r="Y362" s="1"/>
      <c r="Z362" s="1"/>
    </row>
    <row r="363" spans="1:26" ht="15.75" customHeight="1">
      <c r="A363" s="1"/>
      <c r="B363" s="47"/>
      <c r="C363" s="48"/>
      <c r="D363" s="49"/>
      <c r="E363" s="47"/>
      <c r="F363" s="50"/>
      <c r="G363" s="50"/>
      <c r="H363" s="50"/>
      <c r="I363" s="1"/>
      <c r="J363" s="1"/>
      <c r="K363" s="1"/>
      <c r="L363" s="1"/>
      <c r="M363" s="1"/>
      <c r="N363" s="1"/>
      <c r="O363" s="1"/>
      <c r="P363" s="1"/>
      <c r="Q363" s="1"/>
      <c r="R363" s="1"/>
      <c r="S363" s="1"/>
      <c r="T363" s="1"/>
      <c r="U363" s="1"/>
      <c r="V363" s="1"/>
      <c r="W363" s="1"/>
      <c r="X363" s="1"/>
      <c r="Y363" s="1"/>
      <c r="Z363" s="1"/>
    </row>
    <row r="364" spans="1:26" ht="15.75" customHeight="1">
      <c r="A364" s="1"/>
      <c r="B364" s="47"/>
      <c r="C364" s="48"/>
      <c r="D364" s="49"/>
      <c r="E364" s="47"/>
      <c r="F364" s="50"/>
      <c r="G364" s="50"/>
      <c r="H364" s="50"/>
      <c r="I364" s="1"/>
      <c r="J364" s="1"/>
      <c r="K364" s="1"/>
      <c r="L364" s="1"/>
      <c r="M364" s="1"/>
      <c r="N364" s="1"/>
      <c r="O364" s="1"/>
      <c r="P364" s="1"/>
      <c r="Q364" s="1"/>
      <c r="R364" s="1"/>
      <c r="S364" s="1"/>
      <c r="T364" s="1"/>
      <c r="U364" s="1"/>
      <c r="V364" s="1"/>
      <c r="W364" s="1"/>
      <c r="X364" s="1"/>
      <c r="Y364" s="1"/>
      <c r="Z364" s="1"/>
    </row>
    <row r="365" spans="1:26" ht="15.75" customHeight="1">
      <c r="A365" s="1"/>
      <c r="B365" s="47"/>
      <c r="C365" s="48"/>
      <c r="D365" s="49"/>
      <c r="E365" s="47"/>
      <c r="F365" s="50"/>
      <c r="G365" s="50"/>
      <c r="H365" s="50"/>
      <c r="I365" s="1"/>
      <c r="J365" s="1"/>
      <c r="K365" s="1"/>
      <c r="L365" s="1"/>
      <c r="M365" s="1"/>
      <c r="N365" s="1"/>
      <c r="O365" s="1"/>
      <c r="P365" s="1"/>
      <c r="Q365" s="1"/>
      <c r="R365" s="1"/>
      <c r="S365" s="1"/>
      <c r="T365" s="1"/>
      <c r="U365" s="1"/>
      <c r="V365" s="1"/>
      <c r="W365" s="1"/>
      <c r="X365" s="1"/>
      <c r="Y365" s="1"/>
      <c r="Z365" s="1"/>
    </row>
    <row r="366" spans="1:26" ht="15.75" customHeight="1">
      <c r="A366" s="1"/>
      <c r="B366" s="47"/>
      <c r="C366" s="48"/>
      <c r="D366" s="49"/>
      <c r="E366" s="47"/>
      <c r="F366" s="50"/>
      <c r="G366" s="50"/>
      <c r="H366" s="50"/>
      <c r="I366" s="1"/>
      <c r="J366" s="1"/>
      <c r="K366" s="1"/>
      <c r="L366" s="1"/>
      <c r="M366" s="1"/>
      <c r="N366" s="1"/>
      <c r="O366" s="1"/>
      <c r="P366" s="1"/>
      <c r="Q366" s="1"/>
      <c r="R366" s="1"/>
      <c r="S366" s="1"/>
      <c r="T366" s="1"/>
      <c r="U366" s="1"/>
      <c r="V366" s="1"/>
      <c r="W366" s="1"/>
      <c r="X366" s="1"/>
      <c r="Y366" s="1"/>
      <c r="Z366" s="1"/>
    </row>
    <row r="367" spans="1:26" ht="15.75" customHeight="1">
      <c r="A367" s="1"/>
      <c r="B367" s="47"/>
      <c r="C367" s="48"/>
      <c r="D367" s="49"/>
      <c r="E367" s="47"/>
      <c r="F367" s="50"/>
      <c r="G367" s="50"/>
      <c r="H367" s="50"/>
      <c r="I367" s="1"/>
      <c r="J367" s="1"/>
      <c r="K367" s="1"/>
      <c r="L367" s="1"/>
      <c r="M367" s="1"/>
      <c r="N367" s="1"/>
      <c r="O367" s="1"/>
      <c r="P367" s="1"/>
      <c r="Q367" s="1"/>
      <c r="R367" s="1"/>
      <c r="S367" s="1"/>
      <c r="T367" s="1"/>
      <c r="U367" s="1"/>
      <c r="V367" s="1"/>
      <c r="W367" s="1"/>
      <c r="X367" s="1"/>
      <c r="Y367" s="1"/>
      <c r="Z367" s="1"/>
    </row>
    <row r="368" spans="1:26" ht="15.75" customHeight="1">
      <c r="A368" s="1"/>
      <c r="B368" s="47"/>
      <c r="C368" s="48"/>
      <c r="D368" s="49"/>
      <c r="E368" s="47"/>
      <c r="F368" s="50"/>
      <c r="G368" s="50"/>
      <c r="H368" s="50"/>
      <c r="I368" s="1"/>
      <c r="J368" s="1"/>
      <c r="K368" s="1"/>
      <c r="L368" s="1"/>
      <c r="M368" s="1"/>
      <c r="N368" s="1"/>
      <c r="O368" s="1"/>
      <c r="P368" s="1"/>
      <c r="Q368" s="1"/>
      <c r="R368" s="1"/>
      <c r="S368" s="1"/>
      <c r="T368" s="1"/>
      <c r="U368" s="1"/>
      <c r="V368" s="1"/>
      <c r="W368" s="1"/>
      <c r="X368" s="1"/>
      <c r="Y368" s="1"/>
      <c r="Z368" s="1"/>
    </row>
    <row r="369" spans="1:26" ht="15.75" customHeight="1">
      <c r="A369" s="1"/>
      <c r="B369" s="47"/>
      <c r="C369" s="48"/>
      <c r="D369" s="49"/>
      <c r="E369" s="47"/>
      <c r="F369" s="50"/>
      <c r="G369" s="50"/>
      <c r="H369" s="50"/>
      <c r="I369" s="1"/>
      <c r="J369" s="1"/>
      <c r="K369" s="1"/>
      <c r="L369" s="1"/>
      <c r="M369" s="1"/>
      <c r="N369" s="1"/>
      <c r="O369" s="1"/>
      <c r="P369" s="1"/>
      <c r="Q369" s="1"/>
      <c r="R369" s="1"/>
      <c r="S369" s="1"/>
      <c r="T369" s="1"/>
      <c r="U369" s="1"/>
      <c r="V369" s="1"/>
      <c r="W369" s="1"/>
      <c r="X369" s="1"/>
      <c r="Y369" s="1"/>
      <c r="Z369" s="1"/>
    </row>
    <row r="370" spans="1:26" ht="15.75" customHeight="1">
      <c r="A370" s="1"/>
      <c r="B370" s="47"/>
      <c r="C370" s="48"/>
      <c r="D370" s="49"/>
      <c r="E370" s="47"/>
      <c r="F370" s="50"/>
      <c r="G370" s="50"/>
      <c r="H370" s="50"/>
      <c r="I370" s="1"/>
      <c r="J370" s="1"/>
      <c r="K370" s="1"/>
      <c r="L370" s="1"/>
      <c r="M370" s="1"/>
      <c r="N370" s="1"/>
      <c r="O370" s="1"/>
      <c r="P370" s="1"/>
      <c r="Q370" s="1"/>
      <c r="R370" s="1"/>
      <c r="S370" s="1"/>
      <c r="T370" s="1"/>
      <c r="U370" s="1"/>
      <c r="V370" s="1"/>
      <c r="W370" s="1"/>
      <c r="X370" s="1"/>
      <c r="Y370" s="1"/>
      <c r="Z370" s="1"/>
    </row>
    <row r="371" spans="1:26" ht="15.75" customHeight="1">
      <c r="A371" s="1"/>
      <c r="B371" s="47"/>
      <c r="C371" s="48"/>
      <c r="D371" s="49"/>
      <c r="E371" s="47"/>
      <c r="F371" s="50"/>
      <c r="G371" s="50"/>
      <c r="H371" s="50"/>
      <c r="I371" s="1"/>
      <c r="J371" s="1"/>
      <c r="K371" s="1"/>
      <c r="L371" s="1"/>
      <c r="M371" s="1"/>
      <c r="N371" s="1"/>
      <c r="O371" s="1"/>
      <c r="P371" s="1"/>
      <c r="Q371" s="1"/>
      <c r="R371" s="1"/>
      <c r="S371" s="1"/>
      <c r="T371" s="1"/>
      <c r="U371" s="1"/>
      <c r="V371" s="1"/>
      <c r="W371" s="1"/>
      <c r="X371" s="1"/>
      <c r="Y371" s="1"/>
      <c r="Z371" s="1"/>
    </row>
    <row r="372" spans="1:26" ht="15.75" customHeight="1">
      <c r="A372" s="1"/>
      <c r="B372" s="47"/>
      <c r="C372" s="48"/>
      <c r="D372" s="49"/>
      <c r="E372" s="47"/>
      <c r="F372" s="50"/>
      <c r="G372" s="50"/>
      <c r="H372" s="50"/>
      <c r="I372" s="1"/>
      <c r="J372" s="1"/>
      <c r="K372" s="1"/>
      <c r="L372" s="1"/>
      <c r="M372" s="1"/>
      <c r="N372" s="1"/>
      <c r="O372" s="1"/>
      <c r="P372" s="1"/>
      <c r="Q372" s="1"/>
      <c r="R372" s="1"/>
      <c r="S372" s="1"/>
      <c r="T372" s="1"/>
      <c r="U372" s="1"/>
      <c r="V372" s="1"/>
      <c r="W372" s="1"/>
      <c r="X372" s="1"/>
      <c r="Y372" s="1"/>
      <c r="Z372" s="1"/>
    </row>
    <row r="373" spans="1:26" ht="15.75" customHeight="1">
      <c r="A373" s="1"/>
      <c r="B373" s="47"/>
      <c r="C373" s="48"/>
      <c r="D373" s="49"/>
      <c r="E373" s="47"/>
      <c r="F373" s="50"/>
      <c r="G373" s="50"/>
      <c r="H373" s="50"/>
      <c r="I373" s="1"/>
      <c r="J373" s="1"/>
      <c r="K373" s="1"/>
      <c r="L373" s="1"/>
      <c r="M373" s="1"/>
      <c r="N373" s="1"/>
      <c r="O373" s="1"/>
      <c r="P373" s="1"/>
      <c r="Q373" s="1"/>
      <c r="R373" s="1"/>
      <c r="S373" s="1"/>
      <c r="T373" s="1"/>
      <c r="U373" s="1"/>
      <c r="V373" s="1"/>
      <c r="W373" s="1"/>
      <c r="X373" s="1"/>
      <c r="Y373" s="1"/>
      <c r="Z373" s="1"/>
    </row>
    <row r="374" spans="1:26" ht="15.75" customHeight="1">
      <c r="A374" s="1"/>
      <c r="B374" s="47"/>
      <c r="C374" s="48"/>
      <c r="D374" s="49"/>
      <c r="E374" s="47"/>
      <c r="F374" s="50"/>
      <c r="G374" s="50"/>
      <c r="H374" s="50"/>
      <c r="I374" s="1"/>
      <c r="J374" s="1"/>
      <c r="K374" s="1"/>
      <c r="L374" s="1"/>
      <c r="M374" s="1"/>
      <c r="N374" s="1"/>
      <c r="O374" s="1"/>
      <c r="P374" s="1"/>
      <c r="Q374" s="1"/>
      <c r="R374" s="1"/>
      <c r="S374" s="1"/>
      <c r="T374" s="1"/>
      <c r="U374" s="1"/>
      <c r="V374" s="1"/>
      <c r="W374" s="1"/>
      <c r="X374" s="1"/>
      <c r="Y374" s="1"/>
      <c r="Z374" s="1"/>
    </row>
    <row r="375" spans="1:26" ht="15.75" customHeight="1">
      <c r="A375" s="1"/>
      <c r="B375" s="47"/>
      <c r="C375" s="48"/>
      <c r="D375" s="49"/>
      <c r="E375" s="47"/>
      <c r="F375" s="50"/>
      <c r="G375" s="50"/>
      <c r="H375" s="50"/>
      <c r="I375" s="1"/>
      <c r="J375" s="1"/>
      <c r="K375" s="1"/>
      <c r="L375" s="1"/>
      <c r="M375" s="1"/>
      <c r="N375" s="1"/>
      <c r="O375" s="1"/>
      <c r="P375" s="1"/>
      <c r="Q375" s="1"/>
      <c r="R375" s="1"/>
      <c r="S375" s="1"/>
      <c r="T375" s="1"/>
      <c r="U375" s="1"/>
      <c r="V375" s="1"/>
      <c r="W375" s="1"/>
      <c r="X375" s="1"/>
      <c r="Y375" s="1"/>
      <c r="Z375" s="1"/>
    </row>
    <row r="376" spans="1:26" ht="15.75" customHeight="1">
      <c r="A376" s="1"/>
      <c r="B376" s="47"/>
      <c r="C376" s="48"/>
      <c r="D376" s="49"/>
      <c r="E376" s="47"/>
      <c r="F376" s="50"/>
      <c r="G376" s="50"/>
      <c r="H376" s="50"/>
      <c r="I376" s="1"/>
      <c r="J376" s="1"/>
      <c r="K376" s="1"/>
      <c r="L376" s="1"/>
      <c r="M376" s="1"/>
      <c r="N376" s="1"/>
      <c r="O376" s="1"/>
      <c r="P376" s="1"/>
      <c r="Q376" s="1"/>
      <c r="R376" s="1"/>
      <c r="S376" s="1"/>
      <c r="T376" s="1"/>
      <c r="U376" s="1"/>
      <c r="V376" s="1"/>
      <c r="W376" s="1"/>
      <c r="X376" s="1"/>
      <c r="Y376" s="1"/>
      <c r="Z376" s="1"/>
    </row>
    <row r="377" spans="1:26" ht="15.75" customHeight="1">
      <c r="A377" s="1"/>
      <c r="B377" s="47"/>
      <c r="C377" s="48"/>
      <c r="D377" s="49"/>
      <c r="E377" s="47"/>
      <c r="F377" s="50"/>
      <c r="G377" s="50"/>
      <c r="H377" s="50"/>
      <c r="I377" s="1"/>
      <c r="J377" s="1"/>
      <c r="K377" s="1"/>
      <c r="L377" s="1"/>
      <c r="M377" s="1"/>
      <c r="N377" s="1"/>
      <c r="O377" s="1"/>
      <c r="P377" s="1"/>
      <c r="Q377" s="1"/>
      <c r="R377" s="1"/>
      <c r="S377" s="1"/>
      <c r="T377" s="1"/>
      <c r="U377" s="1"/>
      <c r="V377" s="1"/>
      <c r="W377" s="1"/>
      <c r="X377" s="1"/>
      <c r="Y377" s="1"/>
      <c r="Z377" s="1"/>
    </row>
    <row r="378" spans="1:26" ht="15.75" customHeight="1">
      <c r="A378" s="1"/>
      <c r="B378" s="47"/>
      <c r="C378" s="48"/>
      <c r="D378" s="49"/>
      <c r="E378" s="47"/>
      <c r="F378" s="50"/>
      <c r="G378" s="50"/>
      <c r="H378" s="50"/>
      <c r="I378" s="1"/>
      <c r="J378" s="1"/>
      <c r="K378" s="1"/>
      <c r="L378" s="1"/>
      <c r="M378" s="1"/>
      <c r="N378" s="1"/>
      <c r="O378" s="1"/>
      <c r="P378" s="1"/>
      <c r="Q378" s="1"/>
      <c r="R378" s="1"/>
      <c r="S378" s="1"/>
      <c r="T378" s="1"/>
      <c r="U378" s="1"/>
      <c r="V378" s="1"/>
      <c r="W378" s="1"/>
      <c r="X378" s="1"/>
      <c r="Y378" s="1"/>
      <c r="Z378" s="1"/>
    </row>
    <row r="379" spans="1:26" ht="15.75" customHeight="1">
      <c r="A379" s="1"/>
      <c r="B379" s="47"/>
      <c r="C379" s="48"/>
      <c r="D379" s="49"/>
      <c r="E379" s="47"/>
      <c r="F379" s="50"/>
      <c r="G379" s="50"/>
      <c r="H379" s="50"/>
      <c r="I379" s="1"/>
      <c r="J379" s="1"/>
      <c r="K379" s="1"/>
      <c r="L379" s="1"/>
      <c r="M379" s="1"/>
      <c r="N379" s="1"/>
      <c r="O379" s="1"/>
      <c r="P379" s="1"/>
      <c r="Q379" s="1"/>
      <c r="R379" s="1"/>
      <c r="S379" s="1"/>
      <c r="T379" s="1"/>
      <c r="U379" s="1"/>
      <c r="V379" s="1"/>
      <c r="W379" s="1"/>
      <c r="X379" s="1"/>
      <c r="Y379" s="1"/>
      <c r="Z379" s="1"/>
    </row>
    <row r="380" spans="1:26" ht="15.75" customHeight="1">
      <c r="A380" s="1"/>
      <c r="B380" s="47"/>
      <c r="C380" s="48"/>
      <c r="D380" s="49"/>
      <c r="E380" s="47"/>
      <c r="F380" s="50"/>
      <c r="G380" s="50"/>
      <c r="H380" s="50"/>
      <c r="I380" s="1"/>
      <c r="J380" s="1"/>
      <c r="K380" s="1"/>
      <c r="L380" s="1"/>
      <c r="M380" s="1"/>
      <c r="N380" s="1"/>
      <c r="O380" s="1"/>
      <c r="P380" s="1"/>
      <c r="Q380" s="1"/>
      <c r="R380" s="1"/>
      <c r="S380" s="1"/>
      <c r="T380" s="1"/>
      <c r="U380" s="1"/>
      <c r="V380" s="1"/>
      <c r="W380" s="1"/>
      <c r="X380" s="1"/>
      <c r="Y380" s="1"/>
      <c r="Z380" s="1"/>
    </row>
    <row r="381" spans="1:26" ht="15.75" customHeight="1">
      <c r="A381" s="1"/>
      <c r="B381" s="47"/>
      <c r="C381" s="48"/>
      <c r="D381" s="49"/>
      <c r="E381" s="47"/>
      <c r="F381" s="50"/>
      <c r="G381" s="50"/>
      <c r="H381" s="50"/>
      <c r="I381" s="1"/>
      <c r="J381" s="1"/>
      <c r="K381" s="1"/>
      <c r="L381" s="1"/>
      <c r="M381" s="1"/>
      <c r="N381" s="1"/>
      <c r="O381" s="1"/>
      <c r="P381" s="1"/>
      <c r="Q381" s="1"/>
      <c r="R381" s="1"/>
      <c r="S381" s="1"/>
      <c r="T381" s="1"/>
      <c r="U381" s="1"/>
      <c r="V381" s="1"/>
      <c r="W381" s="1"/>
      <c r="X381" s="1"/>
      <c r="Y381" s="1"/>
      <c r="Z381" s="1"/>
    </row>
    <row r="382" spans="1:26" ht="15.75" customHeight="1">
      <c r="A382" s="1"/>
      <c r="B382" s="47"/>
      <c r="C382" s="48"/>
      <c r="D382" s="49"/>
      <c r="E382" s="47"/>
      <c r="F382" s="50"/>
      <c r="G382" s="50"/>
      <c r="H382" s="50"/>
      <c r="I382" s="1"/>
      <c r="J382" s="1"/>
      <c r="K382" s="1"/>
      <c r="L382" s="1"/>
      <c r="M382" s="1"/>
      <c r="N382" s="1"/>
      <c r="O382" s="1"/>
      <c r="P382" s="1"/>
      <c r="Q382" s="1"/>
      <c r="R382" s="1"/>
      <c r="S382" s="1"/>
      <c r="T382" s="1"/>
      <c r="U382" s="1"/>
      <c r="V382" s="1"/>
      <c r="W382" s="1"/>
      <c r="X382" s="1"/>
      <c r="Y382" s="1"/>
      <c r="Z382" s="1"/>
    </row>
    <row r="383" spans="1:26" ht="15.75" customHeight="1">
      <c r="A383" s="1"/>
      <c r="B383" s="47"/>
      <c r="C383" s="48"/>
      <c r="D383" s="49"/>
      <c r="E383" s="47"/>
      <c r="F383" s="50"/>
      <c r="G383" s="50"/>
      <c r="H383" s="50"/>
      <c r="I383" s="1"/>
      <c r="J383" s="1"/>
      <c r="K383" s="1"/>
      <c r="L383" s="1"/>
      <c r="M383" s="1"/>
      <c r="N383" s="1"/>
      <c r="O383" s="1"/>
      <c r="P383" s="1"/>
      <c r="Q383" s="1"/>
      <c r="R383" s="1"/>
      <c r="S383" s="1"/>
      <c r="T383" s="1"/>
      <c r="U383" s="1"/>
      <c r="V383" s="1"/>
      <c r="W383" s="1"/>
      <c r="X383" s="1"/>
      <c r="Y383" s="1"/>
      <c r="Z383" s="1"/>
    </row>
    <row r="384" spans="1:26" ht="15.75" customHeight="1">
      <c r="A384" s="1"/>
      <c r="B384" s="47"/>
      <c r="C384" s="48"/>
      <c r="D384" s="49"/>
      <c r="E384" s="47"/>
      <c r="F384" s="50"/>
      <c r="G384" s="50"/>
      <c r="H384" s="50"/>
      <c r="I384" s="1"/>
      <c r="J384" s="1"/>
      <c r="K384" s="1"/>
      <c r="L384" s="1"/>
      <c r="M384" s="1"/>
      <c r="N384" s="1"/>
      <c r="O384" s="1"/>
      <c r="P384" s="1"/>
      <c r="Q384" s="1"/>
      <c r="R384" s="1"/>
      <c r="S384" s="1"/>
      <c r="T384" s="1"/>
      <c r="U384" s="1"/>
      <c r="V384" s="1"/>
      <c r="W384" s="1"/>
      <c r="X384" s="1"/>
      <c r="Y384" s="1"/>
      <c r="Z384" s="1"/>
    </row>
    <row r="385" spans="1:26" ht="15.75" customHeight="1">
      <c r="A385" s="1"/>
      <c r="B385" s="47"/>
      <c r="C385" s="48"/>
      <c r="D385" s="49"/>
      <c r="E385" s="47"/>
      <c r="F385" s="50"/>
      <c r="G385" s="50"/>
      <c r="H385" s="50"/>
      <c r="I385" s="1"/>
      <c r="J385" s="1"/>
      <c r="K385" s="1"/>
      <c r="L385" s="1"/>
      <c r="M385" s="1"/>
      <c r="N385" s="1"/>
      <c r="O385" s="1"/>
      <c r="P385" s="1"/>
      <c r="Q385" s="1"/>
      <c r="R385" s="1"/>
      <c r="S385" s="1"/>
      <c r="T385" s="1"/>
      <c r="U385" s="1"/>
      <c r="V385" s="1"/>
      <c r="W385" s="1"/>
      <c r="X385" s="1"/>
      <c r="Y385" s="1"/>
      <c r="Z385" s="1"/>
    </row>
    <row r="386" spans="1:26" ht="15.75" customHeight="1">
      <c r="A386" s="1"/>
      <c r="B386" s="47"/>
      <c r="C386" s="48"/>
      <c r="D386" s="49"/>
      <c r="E386" s="47"/>
      <c r="F386" s="50"/>
      <c r="G386" s="50"/>
      <c r="H386" s="50"/>
      <c r="I386" s="1"/>
      <c r="J386" s="1"/>
      <c r="K386" s="1"/>
      <c r="L386" s="1"/>
      <c r="M386" s="1"/>
      <c r="N386" s="1"/>
      <c r="O386" s="1"/>
      <c r="P386" s="1"/>
      <c r="Q386" s="1"/>
      <c r="R386" s="1"/>
      <c r="S386" s="1"/>
      <c r="T386" s="1"/>
      <c r="U386" s="1"/>
      <c r="V386" s="1"/>
      <c r="W386" s="1"/>
      <c r="X386" s="1"/>
      <c r="Y386" s="1"/>
      <c r="Z386" s="1"/>
    </row>
    <row r="387" spans="1:26" ht="15.75" customHeight="1">
      <c r="A387" s="1"/>
      <c r="B387" s="47"/>
      <c r="C387" s="48"/>
      <c r="D387" s="49"/>
      <c r="E387" s="47"/>
      <c r="F387" s="50"/>
      <c r="G387" s="50"/>
      <c r="H387" s="50"/>
      <c r="I387" s="1"/>
      <c r="J387" s="1"/>
      <c r="K387" s="1"/>
      <c r="L387" s="1"/>
      <c r="M387" s="1"/>
      <c r="N387" s="1"/>
      <c r="O387" s="1"/>
      <c r="P387" s="1"/>
      <c r="Q387" s="1"/>
      <c r="R387" s="1"/>
      <c r="S387" s="1"/>
      <c r="T387" s="1"/>
      <c r="U387" s="1"/>
      <c r="V387" s="1"/>
      <c r="W387" s="1"/>
      <c r="X387" s="1"/>
      <c r="Y387" s="1"/>
      <c r="Z387" s="1"/>
    </row>
    <row r="388" spans="1:26" ht="15.75" customHeight="1">
      <c r="A388" s="1"/>
      <c r="B388" s="47"/>
      <c r="C388" s="48"/>
      <c r="D388" s="49"/>
      <c r="E388" s="47"/>
      <c r="F388" s="50"/>
      <c r="G388" s="50"/>
      <c r="H388" s="50"/>
      <c r="I388" s="1"/>
      <c r="J388" s="1"/>
      <c r="K388" s="1"/>
      <c r="L388" s="1"/>
      <c r="M388" s="1"/>
      <c r="N388" s="1"/>
      <c r="O388" s="1"/>
      <c r="P388" s="1"/>
      <c r="Q388" s="1"/>
      <c r="R388" s="1"/>
      <c r="S388" s="1"/>
      <c r="T388" s="1"/>
      <c r="U388" s="1"/>
      <c r="V388" s="1"/>
      <c r="W388" s="1"/>
      <c r="X388" s="1"/>
      <c r="Y388" s="1"/>
      <c r="Z388" s="1"/>
    </row>
    <row r="389" spans="1:26" ht="15.75" customHeight="1">
      <c r="A389" s="1"/>
      <c r="B389" s="47"/>
      <c r="C389" s="48"/>
      <c r="D389" s="49"/>
      <c r="E389" s="47"/>
      <c r="F389" s="50"/>
      <c r="G389" s="50"/>
      <c r="H389" s="50"/>
      <c r="I389" s="1"/>
      <c r="J389" s="1"/>
      <c r="K389" s="1"/>
      <c r="L389" s="1"/>
      <c r="M389" s="1"/>
      <c r="N389" s="1"/>
      <c r="O389" s="1"/>
      <c r="P389" s="1"/>
      <c r="Q389" s="1"/>
      <c r="R389" s="1"/>
      <c r="S389" s="1"/>
      <c r="T389" s="1"/>
      <c r="U389" s="1"/>
      <c r="V389" s="1"/>
      <c r="W389" s="1"/>
      <c r="X389" s="1"/>
      <c r="Y389" s="1"/>
      <c r="Z389" s="1"/>
    </row>
    <row r="390" spans="1:26" ht="15.75" customHeight="1">
      <c r="A390" s="1"/>
      <c r="B390" s="47"/>
      <c r="C390" s="48"/>
      <c r="D390" s="49"/>
      <c r="E390" s="47"/>
      <c r="F390" s="50"/>
      <c r="G390" s="50"/>
      <c r="H390" s="50"/>
      <c r="I390" s="1"/>
      <c r="J390" s="1"/>
      <c r="K390" s="1"/>
      <c r="L390" s="1"/>
      <c r="M390" s="1"/>
      <c r="N390" s="1"/>
      <c r="O390" s="1"/>
      <c r="P390" s="1"/>
      <c r="Q390" s="1"/>
      <c r="R390" s="1"/>
      <c r="S390" s="1"/>
      <c r="T390" s="1"/>
      <c r="U390" s="1"/>
      <c r="V390" s="1"/>
      <c r="W390" s="1"/>
      <c r="X390" s="1"/>
      <c r="Y390" s="1"/>
      <c r="Z390" s="1"/>
    </row>
    <row r="391" spans="1:26" ht="15.75" customHeight="1">
      <c r="A391" s="1"/>
      <c r="B391" s="47"/>
      <c r="C391" s="48"/>
      <c r="D391" s="49"/>
      <c r="E391" s="47"/>
      <c r="F391" s="50"/>
      <c r="G391" s="50"/>
      <c r="H391" s="50"/>
      <c r="I391" s="1"/>
      <c r="J391" s="1"/>
      <c r="K391" s="1"/>
      <c r="L391" s="1"/>
      <c r="M391" s="1"/>
      <c r="N391" s="1"/>
      <c r="O391" s="1"/>
      <c r="P391" s="1"/>
      <c r="Q391" s="1"/>
      <c r="R391" s="1"/>
      <c r="S391" s="1"/>
      <c r="T391" s="1"/>
      <c r="U391" s="1"/>
      <c r="V391" s="1"/>
      <c r="W391" s="1"/>
      <c r="X391" s="1"/>
      <c r="Y391" s="1"/>
      <c r="Z391" s="1"/>
    </row>
    <row r="392" spans="1:26" ht="15.75" customHeight="1">
      <c r="A392" s="1"/>
      <c r="B392" s="47"/>
      <c r="C392" s="48"/>
      <c r="D392" s="49"/>
      <c r="E392" s="47"/>
      <c r="F392" s="50"/>
      <c r="G392" s="50"/>
      <c r="H392" s="50"/>
      <c r="I392" s="1"/>
      <c r="J392" s="1"/>
      <c r="K392" s="1"/>
      <c r="L392" s="1"/>
      <c r="M392" s="1"/>
      <c r="N392" s="1"/>
      <c r="O392" s="1"/>
      <c r="P392" s="1"/>
      <c r="Q392" s="1"/>
      <c r="R392" s="1"/>
      <c r="S392" s="1"/>
      <c r="T392" s="1"/>
      <c r="U392" s="1"/>
      <c r="V392" s="1"/>
      <c r="W392" s="1"/>
      <c r="X392" s="1"/>
      <c r="Y392" s="1"/>
      <c r="Z392" s="1"/>
    </row>
    <row r="393" spans="1:26" ht="15.75" customHeight="1">
      <c r="A393" s="1"/>
      <c r="B393" s="47"/>
      <c r="C393" s="48"/>
      <c r="D393" s="49"/>
      <c r="E393" s="47"/>
      <c r="F393" s="50"/>
      <c r="G393" s="50"/>
      <c r="H393" s="50"/>
      <c r="I393" s="1"/>
      <c r="J393" s="1"/>
      <c r="K393" s="1"/>
      <c r="L393" s="1"/>
      <c r="M393" s="1"/>
      <c r="N393" s="1"/>
      <c r="O393" s="1"/>
      <c r="P393" s="1"/>
      <c r="Q393" s="1"/>
      <c r="R393" s="1"/>
      <c r="S393" s="1"/>
      <c r="T393" s="1"/>
      <c r="U393" s="1"/>
      <c r="V393" s="1"/>
      <c r="W393" s="1"/>
      <c r="X393" s="1"/>
      <c r="Y393" s="1"/>
      <c r="Z393" s="1"/>
    </row>
    <row r="394" spans="1:26" ht="15.75" customHeight="1">
      <c r="A394" s="1"/>
      <c r="B394" s="47"/>
      <c r="C394" s="48"/>
      <c r="D394" s="49"/>
      <c r="E394" s="47"/>
      <c r="F394" s="50"/>
      <c r="G394" s="50"/>
      <c r="H394" s="50"/>
      <c r="I394" s="1"/>
      <c r="J394" s="1"/>
      <c r="K394" s="1"/>
      <c r="L394" s="1"/>
      <c r="M394" s="1"/>
      <c r="N394" s="1"/>
      <c r="O394" s="1"/>
      <c r="P394" s="1"/>
      <c r="Q394" s="1"/>
      <c r="R394" s="1"/>
      <c r="S394" s="1"/>
      <c r="T394" s="1"/>
      <c r="U394" s="1"/>
      <c r="V394" s="1"/>
      <c r="W394" s="1"/>
      <c r="X394" s="1"/>
      <c r="Y394" s="1"/>
      <c r="Z394" s="1"/>
    </row>
    <row r="395" spans="1:26" ht="15.75" customHeight="1">
      <c r="A395" s="1"/>
      <c r="B395" s="47"/>
      <c r="C395" s="48"/>
      <c r="D395" s="49"/>
      <c r="E395" s="47"/>
      <c r="F395" s="50"/>
      <c r="G395" s="50"/>
      <c r="H395" s="50"/>
      <c r="I395" s="1"/>
      <c r="J395" s="1"/>
      <c r="K395" s="1"/>
      <c r="L395" s="1"/>
      <c r="M395" s="1"/>
      <c r="N395" s="1"/>
      <c r="O395" s="1"/>
      <c r="P395" s="1"/>
      <c r="Q395" s="1"/>
      <c r="R395" s="1"/>
      <c r="S395" s="1"/>
      <c r="T395" s="1"/>
      <c r="U395" s="1"/>
      <c r="V395" s="1"/>
      <c r="W395" s="1"/>
      <c r="X395" s="1"/>
      <c r="Y395" s="1"/>
      <c r="Z395" s="1"/>
    </row>
    <row r="396" spans="1:26" ht="15.75" customHeight="1">
      <c r="A396" s="1"/>
      <c r="B396" s="47"/>
      <c r="C396" s="48"/>
      <c r="D396" s="49"/>
      <c r="E396" s="47"/>
      <c r="F396" s="50"/>
      <c r="G396" s="50"/>
      <c r="H396" s="50"/>
      <c r="I396" s="1"/>
      <c r="J396" s="1"/>
      <c r="K396" s="1"/>
      <c r="L396" s="1"/>
      <c r="M396" s="1"/>
      <c r="N396" s="1"/>
      <c r="O396" s="1"/>
      <c r="P396" s="1"/>
      <c r="Q396" s="1"/>
      <c r="R396" s="1"/>
      <c r="S396" s="1"/>
      <c r="T396" s="1"/>
      <c r="U396" s="1"/>
      <c r="V396" s="1"/>
      <c r="W396" s="1"/>
      <c r="X396" s="1"/>
      <c r="Y396" s="1"/>
      <c r="Z396" s="1"/>
    </row>
    <row r="397" spans="1:26" ht="15.75" customHeight="1">
      <c r="A397" s="1"/>
      <c r="B397" s="47"/>
      <c r="C397" s="48"/>
      <c r="D397" s="49"/>
      <c r="E397" s="47"/>
      <c r="F397" s="50"/>
      <c r="G397" s="50"/>
      <c r="H397" s="50"/>
      <c r="I397" s="1"/>
      <c r="J397" s="1"/>
      <c r="K397" s="1"/>
      <c r="L397" s="1"/>
      <c r="M397" s="1"/>
      <c r="N397" s="1"/>
      <c r="O397" s="1"/>
      <c r="P397" s="1"/>
      <c r="Q397" s="1"/>
      <c r="R397" s="1"/>
      <c r="S397" s="1"/>
      <c r="T397" s="1"/>
      <c r="U397" s="1"/>
      <c r="V397" s="1"/>
      <c r="W397" s="1"/>
      <c r="X397" s="1"/>
      <c r="Y397" s="1"/>
      <c r="Z397" s="1"/>
    </row>
    <row r="398" spans="1:26" ht="15.75" customHeight="1">
      <c r="A398" s="1"/>
      <c r="B398" s="47"/>
      <c r="C398" s="48"/>
      <c r="D398" s="49"/>
      <c r="E398" s="47"/>
      <c r="F398" s="50"/>
      <c r="G398" s="50"/>
      <c r="H398" s="50"/>
      <c r="I398" s="1"/>
      <c r="J398" s="1"/>
      <c r="K398" s="1"/>
      <c r="L398" s="1"/>
      <c r="M398" s="1"/>
      <c r="N398" s="1"/>
      <c r="O398" s="1"/>
      <c r="P398" s="1"/>
      <c r="Q398" s="1"/>
      <c r="R398" s="1"/>
      <c r="S398" s="1"/>
      <c r="T398" s="1"/>
      <c r="U398" s="1"/>
      <c r="V398" s="1"/>
      <c r="W398" s="1"/>
      <c r="X398" s="1"/>
      <c r="Y398" s="1"/>
      <c r="Z398" s="1"/>
    </row>
    <row r="399" spans="1:26" ht="15.75" customHeight="1">
      <c r="A399" s="1"/>
      <c r="B399" s="47"/>
      <c r="C399" s="48"/>
      <c r="D399" s="49"/>
      <c r="E399" s="47"/>
      <c r="F399" s="50"/>
      <c r="G399" s="50"/>
      <c r="H399" s="50"/>
      <c r="I399" s="1"/>
      <c r="J399" s="1"/>
      <c r="K399" s="1"/>
      <c r="L399" s="1"/>
      <c r="M399" s="1"/>
      <c r="N399" s="1"/>
      <c r="O399" s="1"/>
      <c r="P399" s="1"/>
      <c r="Q399" s="1"/>
      <c r="R399" s="1"/>
      <c r="S399" s="1"/>
      <c r="T399" s="1"/>
      <c r="U399" s="1"/>
      <c r="V399" s="1"/>
      <c r="W399" s="1"/>
      <c r="X399" s="1"/>
      <c r="Y399" s="1"/>
      <c r="Z399" s="1"/>
    </row>
    <row r="400" spans="1:26" ht="15.75" customHeight="1">
      <c r="A400" s="1"/>
      <c r="B400" s="47"/>
      <c r="C400" s="48"/>
      <c r="D400" s="49"/>
      <c r="E400" s="47"/>
      <c r="F400" s="50"/>
      <c r="G400" s="50"/>
      <c r="H400" s="50"/>
      <c r="I400" s="1"/>
      <c r="J400" s="1"/>
      <c r="K400" s="1"/>
      <c r="L400" s="1"/>
      <c r="M400" s="1"/>
      <c r="N400" s="1"/>
      <c r="O400" s="1"/>
      <c r="P400" s="1"/>
      <c r="Q400" s="1"/>
      <c r="R400" s="1"/>
      <c r="S400" s="1"/>
      <c r="T400" s="1"/>
      <c r="U400" s="1"/>
      <c r="V400" s="1"/>
      <c r="W400" s="1"/>
      <c r="X400" s="1"/>
      <c r="Y400" s="1"/>
      <c r="Z400" s="1"/>
    </row>
    <row r="401" spans="1:26" ht="15.75" customHeight="1">
      <c r="A401" s="1"/>
      <c r="B401" s="47"/>
      <c r="C401" s="48"/>
      <c r="D401" s="49"/>
      <c r="E401" s="47"/>
      <c r="F401" s="50"/>
      <c r="G401" s="50"/>
      <c r="H401" s="50"/>
      <c r="I401" s="1"/>
      <c r="J401" s="1"/>
      <c r="K401" s="1"/>
      <c r="L401" s="1"/>
      <c r="M401" s="1"/>
      <c r="N401" s="1"/>
      <c r="O401" s="1"/>
      <c r="P401" s="1"/>
      <c r="Q401" s="1"/>
      <c r="R401" s="1"/>
      <c r="S401" s="1"/>
      <c r="T401" s="1"/>
      <c r="U401" s="1"/>
      <c r="V401" s="1"/>
      <c r="W401" s="1"/>
      <c r="X401" s="1"/>
      <c r="Y401" s="1"/>
      <c r="Z401" s="1"/>
    </row>
    <row r="402" spans="1:26" ht="15.75" customHeight="1">
      <c r="A402" s="1"/>
      <c r="B402" s="47"/>
      <c r="C402" s="48"/>
      <c r="D402" s="49"/>
      <c r="E402" s="47"/>
      <c r="F402" s="50"/>
      <c r="G402" s="50"/>
      <c r="H402" s="50"/>
      <c r="I402" s="1"/>
      <c r="J402" s="1"/>
      <c r="K402" s="1"/>
      <c r="L402" s="1"/>
      <c r="M402" s="1"/>
      <c r="N402" s="1"/>
      <c r="O402" s="1"/>
      <c r="P402" s="1"/>
      <c r="Q402" s="1"/>
      <c r="R402" s="1"/>
      <c r="S402" s="1"/>
      <c r="T402" s="1"/>
      <c r="U402" s="1"/>
      <c r="V402" s="1"/>
      <c r="W402" s="1"/>
      <c r="X402" s="1"/>
      <c r="Y402" s="1"/>
      <c r="Z402" s="1"/>
    </row>
    <row r="403" spans="1:26" ht="15.75" customHeight="1">
      <c r="A403" s="1"/>
      <c r="B403" s="47"/>
      <c r="C403" s="48"/>
      <c r="D403" s="49"/>
      <c r="E403" s="47"/>
      <c r="F403" s="50"/>
      <c r="G403" s="50"/>
      <c r="H403" s="50"/>
      <c r="I403" s="1"/>
      <c r="J403" s="1"/>
      <c r="K403" s="1"/>
      <c r="L403" s="1"/>
      <c r="M403" s="1"/>
      <c r="N403" s="1"/>
      <c r="O403" s="1"/>
      <c r="P403" s="1"/>
      <c r="Q403" s="1"/>
      <c r="R403" s="1"/>
      <c r="S403" s="1"/>
      <c r="T403" s="1"/>
      <c r="U403" s="1"/>
      <c r="V403" s="1"/>
      <c r="W403" s="1"/>
      <c r="X403" s="1"/>
      <c r="Y403" s="1"/>
      <c r="Z403" s="1"/>
    </row>
    <row r="404" spans="1:26" ht="15.75" customHeight="1">
      <c r="A404" s="1"/>
      <c r="B404" s="47"/>
      <c r="C404" s="48"/>
      <c r="D404" s="49"/>
      <c r="E404" s="47"/>
      <c r="F404" s="50"/>
      <c r="G404" s="50"/>
      <c r="H404" s="50"/>
      <c r="I404" s="1"/>
      <c r="J404" s="1"/>
      <c r="K404" s="1"/>
      <c r="L404" s="1"/>
      <c r="M404" s="1"/>
      <c r="N404" s="1"/>
      <c r="O404" s="1"/>
      <c r="P404" s="1"/>
      <c r="Q404" s="1"/>
      <c r="R404" s="1"/>
      <c r="S404" s="1"/>
      <c r="T404" s="1"/>
      <c r="U404" s="1"/>
      <c r="V404" s="1"/>
      <c r="W404" s="1"/>
      <c r="X404" s="1"/>
      <c r="Y404" s="1"/>
      <c r="Z404" s="1"/>
    </row>
    <row r="405" spans="1:26" ht="15.75" customHeight="1">
      <c r="A405" s="1"/>
      <c r="B405" s="47"/>
      <c r="C405" s="48"/>
      <c r="D405" s="49"/>
      <c r="E405" s="47"/>
      <c r="F405" s="50"/>
      <c r="G405" s="50"/>
      <c r="H405" s="50"/>
      <c r="I405" s="1"/>
      <c r="J405" s="1"/>
      <c r="K405" s="1"/>
      <c r="L405" s="1"/>
      <c r="M405" s="1"/>
      <c r="N405" s="1"/>
      <c r="O405" s="1"/>
      <c r="P405" s="1"/>
      <c r="Q405" s="1"/>
      <c r="R405" s="1"/>
      <c r="S405" s="1"/>
      <c r="T405" s="1"/>
      <c r="U405" s="1"/>
      <c r="V405" s="1"/>
      <c r="W405" s="1"/>
      <c r="X405" s="1"/>
      <c r="Y405" s="1"/>
      <c r="Z405" s="1"/>
    </row>
    <row r="406" spans="1:26" ht="15.75" customHeight="1">
      <c r="A406" s="1"/>
      <c r="B406" s="47"/>
      <c r="C406" s="48"/>
      <c r="D406" s="49"/>
      <c r="E406" s="47"/>
      <c r="F406" s="50"/>
      <c r="G406" s="50"/>
      <c r="H406" s="50"/>
      <c r="I406" s="1"/>
      <c r="J406" s="1"/>
      <c r="K406" s="1"/>
      <c r="L406" s="1"/>
      <c r="M406" s="1"/>
      <c r="N406" s="1"/>
      <c r="O406" s="1"/>
      <c r="P406" s="1"/>
      <c r="Q406" s="1"/>
      <c r="R406" s="1"/>
      <c r="S406" s="1"/>
      <c r="T406" s="1"/>
      <c r="U406" s="1"/>
      <c r="V406" s="1"/>
      <c r="W406" s="1"/>
      <c r="X406" s="1"/>
      <c r="Y406" s="1"/>
      <c r="Z406" s="1"/>
    </row>
    <row r="407" spans="1:26" ht="15.75" customHeight="1">
      <c r="A407" s="1"/>
      <c r="B407" s="47"/>
      <c r="C407" s="48"/>
      <c r="D407" s="49"/>
      <c r="E407" s="47"/>
      <c r="F407" s="50"/>
      <c r="G407" s="50"/>
      <c r="H407" s="50"/>
      <c r="I407" s="1"/>
      <c r="J407" s="1"/>
      <c r="K407" s="1"/>
      <c r="L407" s="1"/>
      <c r="M407" s="1"/>
      <c r="N407" s="1"/>
      <c r="O407" s="1"/>
      <c r="P407" s="1"/>
      <c r="Q407" s="1"/>
      <c r="R407" s="1"/>
      <c r="S407" s="1"/>
      <c r="T407" s="1"/>
      <c r="U407" s="1"/>
      <c r="V407" s="1"/>
      <c r="W407" s="1"/>
      <c r="X407" s="1"/>
      <c r="Y407" s="1"/>
      <c r="Z407" s="1"/>
    </row>
    <row r="408" spans="1:26" ht="15.75" customHeight="1">
      <c r="A408" s="1"/>
      <c r="B408" s="47"/>
      <c r="C408" s="48"/>
      <c r="D408" s="49"/>
      <c r="E408" s="47"/>
      <c r="F408" s="50"/>
      <c r="G408" s="50"/>
      <c r="H408" s="50"/>
      <c r="I408" s="1"/>
      <c r="J408" s="1"/>
      <c r="K408" s="1"/>
      <c r="L408" s="1"/>
      <c r="M408" s="1"/>
      <c r="N408" s="1"/>
      <c r="O408" s="1"/>
      <c r="P408" s="1"/>
      <c r="Q408" s="1"/>
      <c r="R408" s="1"/>
      <c r="S408" s="1"/>
      <c r="T408" s="1"/>
      <c r="U408" s="1"/>
      <c r="V408" s="1"/>
      <c r="W408" s="1"/>
      <c r="X408" s="1"/>
      <c r="Y408" s="1"/>
      <c r="Z408" s="1"/>
    </row>
    <row r="409" spans="1:26" ht="15.75" customHeight="1">
      <c r="A409" s="1"/>
      <c r="B409" s="47"/>
      <c r="C409" s="48"/>
      <c r="D409" s="49"/>
      <c r="E409" s="47"/>
      <c r="F409" s="50"/>
      <c r="G409" s="50"/>
      <c r="H409" s="50"/>
      <c r="I409" s="1"/>
      <c r="J409" s="1"/>
      <c r="K409" s="1"/>
      <c r="L409" s="1"/>
      <c r="M409" s="1"/>
      <c r="N409" s="1"/>
      <c r="O409" s="1"/>
      <c r="P409" s="1"/>
      <c r="Q409" s="1"/>
      <c r="R409" s="1"/>
      <c r="S409" s="1"/>
      <c r="T409" s="1"/>
      <c r="U409" s="1"/>
      <c r="V409" s="1"/>
      <c r="W409" s="1"/>
      <c r="X409" s="1"/>
      <c r="Y409" s="1"/>
      <c r="Z409" s="1"/>
    </row>
    <row r="410" spans="1:26" ht="15.75" customHeight="1">
      <c r="A410" s="1"/>
      <c r="B410" s="47"/>
      <c r="C410" s="48"/>
      <c r="D410" s="49"/>
      <c r="E410" s="47"/>
      <c r="F410" s="50"/>
      <c r="G410" s="50"/>
      <c r="H410" s="50"/>
      <c r="I410" s="1"/>
      <c r="J410" s="1"/>
      <c r="K410" s="1"/>
      <c r="L410" s="1"/>
      <c r="M410" s="1"/>
      <c r="N410" s="1"/>
      <c r="O410" s="1"/>
      <c r="P410" s="1"/>
      <c r="Q410" s="1"/>
      <c r="R410" s="1"/>
      <c r="S410" s="1"/>
      <c r="T410" s="1"/>
      <c r="U410" s="1"/>
      <c r="V410" s="1"/>
      <c r="W410" s="1"/>
      <c r="X410" s="1"/>
      <c r="Y410" s="1"/>
      <c r="Z410" s="1"/>
    </row>
    <row r="411" spans="1:26" ht="15.75" customHeight="1">
      <c r="A411" s="1"/>
      <c r="B411" s="47"/>
      <c r="C411" s="48"/>
      <c r="D411" s="49"/>
      <c r="E411" s="47"/>
      <c r="F411" s="50"/>
      <c r="G411" s="50"/>
      <c r="H411" s="50"/>
      <c r="I411" s="1"/>
      <c r="J411" s="1"/>
      <c r="K411" s="1"/>
      <c r="L411" s="1"/>
      <c r="M411" s="1"/>
      <c r="N411" s="1"/>
      <c r="O411" s="1"/>
      <c r="P411" s="1"/>
      <c r="Q411" s="1"/>
      <c r="R411" s="1"/>
      <c r="S411" s="1"/>
      <c r="T411" s="1"/>
      <c r="U411" s="1"/>
      <c r="V411" s="1"/>
      <c r="W411" s="1"/>
      <c r="X411" s="1"/>
      <c r="Y411" s="1"/>
      <c r="Z411" s="1"/>
    </row>
    <row r="412" spans="1:26" ht="15.75" customHeight="1">
      <c r="A412" s="1"/>
      <c r="B412" s="47"/>
      <c r="C412" s="48"/>
      <c r="D412" s="49"/>
      <c r="E412" s="47"/>
      <c r="F412" s="50"/>
      <c r="G412" s="50"/>
      <c r="H412" s="50"/>
      <c r="I412" s="1"/>
      <c r="J412" s="1"/>
      <c r="K412" s="1"/>
      <c r="L412" s="1"/>
      <c r="M412" s="1"/>
      <c r="N412" s="1"/>
      <c r="O412" s="1"/>
      <c r="P412" s="1"/>
      <c r="Q412" s="1"/>
      <c r="R412" s="1"/>
      <c r="S412" s="1"/>
      <c r="T412" s="1"/>
      <c r="U412" s="1"/>
      <c r="V412" s="1"/>
      <c r="W412" s="1"/>
      <c r="X412" s="1"/>
      <c r="Y412" s="1"/>
      <c r="Z412" s="1"/>
    </row>
    <row r="413" spans="1:26" ht="15.75" customHeight="1">
      <c r="A413" s="1"/>
      <c r="B413" s="47"/>
      <c r="C413" s="48"/>
      <c r="D413" s="49"/>
      <c r="E413" s="47"/>
      <c r="F413" s="50"/>
      <c r="G413" s="50"/>
      <c r="H413" s="50"/>
      <c r="I413" s="1"/>
      <c r="J413" s="1"/>
      <c r="K413" s="1"/>
      <c r="L413" s="1"/>
      <c r="M413" s="1"/>
      <c r="N413" s="1"/>
      <c r="O413" s="1"/>
      <c r="P413" s="1"/>
      <c r="Q413" s="1"/>
      <c r="R413" s="1"/>
      <c r="S413" s="1"/>
      <c r="T413" s="1"/>
      <c r="U413" s="1"/>
      <c r="V413" s="1"/>
      <c r="W413" s="1"/>
      <c r="X413" s="1"/>
      <c r="Y413" s="1"/>
      <c r="Z413" s="1"/>
    </row>
    <row r="414" spans="1:26" ht="15.75" customHeight="1">
      <c r="A414" s="1"/>
      <c r="B414" s="47"/>
      <c r="C414" s="48"/>
      <c r="D414" s="49"/>
      <c r="E414" s="47"/>
      <c r="F414" s="50"/>
      <c r="G414" s="50"/>
      <c r="H414" s="50"/>
      <c r="I414" s="1"/>
      <c r="J414" s="1"/>
      <c r="K414" s="1"/>
      <c r="L414" s="1"/>
      <c r="M414" s="1"/>
      <c r="N414" s="1"/>
      <c r="O414" s="1"/>
      <c r="P414" s="1"/>
      <c r="Q414" s="1"/>
      <c r="R414" s="1"/>
      <c r="S414" s="1"/>
      <c r="T414" s="1"/>
      <c r="U414" s="1"/>
      <c r="V414" s="1"/>
      <c r="W414" s="1"/>
      <c r="X414" s="1"/>
      <c r="Y414" s="1"/>
      <c r="Z414" s="1"/>
    </row>
    <row r="415" spans="1:26" ht="15.75" customHeight="1">
      <c r="A415" s="1"/>
      <c r="B415" s="47"/>
      <c r="C415" s="48"/>
      <c r="D415" s="49"/>
      <c r="E415" s="47"/>
      <c r="F415" s="50"/>
      <c r="G415" s="50"/>
      <c r="H415" s="50"/>
      <c r="I415" s="1"/>
      <c r="J415" s="1"/>
      <c r="K415" s="1"/>
      <c r="L415" s="1"/>
      <c r="M415" s="1"/>
      <c r="N415" s="1"/>
      <c r="O415" s="1"/>
      <c r="P415" s="1"/>
      <c r="Q415" s="1"/>
      <c r="R415" s="1"/>
      <c r="S415" s="1"/>
      <c r="T415" s="1"/>
      <c r="U415" s="1"/>
      <c r="V415" s="1"/>
      <c r="W415" s="1"/>
      <c r="X415" s="1"/>
      <c r="Y415" s="1"/>
      <c r="Z415" s="1"/>
    </row>
    <row r="416" spans="1:26" ht="15.75" customHeight="1">
      <c r="A416" s="1"/>
      <c r="B416" s="47"/>
      <c r="C416" s="48"/>
      <c r="D416" s="49"/>
      <c r="E416" s="47"/>
      <c r="F416" s="50"/>
      <c r="G416" s="50"/>
      <c r="H416" s="50"/>
      <c r="I416" s="1"/>
      <c r="J416" s="1"/>
      <c r="K416" s="1"/>
      <c r="L416" s="1"/>
      <c r="M416" s="1"/>
      <c r="N416" s="1"/>
      <c r="O416" s="1"/>
      <c r="P416" s="1"/>
      <c r="Q416" s="1"/>
      <c r="R416" s="1"/>
      <c r="S416" s="1"/>
      <c r="T416" s="1"/>
      <c r="U416" s="1"/>
      <c r="V416" s="1"/>
      <c r="W416" s="1"/>
      <c r="X416" s="1"/>
      <c r="Y416" s="1"/>
      <c r="Z416" s="1"/>
    </row>
    <row r="417" spans="1:26" ht="15.75" customHeight="1">
      <c r="A417" s="1"/>
      <c r="B417" s="47"/>
      <c r="C417" s="48"/>
      <c r="D417" s="49"/>
      <c r="E417" s="47"/>
      <c r="F417" s="50"/>
      <c r="G417" s="50"/>
      <c r="H417" s="50"/>
      <c r="I417" s="1"/>
      <c r="J417" s="1"/>
      <c r="K417" s="1"/>
      <c r="L417" s="1"/>
      <c r="M417" s="1"/>
      <c r="N417" s="1"/>
      <c r="O417" s="1"/>
      <c r="P417" s="1"/>
      <c r="Q417" s="1"/>
      <c r="R417" s="1"/>
      <c r="S417" s="1"/>
      <c r="T417" s="1"/>
      <c r="U417" s="1"/>
      <c r="V417" s="1"/>
      <c r="W417" s="1"/>
      <c r="X417" s="1"/>
      <c r="Y417" s="1"/>
      <c r="Z417" s="1"/>
    </row>
    <row r="418" spans="1:26" ht="15.75" customHeight="1">
      <c r="A418" s="1"/>
      <c r="B418" s="47"/>
      <c r="C418" s="48"/>
      <c r="D418" s="49"/>
      <c r="E418" s="47"/>
      <c r="F418" s="50"/>
      <c r="G418" s="50"/>
      <c r="H418" s="50"/>
      <c r="I418" s="1"/>
      <c r="J418" s="1"/>
      <c r="K418" s="1"/>
      <c r="L418" s="1"/>
      <c r="M418" s="1"/>
      <c r="N418" s="1"/>
      <c r="O418" s="1"/>
      <c r="P418" s="1"/>
      <c r="Q418" s="1"/>
      <c r="R418" s="1"/>
      <c r="S418" s="1"/>
      <c r="T418" s="1"/>
      <c r="U418" s="1"/>
      <c r="V418" s="1"/>
      <c r="W418" s="1"/>
      <c r="X418" s="1"/>
      <c r="Y418" s="1"/>
      <c r="Z418" s="1"/>
    </row>
    <row r="419" spans="1:26" ht="15.75" customHeight="1">
      <c r="A419" s="1"/>
      <c r="B419" s="47"/>
      <c r="C419" s="48"/>
      <c r="D419" s="49"/>
      <c r="E419" s="47"/>
      <c r="F419" s="50"/>
      <c r="G419" s="50"/>
      <c r="H419" s="50"/>
      <c r="I419" s="1"/>
      <c r="J419" s="1"/>
      <c r="K419" s="1"/>
      <c r="L419" s="1"/>
      <c r="M419" s="1"/>
      <c r="N419" s="1"/>
      <c r="O419" s="1"/>
      <c r="P419" s="1"/>
      <c r="Q419" s="1"/>
      <c r="R419" s="1"/>
      <c r="S419" s="1"/>
      <c r="T419" s="1"/>
      <c r="U419" s="1"/>
      <c r="V419" s="1"/>
      <c r="W419" s="1"/>
      <c r="X419" s="1"/>
      <c r="Y419" s="1"/>
      <c r="Z419" s="1"/>
    </row>
    <row r="420" spans="1:26" ht="15.75" customHeight="1">
      <c r="A420" s="1"/>
      <c r="B420" s="47"/>
      <c r="C420" s="48"/>
      <c r="D420" s="49"/>
      <c r="E420" s="47"/>
      <c r="F420" s="50"/>
      <c r="G420" s="50"/>
      <c r="H420" s="50"/>
      <c r="I420" s="1"/>
      <c r="J420" s="1"/>
      <c r="K420" s="1"/>
      <c r="L420" s="1"/>
      <c r="M420" s="1"/>
      <c r="N420" s="1"/>
      <c r="O420" s="1"/>
      <c r="P420" s="1"/>
      <c r="Q420" s="1"/>
      <c r="R420" s="1"/>
      <c r="S420" s="1"/>
      <c r="T420" s="1"/>
      <c r="U420" s="1"/>
      <c r="V420" s="1"/>
      <c r="W420" s="1"/>
      <c r="X420" s="1"/>
      <c r="Y420" s="1"/>
      <c r="Z420" s="1"/>
    </row>
    <row r="421" spans="1:26" ht="15.75" customHeight="1">
      <c r="A421" s="1"/>
      <c r="B421" s="47"/>
      <c r="C421" s="48"/>
      <c r="D421" s="49"/>
      <c r="E421" s="47"/>
      <c r="F421" s="50"/>
      <c r="G421" s="50"/>
      <c r="H421" s="50"/>
      <c r="I421" s="1"/>
      <c r="J421" s="1"/>
      <c r="K421" s="1"/>
      <c r="L421" s="1"/>
      <c r="M421" s="1"/>
      <c r="N421" s="1"/>
      <c r="O421" s="1"/>
      <c r="P421" s="1"/>
      <c r="Q421" s="1"/>
      <c r="R421" s="1"/>
      <c r="S421" s="1"/>
      <c r="T421" s="1"/>
      <c r="U421" s="1"/>
      <c r="V421" s="1"/>
      <c r="W421" s="1"/>
      <c r="X421" s="1"/>
      <c r="Y421" s="1"/>
      <c r="Z421" s="1"/>
    </row>
    <row r="422" spans="1:26" ht="15.75" customHeight="1">
      <c r="A422" s="1"/>
      <c r="B422" s="47"/>
      <c r="C422" s="48"/>
      <c r="D422" s="49"/>
      <c r="E422" s="47"/>
      <c r="F422" s="50"/>
      <c r="G422" s="50"/>
      <c r="H422" s="50"/>
      <c r="I422" s="1"/>
      <c r="J422" s="1"/>
      <c r="K422" s="1"/>
      <c r="L422" s="1"/>
      <c r="M422" s="1"/>
      <c r="N422" s="1"/>
      <c r="O422" s="1"/>
      <c r="P422" s="1"/>
      <c r="Q422" s="1"/>
      <c r="R422" s="1"/>
      <c r="S422" s="1"/>
      <c r="T422" s="1"/>
      <c r="U422" s="1"/>
      <c r="V422" s="1"/>
      <c r="W422" s="1"/>
      <c r="X422" s="1"/>
      <c r="Y422" s="1"/>
      <c r="Z422" s="1"/>
    </row>
    <row r="423" spans="1:26" ht="15.75" customHeight="1">
      <c r="A423" s="1"/>
      <c r="B423" s="47"/>
      <c r="C423" s="48"/>
      <c r="D423" s="49"/>
      <c r="E423" s="47"/>
      <c r="F423" s="50"/>
      <c r="G423" s="50"/>
      <c r="H423" s="50"/>
      <c r="I423" s="1"/>
      <c r="J423" s="1"/>
      <c r="K423" s="1"/>
      <c r="L423" s="1"/>
      <c r="M423" s="1"/>
      <c r="N423" s="1"/>
      <c r="O423" s="1"/>
      <c r="P423" s="1"/>
      <c r="Q423" s="1"/>
      <c r="R423" s="1"/>
      <c r="S423" s="1"/>
      <c r="T423" s="1"/>
      <c r="U423" s="1"/>
      <c r="V423" s="1"/>
      <c r="W423" s="1"/>
      <c r="X423" s="1"/>
      <c r="Y423" s="1"/>
      <c r="Z423" s="1"/>
    </row>
    <row r="424" spans="1:26" ht="15.75" customHeight="1">
      <c r="A424" s="1"/>
      <c r="B424" s="47"/>
      <c r="C424" s="48"/>
      <c r="D424" s="49"/>
      <c r="E424" s="47"/>
      <c r="F424" s="50"/>
      <c r="G424" s="50"/>
      <c r="H424" s="50"/>
      <c r="I424" s="1"/>
      <c r="J424" s="1"/>
      <c r="K424" s="1"/>
      <c r="L424" s="1"/>
      <c r="M424" s="1"/>
      <c r="N424" s="1"/>
      <c r="O424" s="1"/>
      <c r="P424" s="1"/>
      <c r="Q424" s="1"/>
      <c r="R424" s="1"/>
      <c r="S424" s="1"/>
      <c r="T424" s="1"/>
      <c r="U424" s="1"/>
      <c r="V424" s="1"/>
      <c r="W424" s="1"/>
      <c r="X424" s="1"/>
      <c r="Y424" s="1"/>
      <c r="Z424" s="1"/>
    </row>
    <row r="425" spans="1:26" ht="15.75" customHeight="1">
      <c r="A425" s="1"/>
      <c r="B425" s="47"/>
      <c r="C425" s="48"/>
      <c r="D425" s="49"/>
      <c r="E425" s="47"/>
      <c r="F425" s="50"/>
      <c r="G425" s="50"/>
      <c r="H425" s="50"/>
      <c r="I425" s="1"/>
      <c r="J425" s="1"/>
      <c r="K425" s="1"/>
      <c r="L425" s="1"/>
      <c r="M425" s="1"/>
      <c r="N425" s="1"/>
      <c r="O425" s="1"/>
      <c r="P425" s="1"/>
      <c r="Q425" s="1"/>
      <c r="R425" s="1"/>
      <c r="S425" s="1"/>
      <c r="T425" s="1"/>
      <c r="U425" s="1"/>
      <c r="V425" s="1"/>
      <c r="W425" s="1"/>
      <c r="X425" s="1"/>
      <c r="Y425" s="1"/>
      <c r="Z425" s="1"/>
    </row>
    <row r="426" spans="1:26" ht="15.75" customHeight="1">
      <c r="A426" s="1"/>
      <c r="B426" s="47"/>
      <c r="C426" s="48"/>
      <c r="D426" s="49"/>
      <c r="E426" s="47"/>
      <c r="F426" s="50"/>
      <c r="G426" s="50"/>
      <c r="H426" s="50"/>
      <c r="I426" s="1"/>
      <c r="J426" s="1"/>
      <c r="K426" s="1"/>
      <c r="L426" s="1"/>
      <c r="M426" s="1"/>
      <c r="N426" s="1"/>
      <c r="O426" s="1"/>
      <c r="P426" s="1"/>
      <c r="Q426" s="1"/>
      <c r="R426" s="1"/>
      <c r="S426" s="1"/>
      <c r="T426" s="1"/>
      <c r="U426" s="1"/>
      <c r="V426" s="1"/>
      <c r="W426" s="1"/>
      <c r="X426" s="1"/>
      <c r="Y426" s="1"/>
      <c r="Z426" s="1"/>
    </row>
    <row r="427" spans="1:26" ht="15.75" customHeight="1">
      <c r="A427" s="1"/>
      <c r="B427" s="47"/>
      <c r="C427" s="48"/>
      <c r="D427" s="49"/>
      <c r="E427" s="47"/>
      <c r="F427" s="50"/>
      <c r="G427" s="50"/>
      <c r="H427" s="50"/>
      <c r="I427" s="1"/>
      <c r="J427" s="1"/>
      <c r="K427" s="1"/>
      <c r="L427" s="1"/>
      <c r="M427" s="1"/>
      <c r="N427" s="1"/>
      <c r="O427" s="1"/>
      <c r="P427" s="1"/>
      <c r="Q427" s="1"/>
      <c r="R427" s="1"/>
      <c r="S427" s="1"/>
      <c r="T427" s="1"/>
      <c r="U427" s="1"/>
      <c r="V427" s="1"/>
      <c r="W427" s="1"/>
      <c r="X427" s="1"/>
      <c r="Y427" s="1"/>
      <c r="Z427" s="1"/>
    </row>
    <row r="428" spans="1:26" ht="15.75" customHeight="1">
      <c r="A428" s="1"/>
      <c r="B428" s="47"/>
      <c r="C428" s="48"/>
      <c r="D428" s="49"/>
      <c r="E428" s="47"/>
      <c r="F428" s="50"/>
      <c r="G428" s="50"/>
      <c r="H428" s="50"/>
      <c r="I428" s="1"/>
      <c r="J428" s="1"/>
      <c r="K428" s="1"/>
      <c r="L428" s="1"/>
      <c r="M428" s="1"/>
      <c r="N428" s="1"/>
      <c r="O428" s="1"/>
      <c r="P428" s="1"/>
      <c r="Q428" s="1"/>
      <c r="R428" s="1"/>
      <c r="S428" s="1"/>
      <c r="T428" s="1"/>
      <c r="U428" s="1"/>
      <c r="V428" s="1"/>
      <c r="W428" s="1"/>
      <c r="X428" s="1"/>
      <c r="Y428" s="1"/>
      <c r="Z428" s="1"/>
    </row>
    <row r="429" spans="1:26" ht="15.75" customHeight="1">
      <c r="A429" s="1"/>
      <c r="B429" s="47"/>
      <c r="C429" s="48"/>
      <c r="D429" s="49"/>
      <c r="E429" s="47"/>
      <c r="F429" s="50"/>
      <c r="G429" s="50"/>
      <c r="H429" s="50"/>
      <c r="I429" s="1"/>
      <c r="J429" s="1"/>
      <c r="K429" s="1"/>
      <c r="L429" s="1"/>
      <c r="M429" s="1"/>
      <c r="N429" s="1"/>
      <c r="O429" s="1"/>
      <c r="P429" s="1"/>
      <c r="Q429" s="1"/>
      <c r="R429" s="1"/>
      <c r="S429" s="1"/>
      <c r="T429" s="1"/>
      <c r="U429" s="1"/>
      <c r="V429" s="1"/>
      <c r="W429" s="1"/>
      <c r="X429" s="1"/>
      <c r="Y429" s="1"/>
      <c r="Z429" s="1"/>
    </row>
    <row r="430" spans="1:26" ht="15.75" customHeight="1">
      <c r="A430" s="1"/>
      <c r="B430" s="47"/>
      <c r="C430" s="48"/>
      <c r="D430" s="49"/>
      <c r="E430" s="47"/>
      <c r="F430" s="50"/>
      <c r="G430" s="50"/>
      <c r="H430" s="50"/>
      <c r="I430" s="1"/>
      <c r="J430" s="1"/>
      <c r="K430" s="1"/>
      <c r="L430" s="1"/>
      <c r="M430" s="1"/>
      <c r="N430" s="1"/>
      <c r="O430" s="1"/>
      <c r="P430" s="1"/>
      <c r="Q430" s="1"/>
      <c r="R430" s="1"/>
      <c r="S430" s="1"/>
      <c r="T430" s="1"/>
      <c r="U430" s="1"/>
      <c r="V430" s="1"/>
      <c r="W430" s="1"/>
      <c r="X430" s="1"/>
      <c r="Y430" s="1"/>
      <c r="Z430" s="1"/>
    </row>
    <row r="431" spans="1:26" ht="15.75" customHeight="1">
      <c r="A431" s="1"/>
      <c r="B431" s="47"/>
      <c r="C431" s="48"/>
      <c r="D431" s="49"/>
      <c r="E431" s="47"/>
      <c r="F431" s="50"/>
      <c r="G431" s="50"/>
      <c r="H431" s="50"/>
      <c r="I431" s="1"/>
      <c r="J431" s="1"/>
      <c r="K431" s="1"/>
      <c r="L431" s="1"/>
      <c r="M431" s="1"/>
      <c r="N431" s="1"/>
      <c r="O431" s="1"/>
      <c r="P431" s="1"/>
      <c r="Q431" s="1"/>
      <c r="R431" s="1"/>
      <c r="S431" s="1"/>
      <c r="T431" s="1"/>
      <c r="U431" s="1"/>
      <c r="V431" s="1"/>
      <c r="W431" s="1"/>
      <c r="X431" s="1"/>
      <c r="Y431" s="1"/>
      <c r="Z431" s="1"/>
    </row>
    <row r="432" spans="1:26" ht="15.75" customHeight="1">
      <c r="A432" s="1"/>
      <c r="B432" s="47"/>
      <c r="C432" s="48"/>
      <c r="D432" s="49"/>
      <c r="E432" s="47"/>
      <c r="F432" s="50"/>
      <c r="G432" s="50"/>
      <c r="H432" s="50"/>
      <c r="I432" s="1"/>
      <c r="J432" s="1"/>
      <c r="K432" s="1"/>
      <c r="L432" s="1"/>
      <c r="M432" s="1"/>
      <c r="N432" s="1"/>
      <c r="O432" s="1"/>
      <c r="P432" s="1"/>
      <c r="Q432" s="1"/>
      <c r="R432" s="1"/>
      <c r="S432" s="1"/>
      <c r="T432" s="1"/>
      <c r="U432" s="1"/>
      <c r="V432" s="1"/>
      <c r="W432" s="1"/>
      <c r="X432" s="1"/>
      <c r="Y432" s="1"/>
      <c r="Z432" s="1"/>
    </row>
    <row r="433" spans="1:26" ht="15.75" customHeight="1">
      <c r="A433" s="1"/>
      <c r="B433" s="47"/>
      <c r="C433" s="48"/>
      <c r="D433" s="49"/>
      <c r="E433" s="47"/>
      <c r="F433" s="50"/>
      <c r="G433" s="50"/>
      <c r="H433" s="50"/>
      <c r="I433" s="1"/>
      <c r="J433" s="1"/>
      <c r="K433" s="1"/>
      <c r="L433" s="1"/>
      <c r="M433" s="1"/>
      <c r="N433" s="1"/>
      <c r="O433" s="1"/>
      <c r="P433" s="1"/>
      <c r="Q433" s="1"/>
      <c r="R433" s="1"/>
      <c r="S433" s="1"/>
      <c r="T433" s="1"/>
      <c r="U433" s="1"/>
      <c r="V433" s="1"/>
      <c r="W433" s="1"/>
      <c r="X433" s="1"/>
      <c r="Y433" s="1"/>
      <c r="Z433" s="1"/>
    </row>
    <row r="434" spans="1:26" ht="15.75" customHeight="1">
      <c r="A434" s="1"/>
      <c r="B434" s="47"/>
      <c r="C434" s="48"/>
      <c r="D434" s="49"/>
      <c r="E434" s="47"/>
      <c r="F434" s="50"/>
      <c r="G434" s="50"/>
      <c r="H434" s="50"/>
      <c r="I434" s="1"/>
      <c r="J434" s="1"/>
      <c r="K434" s="1"/>
      <c r="L434" s="1"/>
      <c r="M434" s="1"/>
      <c r="N434" s="1"/>
      <c r="O434" s="1"/>
      <c r="P434" s="1"/>
      <c r="Q434" s="1"/>
      <c r="R434" s="1"/>
      <c r="S434" s="1"/>
      <c r="T434" s="1"/>
      <c r="U434" s="1"/>
      <c r="V434" s="1"/>
      <c r="W434" s="1"/>
      <c r="X434" s="1"/>
      <c r="Y434" s="1"/>
      <c r="Z434" s="1"/>
    </row>
    <row r="435" spans="1:26" ht="15.75" customHeight="1">
      <c r="A435" s="1"/>
      <c r="B435" s="47"/>
      <c r="C435" s="48"/>
      <c r="D435" s="49"/>
      <c r="E435" s="47"/>
      <c r="F435" s="50"/>
      <c r="G435" s="50"/>
      <c r="H435" s="50"/>
      <c r="I435" s="1"/>
      <c r="J435" s="1"/>
      <c r="K435" s="1"/>
      <c r="L435" s="1"/>
      <c r="M435" s="1"/>
      <c r="N435" s="1"/>
      <c r="O435" s="1"/>
      <c r="P435" s="1"/>
      <c r="Q435" s="1"/>
      <c r="R435" s="1"/>
      <c r="S435" s="1"/>
      <c r="T435" s="1"/>
      <c r="U435" s="1"/>
      <c r="V435" s="1"/>
      <c r="W435" s="1"/>
      <c r="X435" s="1"/>
      <c r="Y435" s="1"/>
      <c r="Z435" s="1"/>
    </row>
    <row r="436" spans="1:26" ht="15.75" customHeight="1">
      <c r="A436" s="1"/>
      <c r="B436" s="47"/>
      <c r="C436" s="48"/>
      <c r="D436" s="49"/>
      <c r="E436" s="47"/>
      <c r="F436" s="50"/>
      <c r="G436" s="50"/>
      <c r="H436" s="50"/>
      <c r="I436" s="1"/>
      <c r="J436" s="1"/>
      <c r="K436" s="1"/>
      <c r="L436" s="1"/>
      <c r="M436" s="1"/>
      <c r="N436" s="1"/>
      <c r="O436" s="1"/>
      <c r="P436" s="1"/>
      <c r="Q436" s="1"/>
      <c r="R436" s="1"/>
      <c r="S436" s="1"/>
      <c r="T436" s="1"/>
      <c r="U436" s="1"/>
      <c r="V436" s="1"/>
      <c r="W436" s="1"/>
      <c r="X436" s="1"/>
      <c r="Y436" s="1"/>
      <c r="Z436" s="1"/>
    </row>
    <row r="437" spans="1:26" ht="15.75" customHeight="1">
      <c r="A437" s="1"/>
      <c r="B437" s="47"/>
      <c r="C437" s="48"/>
      <c r="D437" s="49"/>
      <c r="E437" s="47"/>
      <c r="F437" s="50"/>
      <c r="G437" s="50"/>
      <c r="H437" s="50"/>
      <c r="I437" s="1"/>
      <c r="J437" s="1"/>
      <c r="K437" s="1"/>
      <c r="L437" s="1"/>
      <c r="M437" s="1"/>
      <c r="N437" s="1"/>
      <c r="O437" s="1"/>
      <c r="P437" s="1"/>
      <c r="Q437" s="1"/>
      <c r="R437" s="1"/>
      <c r="S437" s="1"/>
      <c r="T437" s="1"/>
      <c r="U437" s="1"/>
      <c r="V437" s="1"/>
      <c r="W437" s="1"/>
      <c r="X437" s="1"/>
      <c r="Y437" s="1"/>
      <c r="Z437" s="1"/>
    </row>
    <row r="438" spans="1:26" ht="15.75" customHeight="1">
      <c r="A438" s="1"/>
      <c r="B438" s="47"/>
      <c r="C438" s="48"/>
      <c r="D438" s="49"/>
      <c r="E438" s="47"/>
      <c r="F438" s="50"/>
      <c r="G438" s="50"/>
      <c r="H438" s="50"/>
      <c r="I438" s="1"/>
      <c r="J438" s="1"/>
      <c r="K438" s="1"/>
      <c r="L438" s="1"/>
      <c r="M438" s="1"/>
      <c r="N438" s="1"/>
      <c r="O438" s="1"/>
      <c r="P438" s="1"/>
      <c r="Q438" s="1"/>
      <c r="R438" s="1"/>
      <c r="S438" s="1"/>
      <c r="T438" s="1"/>
      <c r="U438" s="1"/>
      <c r="V438" s="1"/>
      <c r="W438" s="1"/>
      <c r="X438" s="1"/>
      <c r="Y438" s="1"/>
      <c r="Z438" s="1"/>
    </row>
    <row r="439" spans="1:26" ht="15.75" customHeight="1">
      <c r="A439" s="1"/>
      <c r="B439" s="47"/>
      <c r="C439" s="48"/>
      <c r="D439" s="49"/>
      <c r="E439" s="47"/>
      <c r="F439" s="50"/>
      <c r="G439" s="50"/>
      <c r="H439" s="50"/>
      <c r="I439" s="1"/>
      <c r="J439" s="1"/>
      <c r="K439" s="1"/>
      <c r="L439" s="1"/>
      <c r="M439" s="1"/>
      <c r="N439" s="1"/>
      <c r="O439" s="1"/>
      <c r="P439" s="1"/>
      <c r="Q439" s="1"/>
      <c r="R439" s="1"/>
      <c r="S439" s="1"/>
      <c r="T439" s="1"/>
      <c r="U439" s="1"/>
      <c r="V439" s="1"/>
      <c r="W439" s="1"/>
      <c r="X439" s="1"/>
      <c r="Y439" s="1"/>
      <c r="Z439" s="1"/>
    </row>
    <row r="440" spans="1:26" ht="15.75" customHeight="1">
      <c r="A440" s="1"/>
      <c r="B440" s="47"/>
      <c r="C440" s="48"/>
      <c r="D440" s="49"/>
      <c r="E440" s="47"/>
      <c r="F440" s="50"/>
      <c r="G440" s="50"/>
      <c r="H440" s="50"/>
      <c r="I440" s="1"/>
      <c r="J440" s="1"/>
      <c r="K440" s="1"/>
      <c r="L440" s="1"/>
      <c r="M440" s="1"/>
      <c r="N440" s="1"/>
      <c r="O440" s="1"/>
      <c r="P440" s="1"/>
      <c r="Q440" s="1"/>
      <c r="R440" s="1"/>
      <c r="S440" s="1"/>
      <c r="T440" s="1"/>
      <c r="U440" s="1"/>
      <c r="V440" s="1"/>
      <c r="W440" s="1"/>
      <c r="X440" s="1"/>
      <c r="Y440" s="1"/>
      <c r="Z440" s="1"/>
    </row>
    <row r="441" spans="1:26" ht="15.75" customHeight="1">
      <c r="A441" s="1"/>
      <c r="B441" s="47"/>
      <c r="C441" s="48"/>
      <c r="D441" s="49"/>
      <c r="E441" s="47"/>
      <c r="F441" s="50"/>
      <c r="G441" s="50"/>
      <c r="H441" s="50"/>
      <c r="I441" s="1"/>
      <c r="J441" s="1"/>
      <c r="K441" s="1"/>
      <c r="L441" s="1"/>
      <c r="M441" s="1"/>
      <c r="N441" s="1"/>
      <c r="O441" s="1"/>
      <c r="P441" s="1"/>
      <c r="Q441" s="1"/>
      <c r="R441" s="1"/>
      <c r="S441" s="1"/>
      <c r="T441" s="1"/>
      <c r="U441" s="1"/>
      <c r="V441" s="1"/>
      <c r="W441" s="1"/>
      <c r="X441" s="1"/>
      <c r="Y441" s="1"/>
      <c r="Z441" s="1"/>
    </row>
    <row r="442" spans="1:26" ht="15.75" customHeight="1">
      <c r="A442" s="1"/>
      <c r="B442" s="47"/>
      <c r="C442" s="48"/>
      <c r="D442" s="49"/>
      <c r="E442" s="47"/>
      <c r="F442" s="50"/>
      <c r="G442" s="50"/>
      <c r="H442" s="50"/>
      <c r="I442" s="1"/>
      <c r="J442" s="1"/>
      <c r="K442" s="1"/>
      <c r="L442" s="1"/>
      <c r="M442" s="1"/>
      <c r="N442" s="1"/>
      <c r="O442" s="1"/>
      <c r="P442" s="1"/>
      <c r="Q442" s="1"/>
      <c r="R442" s="1"/>
      <c r="S442" s="1"/>
      <c r="T442" s="1"/>
      <c r="U442" s="1"/>
      <c r="V442" s="1"/>
      <c r="W442" s="1"/>
      <c r="X442" s="1"/>
      <c r="Y442" s="1"/>
      <c r="Z442" s="1"/>
    </row>
    <row r="443" spans="1:26" ht="15.75" customHeight="1">
      <c r="A443" s="1"/>
      <c r="B443" s="47"/>
      <c r="C443" s="48"/>
      <c r="D443" s="49"/>
      <c r="E443" s="47"/>
      <c r="F443" s="50"/>
      <c r="G443" s="50"/>
      <c r="H443" s="50"/>
      <c r="I443" s="1"/>
      <c r="J443" s="1"/>
      <c r="K443" s="1"/>
      <c r="L443" s="1"/>
      <c r="M443" s="1"/>
      <c r="N443" s="1"/>
      <c r="O443" s="1"/>
      <c r="P443" s="1"/>
      <c r="Q443" s="1"/>
      <c r="R443" s="1"/>
      <c r="S443" s="1"/>
      <c r="T443" s="1"/>
      <c r="U443" s="1"/>
      <c r="V443" s="1"/>
      <c r="W443" s="1"/>
      <c r="X443" s="1"/>
      <c r="Y443" s="1"/>
      <c r="Z443" s="1"/>
    </row>
    <row r="444" spans="1:26" ht="15.75" customHeight="1">
      <c r="A444" s="1"/>
      <c r="B444" s="47"/>
      <c r="C444" s="48"/>
      <c r="D444" s="49"/>
      <c r="E444" s="47"/>
      <c r="F444" s="50"/>
      <c r="G444" s="50"/>
      <c r="H444" s="50"/>
      <c r="I444" s="1"/>
      <c r="J444" s="1"/>
      <c r="K444" s="1"/>
      <c r="L444" s="1"/>
      <c r="M444" s="1"/>
      <c r="N444" s="1"/>
      <c r="O444" s="1"/>
      <c r="P444" s="1"/>
      <c r="Q444" s="1"/>
      <c r="R444" s="1"/>
      <c r="S444" s="1"/>
      <c r="T444" s="1"/>
      <c r="U444" s="1"/>
      <c r="V444" s="1"/>
      <c r="W444" s="1"/>
      <c r="X444" s="1"/>
      <c r="Y444" s="1"/>
      <c r="Z444" s="1"/>
    </row>
    <row r="445" spans="1:26" ht="15.75" customHeight="1">
      <c r="A445" s="1"/>
      <c r="B445" s="47"/>
      <c r="C445" s="48"/>
      <c r="D445" s="49"/>
      <c r="E445" s="47"/>
      <c r="F445" s="50"/>
      <c r="G445" s="50"/>
      <c r="H445" s="50"/>
      <c r="I445" s="1"/>
      <c r="J445" s="1"/>
      <c r="K445" s="1"/>
      <c r="L445" s="1"/>
      <c r="M445" s="1"/>
      <c r="N445" s="1"/>
      <c r="O445" s="1"/>
      <c r="P445" s="1"/>
      <c r="Q445" s="1"/>
      <c r="R445" s="1"/>
      <c r="S445" s="1"/>
      <c r="T445" s="1"/>
      <c r="U445" s="1"/>
      <c r="V445" s="1"/>
      <c r="W445" s="1"/>
      <c r="X445" s="1"/>
      <c r="Y445" s="1"/>
      <c r="Z445" s="1"/>
    </row>
    <row r="446" spans="1:26" ht="15.75" customHeight="1">
      <c r="A446" s="1"/>
      <c r="B446" s="47"/>
      <c r="C446" s="48"/>
      <c r="D446" s="49"/>
      <c r="E446" s="47"/>
      <c r="F446" s="50"/>
      <c r="G446" s="50"/>
      <c r="H446" s="50"/>
      <c r="I446" s="1"/>
      <c r="J446" s="1"/>
      <c r="K446" s="1"/>
      <c r="L446" s="1"/>
      <c r="M446" s="1"/>
      <c r="N446" s="1"/>
      <c r="O446" s="1"/>
      <c r="P446" s="1"/>
      <c r="Q446" s="1"/>
      <c r="R446" s="1"/>
      <c r="S446" s="1"/>
      <c r="T446" s="1"/>
      <c r="U446" s="1"/>
      <c r="V446" s="1"/>
      <c r="W446" s="1"/>
      <c r="X446" s="1"/>
      <c r="Y446" s="1"/>
      <c r="Z446" s="1"/>
    </row>
    <row r="447" spans="1:26" ht="15.75" customHeight="1">
      <c r="A447" s="1"/>
      <c r="B447" s="47"/>
      <c r="C447" s="48"/>
      <c r="D447" s="49"/>
      <c r="E447" s="47"/>
      <c r="F447" s="50"/>
      <c r="G447" s="50"/>
      <c r="H447" s="50"/>
      <c r="I447" s="1"/>
      <c r="J447" s="1"/>
      <c r="K447" s="1"/>
      <c r="L447" s="1"/>
      <c r="M447" s="1"/>
      <c r="N447" s="1"/>
      <c r="O447" s="1"/>
      <c r="P447" s="1"/>
      <c r="Q447" s="1"/>
      <c r="R447" s="1"/>
      <c r="S447" s="1"/>
      <c r="T447" s="1"/>
      <c r="U447" s="1"/>
      <c r="V447" s="1"/>
      <c r="W447" s="1"/>
      <c r="X447" s="1"/>
      <c r="Y447" s="1"/>
      <c r="Z447" s="1"/>
    </row>
    <row r="448" spans="1:26" ht="15.75" customHeight="1">
      <c r="A448" s="1"/>
      <c r="B448" s="47"/>
      <c r="C448" s="48"/>
      <c r="D448" s="49"/>
      <c r="E448" s="47"/>
      <c r="F448" s="50"/>
      <c r="G448" s="50"/>
      <c r="H448" s="50"/>
      <c r="I448" s="1"/>
      <c r="J448" s="1"/>
      <c r="K448" s="1"/>
      <c r="L448" s="1"/>
      <c r="M448" s="1"/>
      <c r="N448" s="1"/>
      <c r="O448" s="1"/>
      <c r="P448" s="1"/>
      <c r="Q448" s="1"/>
      <c r="R448" s="1"/>
      <c r="S448" s="1"/>
      <c r="T448" s="1"/>
      <c r="U448" s="1"/>
      <c r="V448" s="1"/>
      <c r="W448" s="1"/>
      <c r="X448" s="1"/>
      <c r="Y448" s="1"/>
      <c r="Z448" s="1"/>
    </row>
    <row r="449" spans="1:26" ht="15.75" customHeight="1">
      <c r="A449" s="1"/>
      <c r="B449" s="47"/>
      <c r="C449" s="48"/>
      <c r="D449" s="49"/>
      <c r="E449" s="47"/>
      <c r="F449" s="50"/>
      <c r="G449" s="50"/>
      <c r="H449" s="50"/>
      <c r="I449" s="1"/>
      <c r="J449" s="1"/>
      <c r="K449" s="1"/>
      <c r="L449" s="1"/>
      <c r="M449" s="1"/>
      <c r="N449" s="1"/>
      <c r="O449" s="1"/>
      <c r="P449" s="1"/>
      <c r="Q449" s="1"/>
      <c r="R449" s="1"/>
      <c r="S449" s="1"/>
      <c r="T449" s="1"/>
      <c r="U449" s="1"/>
      <c r="V449" s="1"/>
      <c r="W449" s="1"/>
      <c r="X449" s="1"/>
      <c r="Y449" s="1"/>
      <c r="Z449" s="1"/>
    </row>
    <row r="450" spans="1:26" ht="15.75" customHeight="1">
      <c r="A450" s="1"/>
      <c r="B450" s="47"/>
      <c r="C450" s="48"/>
      <c r="D450" s="49"/>
      <c r="E450" s="47"/>
      <c r="F450" s="50"/>
      <c r="G450" s="50"/>
      <c r="H450" s="50"/>
      <c r="I450" s="1"/>
      <c r="J450" s="1"/>
      <c r="K450" s="1"/>
      <c r="L450" s="1"/>
      <c r="M450" s="1"/>
      <c r="N450" s="1"/>
      <c r="O450" s="1"/>
      <c r="P450" s="1"/>
      <c r="Q450" s="1"/>
      <c r="R450" s="1"/>
      <c r="S450" s="1"/>
      <c r="T450" s="1"/>
      <c r="U450" s="1"/>
      <c r="V450" s="1"/>
      <c r="W450" s="1"/>
      <c r="X450" s="1"/>
      <c r="Y450" s="1"/>
      <c r="Z450" s="1"/>
    </row>
    <row r="451" spans="1:26" ht="15.75" customHeight="1">
      <c r="A451" s="1"/>
      <c r="B451" s="47"/>
      <c r="C451" s="48"/>
      <c r="D451" s="49"/>
      <c r="E451" s="47"/>
      <c r="F451" s="50"/>
      <c r="G451" s="50"/>
      <c r="H451" s="50"/>
      <c r="I451" s="1"/>
      <c r="J451" s="1"/>
      <c r="K451" s="1"/>
      <c r="L451" s="1"/>
      <c r="M451" s="1"/>
      <c r="N451" s="1"/>
      <c r="O451" s="1"/>
      <c r="P451" s="1"/>
      <c r="Q451" s="1"/>
      <c r="R451" s="1"/>
      <c r="S451" s="1"/>
      <c r="T451" s="1"/>
      <c r="U451" s="1"/>
      <c r="V451" s="1"/>
      <c r="W451" s="1"/>
      <c r="X451" s="1"/>
      <c r="Y451" s="1"/>
      <c r="Z451" s="1"/>
    </row>
    <row r="452" spans="1:26" ht="15.75" customHeight="1">
      <c r="A452" s="1"/>
      <c r="B452" s="47"/>
      <c r="C452" s="48"/>
      <c r="D452" s="49"/>
      <c r="E452" s="47"/>
      <c r="F452" s="50"/>
      <c r="G452" s="50"/>
      <c r="H452" s="50"/>
      <c r="I452" s="1"/>
      <c r="J452" s="1"/>
      <c r="K452" s="1"/>
      <c r="L452" s="1"/>
      <c r="M452" s="1"/>
      <c r="N452" s="1"/>
      <c r="O452" s="1"/>
      <c r="P452" s="1"/>
      <c r="Q452" s="1"/>
      <c r="R452" s="1"/>
      <c r="S452" s="1"/>
      <c r="T452" s="1"/>
      <c r="U452" s="1"/>
      <c r="V452" s="1"/>
      <c r="W452" s="1"/>
      <c r="X452" s="1"/>
      <c r="Y452" s="1"/>
      <c r="Z452" s="1"/>
    </row>
    <row r="453" spans="1:26" ht="15.75" customHeight="1">
      <c r="A453" s="1"/>
      <c r="B453" s="47"/>
      <c r="C453" s="48"/>
      <c r="D453" s="49"/>
      <c r="E453" s="47"/>
      <c r="F453" s="50"/>
      <c r="G453" s="50"/>
      <c r="H453" s="50"/>
      <c r="I453" s="1"/>
      <c r="J453" s="1"/>
      <c r="K453" s="1"/>
      <c r="L453" s="1"/>
      <c r="M453" s="1"/>
      <c r="N453" s="1"/>
      <c r="O453" s="1"/>
      <c r="P453" s="1"/>
      <c r="Q453" s="1"/>
      <c r="R453" s="1"/>
      <c r="S453" s="1"/>
      <c r="T453" s="1"/>
      <c r="U453" s="1"/>
      <c r="V453" s="1"/>
      <c r="W453" s="1"/>
      <c r="X453" s="1"/>
      <c r="Y453" s="1"/>
      <c r="Z453" s="1"/>
    </row>
    <row r="454" spans="1:26" ht="15.75" customHeight="1">
      <c r="A454" s="1"/>
      <c r="B454" s="47"/>
      <c r="C454" s="48"/>
      <c r="D454" s="49"/>
      <c r="E454" s="47"/>
      <c r="F454" s="50"/>
      <c r="G454" s="50"/>
      <c r="H454" s="50"/>
      <c r="I454" s="1"/>
      <c r="J454" s="1"/>
      <c r="K454" s="1"/>
      <c r="L454" s="1"/>
      <c r="M454" s="1"/>
      <c r="N454" s="1"/>
      <c r="O454" s="1"/>
      <c r="P454" s="1"/>
      <c r="Q454" s="1"/>
      <c r="R454" s="1"/>
      <c r="S454" s="1"/>
      <c r="T454" s="1"/>
      <c r="U454" s="1"/>
      <c r="V454" s="1"/>
      <c r="W454" s="1"/>
      <c r="X454" s="1"/>
      <c r="Y454" s="1"/>
      <c r="Z454" s="1"/>
    </row>
    <row r="455" spans="1:26" ht="15.75" customHeight="1">
      <c r="A455" s="1"/>
      <c r="B455" s="47"/>
      <c r="C455" s="48"/>
      <c r="D455" s="49"/>
      <c r="E455" s="47"/>
      <c r="F455" s="50"/>
      <c r="G455" s="50"/>
      <c r="H455" s="50"/>
      <c r="I455" s="1"/>
      <c r="J455" s="1"/>
      <c r="K455" s="1"/>
      <c r="L455" s="1"/>
      <c r="M455" s="1"/>
      <c r="N455" s="1"/>
      <c r="O455" s="1"/>
      <c r="P455" s="1"/>
      <c r="Q455" s="1"/>
      <c r="R455" s="1"/>
      <c r="S455" s="1"/>
      <c r="T455" s="1"/>
      <c r="U455" s="1"/>
      <c r="V455" s="1"/>
      <c r="W455" s="1"/>
      <c r="X455" s="1"/>
      <c r="Y455" s="1"/>
      <c r="Z455" s="1"/>
    </row>
    <row r="456" spans="1:26" ht="15.75" customHeight="1">
      <c r="A456" s="1"/>
      <c r="B456" s="47"/>
      <c r="C456" s="48"/>
      <c r="D456" s="49"/>
      <c r="E456" s="47"/>
      <c r="F456" s="50"/>
      <c r="G456" s="50"/>
      <c r="H456" s="50"/>
      <c r="I456" s="1"/>
      <c r="J456" s="1"/>
      <c r="K456" s="1"/>
      <c r="L456" s="1"/>
      <c r="M456" s="1"/>
      <c r="N456" s="1"/>
      <c r="O456" s="1"/>
      <c r="P456" s="1"/>
      <c r="Q456" s="1"/>
      <c r="R456" s="1"/>
      <c r="S456" s="1"/>
      <c r="T456" s="1"/>
      <c r="U456" s="1"/>
      <c r="V456" s="1"/>
      <c r="W456" s="1"/>
      <c r="X456" s="1"/>
      <c r="Y456" s="1"/>
      <c r="Z456" s="1"/>
    </row>
    <row r="457" spans="1:26" ht="15.75" customHeight="1">
      <c r="A457" s="1"/>
      <c r="B457" s="47"/>
      <c r="C457" s="48"/>
      <c r="D457" s="49"/>
      <c r="E457" s="47"/>
      <c r="F457" s="50"/>
      <c r="G457" s="50"/>
      <c r="H457" s="50"/>
      <c r="I457" s="1"/>
      <c r="J457" s="1"/>
      <c r="K457" s="1"/>
      <c r="L457" s="1"/>
      <c r="M457" s="1"/>
      <c r="N457" s="1"/>
      <c r="O457" s="1"/>
      <c r="P457" s="1"/>
      <c r="Q457" s="1"/>
      <c r="R457" s="1"/>
      <c r="S457" s="1"/>
      <c r="T457" s="1"/>
      <c r="U457" s="1"/>
      <c r="V457" s="1"/>
      <c r="W457" s="1"/>
      <c r="X457" s="1"/>
      <c r="Y457" s="1"/>
      <c r="Z457" s="1"/>
    </row>
    <row r="458" spans="1:26" ht="15.75" customHeight="1">
      <c r="A458" s="1"/>
      <c r="B458" s="47"/>
      <c r="C458" s="48"/>
      <c r="D458" s="49"/>
      <c r="E458" s="47"/>
      <c r="F458" s="50"/>
      <c r="G458" s="50"/>
      <c r="H458" s="50"/>
      <c r="I458" s="1"/>
      <c r="J458" s="1"/>
      <c r="K458" s="1"/>
      <c r="L458" s="1"/>
      <c r="M458" s="1"/>
      <c r="N458" s="1"/>
      <c r="O458" s="1"/>
      <c r="P458" s="1"/>
      <c r="Q458" s="1"/>
      <c r="R458" s="1"/>
      <c r="S458" s="1"/>
      <c r="T458" s="1"/>
      <c r="U458" s="1"/>
      <c r="V458" s="1"/>
      <c r="W458" s="1"/>
      <c r="X458" s="1"/>
      <c r="Y458" s="1"/>
      <c r="Z458" s="1"/>
    </row>
    <row r="459" spans="1:26" ht="15.75" customHeight="1">
      <c r="A459" s="1"/>
      <c r="B459" s="47"/>
      <c r="C459" s="48"/>
      <c r="D459" s="49"/>
      <c r="E459" s="47"/>
      <c r="F459" s="50"/>
      <c r="G459" s="50"/>
      <c r="H459" s="50"/>
      <c r="I459" s="1"/>
      <c r="J459" s="1"/>
      <c r="K459" s="1"/>
      <c r="L459" s="1"/>
      <c r="M459" s="1"/>
      <c r="N459" s="1"/>
      <c r="O459" s="1"/>
      <c r="P459" s="1"/>
      <c r="Q459" s="1"/>
      <c r="R459" s="1"/>
      <c r="S459" s="1"/>
      <c r="T459" s="1"/>
      <c r="U459" s="1"/>
      <c r="V459" s="1"/>
      <c r="W459" s="1"/>
      <c r="X459" s="1"/>
      <c r="Y459" s="1"/>
      <c r="Z459" s="1"/>
    </row>
    <row r="460" spans="1:26" ht="15.75" customHeight="1">
      <c r="A460" s="1"/>
      <c r="B460" s="47"/>
      <c r="C460" s="48"/>
      <c r="D460" s="49"/>
      <c r="E460" s="47"/>
      <c r="F460" s="50"/>
      <c r="G460" s="50"/>
      <c r="H460" s="50"/>
      <c r="I460" s="1"/>
      <c r="J460" s="1"/>
      <c r="K460" s="1"/>
      <c r="L460" s="1"/>
      <c r="M460" s="1"/>
      <c r="N460" s="1"/>
      <c r="O460" s="1"/>
      <c r="P460" s="1"/>
      <c r="Q460" s="1"/>
      <c r="R460" s="1"/>
      <c r="S460" s="1"/>
      <c r="T460" s="1"/>
      <c r="U460" s="1"/>
      <c r="V460" s="1"/>
      <c r="W460" s="1"/>
      <c r="X460" s="1"/>
      <c r="Y460" s="1"/>
      <c r="Z460" s="1"/>
    </row>
    <row r="461" spans="1:26" ht="15.75" customHeight="1">
      <c r="A461" s="1"/>
      <c r="B461" s="47"/>
      <c r="C461" s="48"/>
      <c r="D461" s="49"/>
      <c r="E461" s="47"/>
      <c r="F461" s="50"/>
      <c r="G461" s="50"/>
      <c r="H461" s="50"/>
      <c r="I461" s="1"/>
      <c r="J461" s="1"/>
      <c r="K461" s="1"/>
      <c r="L461" s="1"/>
      <c r="M461" s="1"/>
      <c r="N461" s="1"/>
      <c r="O461" s="1"/>
      <c r="P461" s="1"/>
      <c r="Q461" s="1"/>
      <c r="R461" s="1"/>
      <c r="S461" s="1"/>
      <c r="T461" s="1"/>
      <c r="U461" s="1"/>
      <c r="V461" s="1"/>
      <c r="W461" s="1"/>
      <c r="X461" s="1"/>
      <c r="Y461" s="1"/>
      <c r="Z461" s="1"/>
    </row>
    <row r="462" spans="1:26" ht="15.75" customHeight="1">
      <c r="A462" s="1"/>
      <c r="B462" s="47"/>
      <c r="C462" s="48"/>
      <c r="D462" s="49"/>
      <c r="E462" s="47"/>
      <c r="F462" s="50"/>
      <c r="G462" s="50"/>
      <c r="H462" s="50"/>
      <c r="I462" s="1"/>
      <c r="J462" s="1"/>
      <c r="K462" s="1"/>
      <c r="L462" s="1"/>
      <c r="M462" s="1"/>
      <c r="N462" s="1"/>
      <c r="O462" s="1"/>
      <c r="P462" s="1"/>
      <c r="Q462" s="1"/>
      <c r="R462" s="1"/>
      <c r="S462" s="1"/>
      <c r="T462" s="1"/>
      <c r="U462" s="1"/>
      <c r="V462" s="1"/>
      <c r="W462" s="1"/>
      <c r="X462" s="1"/>
      <c r="Y462" s="1"/>
      <c r="Z462" s="1"/>
    </row>
    <row r="463" spans="1:26" ht="15.75" customHeight="1">
      <c r="A463" s="1"/>
      <c r="B463" s="47"/>
      <c r="C463" s="48"/>
      <c r="D463" s="49"/>
      <c r="E463" s="47"/>
      <c r="F463" s="50"/>
      <c r="G463" s="50"/>
      <c r="H463" s="50"/>
      <c r="I463" s="1"/>
      <c r="J463" s="1"/>
      <c r="K463" s="1"/>
      <c r="L463" s="1"/>
      <c r="M463" s="1"/>
      <c r="N463" s="1"/>
      <c r="O463" s="1"/>
      <c r="P463" s="1"/>
      <c r="Q463" s="1"/>
      <c r="R463" s="1"/>
      <c r="S463" s="1"/>
      <c r="T463" s="1"/>
      <c r="U463" s="1"/>
      <c r="V463" s="1"/>
      <c r="W463" s="1"/>
      <c r="X463" s="1"/>
      <c r="Y463" s="1"/>
      <c r="Z463" s="1"/>
    </row>
    <row r="464" spans="1:26" ht="15.75" customHeight="1">
      <c r="A464" s="1"/>
      <c r="B464" s="47"/>
      <c r="C464" s="48"/>
      <c r="D464" s="49"/>
      <c r="E464" s="47"/>
      <c r="F464" s="50"/>
      <c r="G464" s="50"/>
      <c r="H464" s="50"/>
      <c r="I464" s="1"/>
      <c r="J464" s="1"/>
      <c r="K464" s="1"/>
      <c r="L464" s="1"/>
      <c r="M464" s="1"/>
      <c r="N464" s="1"/>
      <c r="O464" s="1"/>
      <c r="P464" s="1"/>
      <c r="Q464" s="1"/>
      <c r="R464" s="1"/>
      <c r="S464" s="1"/>
      <c r="T464" s="1"/>
      <c r="U464" s="1"/>
      <c r="V464" s="1"/>
      <c r="W464" s="1"/>
      <c r="X464" s="1"/>
      <c r="Y464" s="1"/>
      <c r="Z464" s="1"/>
    </row>
    <row r="465" spans="1:26" ht="15.75" customHeight="1">
      <c r="A465" s="1"/>
      <c r="B465" s="47"/>
      <c r="C465" s="48"/>
      <c r="D465" s="49"/>
      <c r="E465" s="47"/>
      <c r="F465" s="50"/>
      <c r="G465" s="50"/>
      <c r="H465" s="50"/>
      <c r="I465" s="1"/>
      <c r="J465" s="1"/>
      <c r="K465" s="1"/>
      <c r="L465" s="1"/>
      <c r="M465" s="1"/>
      <c r="N465" s="1"/>
      <c r="O465" s="1"/>
      <c r="P465" s="1"/>
      <c r="Q465" s="1"/>
      <c r="R465" s="1"/>
      <c r="S465" s="1"/>
      <c r="T465" s="1"/>
      <c r="U465" s="1"/>
      <c r="V465" s="1"/>
      <c r="W465" s="1"/>
      <c r="X465" s="1"/>
      <c r="Y465" s="1"/>
      <c r="Z465" s="1"/>
    </row>
    <row r="466" spans="1:26" ht="15.75" customHeight="1">
      <c r="A466" s="1"/>
      <c r="B466" s="47"/>
      <c r="C466" s="48"/>
      <c r="D466" s="49"/>
      <c r="E466" s="47"/>
      <c r="F466" s="50"/>
      <c r="G466" s="50"/>
      <c r="H466" s="50"/>
      <c r="I466" s="1"/>
      <c r="J466" s="1"/>
      <c r="K466" s="1"/>
      <c r="L466" s="1"/>
      <c r="M466" s="1"/>
      <c r="N466" s="1"/>
      <c r="O466" s="1"/>
      <c r="P466" s="1"/>
      <c r="Q466" s="1"/>
      <c r="R466" s="1"/>
      <c r="S466" s="1"/>
      <c r="T466" s="1"/>
      <c r="U466" s="1"/>
      <c r="V466" s="1"/>
      <c r="W466" s="1"/>
      <c r="X466" s="1"/>
      <c r="Y466" s="1"/>
      <c r="Z466" s="1"/>
    </row>
    <row r="467" spans="1:26" ht="15.75" customHeight="1">
      <c r="A467" s="1"/>
      <c r="B467" s="47"/>
      <c r="C467" s="48"/>
      <c r="D467" s="49"/>
      <c r="E467" s="47"/>
      <c r="F467" s="50"/>
      <c r="G467" s="50"/>
      <c r="H467" s="50"/>
      <c r="I467" s="1"/>
      <c r="J467" s="1"/>
      <c r="K467" s="1"/>
      <c r="L467" s="1"/>
      <c r="M467" s="1"/>
      <c r="N467" s="1"/>
      <c r="O467" s="1"/>
      <c r="P467" s="1"/>
      <c r="Q467" s="1"/>
      <c r="R467" s="1"/>
      <c r="S467" s="1"/>
      <c r="T467" s="1"/>
      <c r="U467" s="1"/>
      <c r="V467" s="1"/>
      <c r="W467" s="1"/>
      <c r="X467" s="1"/>
      <c r="Y467" s="1"/>
      <c r="Z467" s="1"/>
    </row>
    <row r="468" spans="1:26" ht="15.75" customHeight="1">
      <c r="A468" s="1"/>
      <c r="B468" s="47"/>
      <c r="C468" s="48"/>
      <c r="D468" s="49"/>
      <c r="E468" s="47"/>
      <c r="F468" s="50"/>
      <c r="G468" s="50"/>
      <c r="H468" s="50"/>
      <c r="I468" s="1"/>
      <c r="J468" s="1"/>
      <c r="K468" s="1"/>
      <c r="L468" s="1"/>
      <c r="M468" s="1"/>
      <c r="N468" s="1"/>
      <c r="O468" s="1"/>
      <c r="P468" s="1"/>
      <c r="Q468" s="1"/>
      <c r="R468" s="1"/>
      <c r="S468" s="1"/>
      <c r="T468" s="1"/>
      <c r="U468" s="1"/>
      <c r="V468" s="1"/>
      <c r="W468" s="1"/>
      <c r="X468" s="1"/>
      <c r="Y468" s="1"/>
      <c r="Z468" s="1"/>
    </row>
    <row r="469" spans="1:26" ht="15.75" customHeight="1">
      <c r="A469" s="1"/>
      <c r="B469" s="47"/>
      <c r="C469" s="48"/>
      <c r="D469" s="49"/>
      <c r="E469" s="47"/>
      <c r="F469" s="50"/>
      <c r="G469" s="50"/>
      <c r="H469" s="50"/>
      <c r="I469" s="1"/>
      <c r="J469" s="1"/>
      <c r="K469" s="1"/>
      <c r="L469" s="1"/>
      <c r="M469" s="1"/>
      <c r="N469" s="1"/>
      <c r="O469" s="1"/>
      <c r="P469" s="1"/>
      <c r="Q469" s="1"/>
      <c r="R469" s="1"/>
      <c r="S469" s="1"/>
      <c r="T469" s="1"/>
      <c r="U469" s="1"/>
      <c r="V469" s="1"/>
      <c r="W469" s="1"/>
      <c r="X469" s="1"/>
      <c r="Y469" s="1"/>
      <c r="Z469" s="1"/>
    </row>
    <row r="470" spans="1:26" ht="15.75" customHeight="1">
      <c r="A470" s="1"/>
      <c r="B470" s="47"/>
      <c r="C470" s="48"/>
      <c r="D470" s="49"/>
      <c r="E470" s="47"/>
      <c r="F470" s="50"/>
      <c r="G470" s="50"/>
      <c r="H470" s="50"/>
      <c r="I470" s="1"/>
      <c r="J470" s="1"/>
      <c r="K470" s="1"/>
      <c r="L470" s="1"/>
      <c r="M470" s="1"/>
      <c r="N470" s="1"/>
      <c r="O470" s="1"/>
      <c r="P470" s="1"/>
      <c r="Q470" s="1"/>
      <c r="R470" s="1"/>
      <c r="S470" s="1"/>
      <c r="T470" s="1"/>
      <c r="U470" s="1"/>
      <c r="V470" s="1"/>
      <c r="W470" s="1"/>
      <c r="X470" s="1"/>
      <c r="Y470" s="1"/>
      <c r="Z470" s="1"/>
    </row>
    <row r="471" spans="1:26" ht="15.75" customHeight="1">
      <c r="A471" s="1"/>
      <c r="B471" s="47"/>
      <c r="C471" s="48"/>
      <c r="D471" s="49"/>
      <c r="E471" s="47"/>
      <c r="F471" s="50"/>
      <c r="G471" s="50"/>
      <c r="H471" s="50"/>
      <c r="I471" s="1"/>
      <c r="J471" s="1"/>
      <c r="K471" s="1"/>
      <c r="L471" s="1"/>
      <c r="M471" s="1"/>
      <c r="N471" s="1"/>
      <c r="O471" s="1"/>
      <c r="P471" s="1"/>
      <c r="Q471" s="1"/>
      <c r="R471" s="1"/>
      <c r="S471" s="1"/>
      <c r="T471" s="1"/>
      <c r="U471" s="1"/>
      <c r="V471" s="1"/>
      <c r="W471" s="1"/>
      <c r="X471" s="1"/>
      <c r="Y471" s="1"/>
      <c r="Z471" s="1"/>
    </row>
    <row r="472" spans="1:26" ht="15.75" customHeight="1">
      <c r="A472" s="1"/>
      <c r="B472" s="47"/>
      <c r="C472" s="48"/>
      <c r="D472" s="49"/>
      <c r="E472" s="47"/>
      <c r="F472" s="50"/>
      <c r="G472" s="50"/>
      <c r="H472" s="50"/>
      <c r="I472" s="1"/>
      <c r="J472" s="1"/>
      <c r="K472" s="1"/>
      <c r="L472" s="1"/>
      <c r="M472" s="1"/>
      <c r="N472" s="1"/>
      <c r="O472" s="1"/>
      <c r="P472" s="1"/>
      <c r="Q472" s="1"/>
      <c r="R472" s="1"/>
      <c r="S472" s="1"/>
      <c r="T472" s="1"/>
      <c r="U472" s="1"/>
      <c r="V472" s="1"/>
      <c r="W472" s="1"/>
      <c r="X472" s="1"/>
      <c r="Y472" s="1"/>
      <c r="Z472" s="1"/>
    </row>
    <row r="473" spans="1:26" ht="15.75" customHeight="1">
      <c r="A473" s="1"/>
      <c r="B473" s="47"/>
      <c r="C473" s="48"/>
      <c r="D473" s="49"/>
      <c r="E473" s="47"/>
      <c r="F473" s="50"/>
      <c r="G473" s="50"/>
      <c r="H473" s="50"/>
      <c r="I473" s="1"/>
      <c r="J473" s="1"/>
      <c r="K473" s="1"/>
      <c r="L473" s="1"/>
      <c r="M473" s="1"/>
      <c r="N473" s="1"/>
      <c r="O473" s="1"/>
      <c r="P473" s="1"/>
      <c r="Q473" s="1"/>
      <c r="R473" s="1"/>
      <c r="S473" s="1"/>
      <c r="T473" s="1"/>
      <c r="U473" s="1"/>
      <c r="V473" s="1"/>
      <c r="W473" s="1"/>
      <c r="X473" s="1"/>
      <c r="Y473" s="1"/>
      <c r="Z473" s="1"/>
    </row>
    <row r="474" spans="1:26" ht="15.75" customHeight="1">
      <c r="A474" s="1"/>
      <c r="B474" s="47"/>
      <c r="C474" s="48"/>
      <c r="D474" s="49"/>
      <c r="E474" s="47"/>
      <c r="F474" s="50"/>
      <c r="G474" s="50"/>
      <c r="H474" s="50"/>
      <c r="I474" s="1"/>
      <c r="J474" s="1"/>
      <c r="K474" s="1"/>
      <c r="L474" s="1"/>
      <c r="M474" s="1"/>
      <c r="N474" s="1"/>
      <c r="O474" s="1"/>
      <c r="P474" s="1"/>
      <c r="Q474" s="1"/>
      <c r="R474" s="1"/>
      <c r="S474" s="1"/>
      <c r="T474" s="1"/>
      <c r="U474" s="1"/>
      <c r="V474" s="1"/>
      <c r="W474" s="1"/>
      <c r="X474" s="1"/>
      <c r="Y474" s="1"/>
      <c r="Z474" s="1"/>
    </row>
    <row r="475" spans="1:26" ht="15.75" customHeight="1">
      <c r="A475" s="1"/>
      <c r="B475" s="47"/>
      <c r="C475" s="48"/>
      <c r="D475" s="49"/>
      <c r="E475" s="47"/>
      <c r="F475" s="50"/>
      <c r="G475" s="50"/>
      <c r="H475" s="50"/>
      <c r="I475" s="1"/>
      <c r="J475" s="1"/>
      <c r="K475" s="1"/>
      <c r="L475" s="1"/>
      <c r="M475" s="1"/>
      <c r="N475" s="1"/>
      <c r="O475" s="1"/>
      <c r="P475" s="1"/>
      <c r="Q475" s="1"/>
      <c r="R475" s="1"/>
      <c r="S475" s="1"/>
      <c r="T475" s="1"/>
      <c r="U475" s="1"/>
      <c r="V475" s="1"/>
      <c r="W475" s="1"/>
      <c r="X475" s="1"/>
      <c r="Y475" s="1"/>
      <c r="Z475" s="1"/>
    </row>
    <row r="476" spans="1:26" ht="15.75" customHeight="1">
      <c r="A476" s="1"/>
      <c r="B476" s="47"/>
      <c r="C476" s="48"/>
      <c r="D476" s="49"/>
      <c r="E476" s="47"/>
      <c r="F476" s="50"/>
      <c r="G476" s="50"/>
      <c r="H476" s="50"/>
      <c r="I476" s="1"/>
      <c r="J476" s="1"/>
      <c r="K476" s="1"/>
      <c r="L476" s="1"/>
      <c r="M476" s="1"/>
      <c r="N476" s="1"/>
      <c r="O476" s="1"/>
      <c r="P476" s="1"/>
      <c r="Q476" s="1"/>
      <c r="R476" s="1"/>
      <c r="S476" s="1"/>
      <c r="T476" s="1"/>
      <c r="U476" s="1"/>
      <c r="V476" s="1"/>
      <c r="W476" s="1"/>
      <c r="X476" s="1"/>
      <c r="Y476" s="1"/>
      <c r="Z476" s="1"/>
    </row>
    <row r="477" spans="1:26" ht="15.75" customHeight="1">
      <c r="A477" s="1"/>
      <c r="B477" s="47"/>
      <c r="C477" s="48"/>
      <c r="D477" s="49"/>
      <c r="E477" s="47"/>
      <c r="F477" s="50"/>
      <c r="G477" s="50"/>
      <c r="H477" s="50"/>
      <c r="I477" s="1"/>
      <c r="J477" s="1"/>
      <c r="K477" s="1"/>
      <c r="L477" s="1"/>
      <c r="M477" s="1"/>
      <c r="N477" s="1"/>
      <c r="O477" s="1"/>
      <c r="P477" s="1"/>
      <c r="Q477" s="1"/>
      <c r="R477" s="1"/>
      <c r="S477" s="1"/>
      <c r="T477" s="1"/>
      <c r="U477" s="1"/>
      <c r="V477" s="1"/>
      <c r="W477" s="1"/>
      <c r="X477" s="1"/>
      <c r="Y477" s="1"/>
      <c r="Z477" s="1"/>
    </row>
    <row r="478" spans="1:26" ht="15.75" customHeight="1">
      <c r="A478" s="1"/>
      <c r="B478" s="47"/>
      <c r="C478" s="48"/>
      <c r="D478" s="49"/>
      <c r="E478" s="47"/>
      <c r="F478" s="50"/>
      <c r="G478" s="50"/>
      <c r="H478" s="50"/>
      <c r="I478" s="1"/>
      <c r="J478" s="1"/>
      <c r="K478" s="1"/>
      <c r="L478" s="1"/>
      <c r="M478" s="1"/>
      <c r="N478" s="1"/>
      <c r="O478" s="1"/>
      <c r="P478" s="1"/>
      <c r="Q478" s="1"/>
      <c r="R478" s="1"/>
      <c r="S478" s="1"/>
      <c r="T478" s="1"/>
      <c r="U478" s="1"/>
      <c r="V478" s="1"/>
      <c r="W478" s="1"/>
      <c r="X478" s="1"/>
      <c r="Y478" s="1"/>
      <c r="Z478" s="1"/>
    </row>
    <row r="479" spans="1:26" ht="15.75" customHeight="1">
      <c r="A479" s="1"/>
      <c r="B479" s="47"/>
      <c r="C479" s="48"/>
      <c r="D479" s="49"/>
      <c r="E479" s="47"/>
      <c r="F479" s="50"/>
      <c r="G479" s="50"/>
      <c r="H479" s="50"/>
      <c r="I479" s="1"/>
      <c r="J479" s="1"/>
      <c r="K479" s="1"/>
      <c r="L479" s="1"/>
      <c r="M479" s="1"/>
      <c r="N479" s="1"/>
      <c r="O479" s="1"/>
      <c r="P479" s="1"/>
      <c r="Q479" s="1"/>
      <c r="R479" s="1"/>
      <c r="S479" s="1"/>
      <c r="T479" s="1"/>
      <c r="U479" s="1"/>
      <c r="V479" s="1"/>
      <c r="W479" s="1"/>
      <c r="X479" s="1"/>
      <c r="Y479" s="1"/>
      <c r="Z479" s="1"/>
    </row>
    <row r="480" spans="1:26" ht="15.75" customHeight="1">
      <c r="A480" s="1"/>
      <c r="B480" s="47"/>
      <c r="C480" s="48"/>
      <c r="D480" s="49"/>
      <c r="E480" s="47"/>
      <c r="F480" s="50"/>
      <c r="G480" s="50"/>
      <c r="H480" s="50"/>
      <c r="I480" s="1"/>
      <c r="J480" s="1"/>
      <c r="K480" s="1"/>
      <c r="L480" s="1"/>
      <c r="M480" s="1"/>
      <c r="N480" s="1"/>
      <c r="O480" s="1"/>
      <c r="P480" s="1"/>
      <c r="Q480" s="1"/>
      <c r="R480" s="1"/>
      <c r="S480" s="1"/>
      <c r="T480" s="1"/>
      <c r="U480" s="1"/>
      <c r="V480" s="1"/>
      <c r="W480" s="1"/>
      <c r="X480" s="1"/>
      <c r="Y480" s="1"/>
      <c r="Z480" s="1"/>
    </row>
    <row r="481" spans="1:26" ht="15.75" customHeight="1">
      <c r="A481" s="1"/>
      <c r="B481" s="47"/>
      <c r="C481" s="48"/>
      <c r="D481" s="49"/>
      <c r="E481" s="47"/>
      <c r="F481" s="50"/>
      <c r="G481" s="50"/>
      <c r="H481" s="50"/>
      <c r="I481" s="1"/>
      <c r="J481" s="1"/>
      <c r="K481" s="1"/>
      <c r="L481" s="1"/>
      <c r="M481" s="1"/>
      <c r="N481" s="1"/>
      <c r="O481" s="1"/>
      <c r="P481" s="1"/>
      <c r="Q481" s="1"/>
      <c r="R481" s="1"/>
      <c r="S481" s="1"/>
      <c r="T481" s="1"/>
      <c r="U481" s="1"/>
      <c r="V481" s="1"/>
      <c r="W481" s="1"/>
      <c r="X481" s="1"/>
      <c r="Y481" s="1"/>
      <c r="Z481" s="1"/>
    </row>
    <row r="482" spans="1:26" ht="15.75" customHeight="1">
      <c r="A482" s="1"/>
      <c r="B482" s="47"/>
      <c r="C482" s="48"/>
      <c r="D482" s="49"/>
      <c r="E482" s="47"/>
      <c r="F482" s="50"/>
      <c r="G482" s="50"/>
      <c r="H482" s="50"/>
      <c r="I482" s="1"/>
      <c r="J482" s="1"/>
      <c r="K482" s="1"/>
      <c r="L482" s="1"/>
      <c r="M482" s="1"/>
      <c r="N482" s="1"/>
      <c r="O482" s="1"/>
      <c r="P482" s="1"/>
      <c r="Q482" s="1"/>
      <c r="R482" s="1"/>
      <c r="S482" s="1"/>
      <c r="T482" s="1"/>
      <c r="U482" s="1"/>
      <c r="V482" s="1"/>
      <c r="W482" s="1"/>
      <c r="X482" s="1"/>
      <c r="Y482" s="1"/>
      <c r="Z482" s="1"/>
    </row>
    <row r="483" spans="1:26" ht="15.75" customHeight="1">
      <c r="A483" s="1"/>
      <c r="B483" s="47"/>
      <c r="C483" s="48"/>
      <c r="D483" s="49"/>
      <c r="E483" s="47"/>
      <c r="F483" s="50"/>
      <c r="G483" s="50"/>
      <c r="H483" s="50"/>
      <c r="I483" s="1"/>
      <c r="J483" s="1"/>
      <c r="K483" s="1"/>
      <c r="L483" s="1"/>
      <c r="M483" s="1"/>
      <c r="N483" s="1"/>
      <c r="O483" s="1"/>
      <c r="P483" s="1"/>
      <c r="Q483" s="1"/>
      <c r="R483" s="1"/>
      <c r="S483" s="1"/>
      <c r="T483" s="1"/>
      <c r="U483" s="1"/>
      <c r="V483" s="1"/>
      <c r="W483" s="1"/>
      <c r="X483" s="1"/>
      <c r="Y483" s="1"/>
      <c r="Z483" s="1"/>
    </row>
    <row r="484" spans="1:26" ht="15.75" customHeight="1">
      <c r="A484" s="1"/>
      <c r="B484" s="47"/>
      <c r="C484" s="48"/>
      <c r="D484" s="49"/>
      <c r="E484" s="47"/>
      <c r="F484" s="50"/>
      <c r="G484" s="50"/>
      <c r="H484" s="50"/>
      <c r="I484" s="1"/>
      <c r="J484" s="1"/>
      <c r="K484" s="1"/>
      <c r="L484" s="1"/>
      <c r="M484" s="1"/>
      <c r="N484" s="1"/>
      <c r="O484" s="1"/>
      <c r="P484" s="1"/>
      <c r="Q484" s="1"/>
      <c r="R484" s="1"/>
      <c r="S484" s="1"/>
      <c r="T484" s="1"/>
      <c r="U484" s="1"/>
      <c r="V484" s="1"/>
      <c r="W484" s="1"/>
      <c r="X484" s="1"/>
      <c r="Y484" s="1"/>
      <c r="Z484" s="1"/>
    </row>
    <row r="485" spans="1:26" ht="15.75" customHeight="1">
      <c r="A485" s="1"/>
      <c r="B485" s="47"/>
      <c r="C485" s="48"/>
      <c r="D485" s="49"/>
      <c r="E485" s="47"/>
      <c r="F485" s="50"/>
      <c r="G485" s="50"/>
      <c r="H485" s="50"/>
      <c r="I485" s="1"/>
      <c r="J485" s="1"/>
      <c r="K485" s="1"/>
      <c r="L485" s="1"/>
      <c r="M485" s="1"/>
      <c r="N485" s="1"/>
      <c r="O485" s="1"/>
      <c r="P485" s="1"/>
      <c r="Q485" s="1"/>
      <c r="R485" s="1"/>
      <c r="S485" s="1"/>
      <c r="T485" s="1"/>
      <c r="U485" s="1"/>
      <c r="V485" s="1"/>
      <c r="W485" s="1"/>
      <c r="X485" s="1"/>
      <c r="Y485" s="1"/>
      <c r="Z485" s="1"/>
    </row>
    <row r="486" spans="1:26" ht="15.75" customHeight="1">
      <c r="A486" s="1"/>
      <c r="B486" s="47"/>
      <c r="C486" s="48"/>
      <c r="D486" s="49"/>
      <c r="E486" s="47"/>
      <c r="F486" s="50"/>
      <c r="G486" s="50"/>
      <c r="H486" s="50"/>
      <c r="I486" s="1"/>
      <c r="J486" s="1"/>
      <c r="K486" s="1"/>
      <c r="L486" s="1"/>
      <c r="M486" s="1"/>
      <c r="N486" s="1"/>
      <c r="O486" s="1"/>
      <c r="P486" s="1"/>
      <c r="Q486" s="1"/>
      <c r="R486" s="1"/>
      <c r="S486" s="1"/>
      <c r="T486" s="1"/>
      <c r="U486" s="1"/>
      <c r="V486" s="1"/>
      <c r="W486" s="1"/>
      <c r="X486" s="1"/>
      <c r="Y486" s="1"/>
      <c r="Z486" s="1"/>
    </row>
    <row r="487" spans="1:26" ht="15.75" customHeight="1">
      <c r="A487" s="1"/>
      <c r="B487" s="47"/>
      <c r="C487" s="48"/>
      <c r="D487" s="49"/>
      <c r="E487" s="47"/>
      <c r="F487" s="50"/>
      <c r="G487" s="50"/>
      <c r="H487" s="50"/>
      <c r="I487" s="1"/>
      <c r="J487" s="1"/>
      <c r="K487" s="1"/>
      <c r="L487" s="1"/>
      <c r="M487" s="1"/>
      <c r="N487" s="1"/>
      <c r="O487" s="1"/>
      <c r="P487" s="1"/>
      <c r="Q487" s="1"/>
      <c r="R487" s="1"/>
      <c r="S487" s="1"/>
      <c r="T487" s="1"/>
      <c r="U487" s="1"/>
      <c r="V487" s="1"/>
      <c r="W487" s="1"/>
      <c r="X487" s="1"/>
      <c r="Y487" s="1"/>
      <c r="Z487" s="1"/>
    </row>
    <row r="488" spans="1:26" ht="15.75" customHeight="1">
      <c r="A488" s="1"/>
      <c r="B488" s="47"/>
      <c r="C488" s="48"/>
      <c r="D488" s="49"/>
      <c r="E488" s="47"/>
      <c r="F488" s="50"/>
      <c r="G488" s="50"/>
      <c r="H488" s="50"/>
      <c r="I488" s="1"/>
      <c r="J488" s="1"/>
      <c r="K488" s="1"/>
      <c r="L488" s="1"/>
      <c r="M488" s="1"/>
      <c r="N488" s="1"/>
      <c r="O488" s="1"/>
      <c r="P488" s="1"/>
      <c r="Q488" s="1"/>
      <c r="R488" s="1"/>
      <c r="S488" s="1"/>
      <c r="T488" s="1"/>
      <c r="U488" s="1"/>
      <c r="V488" s="1"/>
      <c r="W488" s="1"/>
      <c r="X488" s="1"/>
      <c r="Y488" s="1"/>
      <c r="Z488" s="1"/>
    </row>
    <row r="489" spans="1:26" ht="15.75" customHeight="1">
      <c r="A489" s="1"/>
      <c r="B489" s="47"/>
      <c r="C489" s="48"/>
      <c r="D489" s="49"/>
      <c r="E489" s="47"/>
      <c r="F489" s="50"/>
      <c r="G489" s="50"/>
      <c r="H489" s="50"/>
      <c r="I489" s="1"/>
      <c r="J489" s="1"/>
      <c r="K489" s="1"/>
      <c r="L489" s="1"/>
      <c r="M489" s="1"/>
      <c r="N489" s="1"/>
      <c r="O489" s="1"/>
      <c r="P489" s="1"/>
      <c r="Q489" s="1"/>
      <c r="R489" s="1"/>
      <c r="S489" s="1"/>
      <c r="T489" s="1"/>
      <c r="U489" s="1"/>
      <c r="V489" s="1"/>
      <c r="W489" s="1"/>
      <c r="X489" s="1"/>
      <c r="Y489" s="1"/>
      <c r="Z489" s="1"/>
    </row>
    <row r="490" spans="1:26" ht="15.75" customHeight="1">
      <c r="A490" s="1"/>
      <c r="B490" s="47"/>
      <c r="C490" s="48"/>
      <c r="D490" s="49"/>
      <c r="E490" s="47"/>
      <c r="F490" s="50"/>
      <c r="G490" s="50"/>
      <c r="H490" s="50"/>
      <c r="I490" s="1"/>
      <c r="J490" s="1"/>
      <c r="K490" s="1"/>
      <c r="L490" s="1"/>
      <c r="M490" s="1"/>
      <c r="N490" s="1"/>
      <c r="O490" s="1"/>
      <c r="P490" s="1"/>
      <c r="Q490" s="1"/>
      <c r="R490" s="1"/>
      <c r="S490" s="1"/>
      <c r="T490" s="1"/>
      <c r="U490" s="1"/>
      <c r="V490" s="1"/>
      <c r="W490" s="1"/>
      <c r="X490" s="1"/>
      <c r="Y490" s="1"/>
      <c r="Z490" s="1"/>
    </row>
    <row r="491" spans="1:26" ht="15.75" customHeight="1">
      <c r="A491" s="1"/>
      <c r="B491" s="47"/>
      <c r="C491" s="48"/>
      <c r="D491" s="49"/>
      <c r="E491" s="47"/>
      <c r="F491" s="50"/>
      <c r="G491" s="50"/>
      <c r="H491" s="50"/>
      <c r="I491" s="1"/>
      <c r="J491" s="1"/>
      <c r="K491" s="1"/>
      <c r="L491" s="1"/>
      <c r="M491" s="1"/>
      <c r="N491" s="1"/>
      <c r="O491" s="1"/>
      <c r="P491" s="1"/>
      <c r="Q491" s="1"/>
      <c r="R491" s="1"/>
      <c r="S491" s="1"/>
      <c r="T491" s="1"/>
      <c r="U491" s="1"/>
      <c r="V491" s="1"/>
      <c r="W491" s="1"/>
      <c r="X491" s="1"/>
      <c r="Y491" s="1"/>
      <c r="Z491" s="1"/>
    </row>
    <row r="492" spans="1:26" ht="15.75" customHeight="1">
      <c r="A492" s="1"/>
      <c r="B492" s="47"/>
      <c r="C492" s="48"/>
      <c r="D492" s="49"/>
      <c r="E492" s="47"/>
      <c r="F492" s="50"/>
      <c r="G492" s="50"/>
      <c r="H492" s="50"/>
      <c r="I492" s="1"/>
      <c r="J492" s="1"/>
      <c r="K492" s="1"/>
      <c r="L492" s="1"/>
      <c r="M492" s="1"/>
      <c r="N492" s="1"/>
      <c r="O492" s="1"/>
      <c r="P492" s="1"/>
      <c r="Q492" s="1"/>
      <c r="R492" s="1"/>
      <c r="S492" s="1"/>
      <c r="T492" s="1"/>
      <c r="U492" s="1"/>
      <c r="V492" s="1"/>
      <c r="W492" s="1"/>
      <c r="X492" s="1"/>
      <c r="Y492" s="1"/>
      <c r="Z492" s="1"/>
    </row>
    <row r="493" spans="1:26" ht="15.75" customHeight="1">
      <c r="A493" s="1"/>
      <c r="B493" s="47"/>
      <c r="C493" s="48"/>
      <c r="D493" s="49"/>
      <c r="E493" s="47"/>
      <c r="F493" s="50"/>
      <c r="G493" s="50"/>
      <c r="H493" s="50"/>
      <c r="I493" s="1"/>
      <c r="J493" s="1"/>
      <c r="K493" s="1"/>
      <c r="L493" s="1"/>
      <c r="M493" s="1"/>
      <c r="N493" s="1"/>
      <c r="O493" s="1"/>
      <c r="P493" s="1"/>
      <c r="Q493" s="1"/>
      <c r="R493" s="1"/>
      <c r="S493" s="1"/>
      <c r="T493" s="1"/>
      <c r="U493" s="1"/>
      <c r="V493" s="1"/>
      <c r="W493" s="1"/>
      <c r="X493" s="1"/>
      <c r="Y493" s="1"/>
      <c r="Z493" s="1"/>
    </row>
    <row r="494" spans="1:26" ht="15.75" customHeight="1">
      <c r="A494" s="1"/>
      <c r="B494" s="47"/>
      <c r="C494" s="48"/>
      <c r="D494" s="49"/>
      <c r="E494" s="47"/>
      <c r="F494" s="50"/>
      <c r="G494" s="50"/>
      <c r="H494" s="50"/>
      <c r="I494" s="1"/>
      <c r="J494" s="1"/>
      <c r="K494" s="1"/>
      <c r="L494" s="1"/>
      <c r="M494" s="1"/>
      <c r="N494" s="1"/>
      <c r="O494" s="1"/>
      <c r="P494" s="1"/>
      <c r="Q494" s="1"/>
      <c r="R494" s="1"/>
      <c r="S494" s="1"/>
      <c r="T494" s="1"/>
      <c r="U494" s="1"/>
      <c r="V494" s="1"/>
      <c r="W494" s="1"/>
      <c r="X494" s="1"/>
      <c r="Y494" s="1"/>
      <c r="Z494" s="1"/>
    </row>
    <row r="495" spans="1:26" ht="15.75" customHeight="1">
      <c r="A495" s="1"/>
      <c r="B495" s="47"/>
      <c r="C495" s="48"/>
      <c r="D495" s="49"/>
      <c r="E495" s="47"/>
      <c r="F495" s="50"/>
      <c r="G495" s="50"/>
      <c r="H495" s="50"/>
      <c r="I495" s="1"/>
      <c r="J495" s="1"/>
      <c r="K495" s="1"/>
      <c r="L495" s="1"/>
      <c r="M495" s="1"/>
      <c r="N495" s="1"/>
      <c r="O495" s="1"/>
      <c r="P495" s="1"/>
      <c r="Q495" s="1"/>
      <c r="R495" s="1"/>
      <c r="S495" s="1"/>
      <c r="T495" s="1"/>
      <c r="U495" s="1"/>
      <c r="V495" s="1"/>
      <c r="W495" s="1"/>
      <c r="X495" s="1"/>
      <c r="Y495" s="1"/>
      <c r="Z495" s="1"/>
    </row>
    <row r="496" spans="1:26" ht="15.75" customHeight="1">
      <c r="A496" s="1"/>
      <c r="B496" s="47"/>
      <c r="C496" s="48"/>
      <c r="D496" s="49"/>
      <c r="E496" s="47"/>
      <c r="F496" s="50"/>
      <c r="G496" s="50"/>
      <c r="H496" s="50"/>
      <c r="I496" s="1"/>
      <c r="J496" s="1"/>
      <c r="K496" s="1"/>
      <c r="L496" s="1"/>
      <c r="M496" s="1"/>
      <c r="N496" s="1"/>
      <c r="O496" s="1"/>
      <c r="P496" s="1"/>
      <c r="Q496" s="1"/>
      <c r="R496" s="1"/>
      <c r="S496" s="1"/>
      <c r="T496" s="1"/>
      <c r="U496" s="1"/>
      <c r="V496" s="1"/>
      <c r="W496" s="1"/>
      <c r="X496" s="1"/>
      <c r="Y496" s="1"/>
      <c r="Z496" s="1"/>
    </row>
    <row r="497" spans="1:26" ht="15.75" customHeight="1">
      <c r="A497" s="1"/>
      <c r="B497" s="47"/>
      <c r="C497" s="48"/>
      <c r="D497" s="49"/>
      <c r="E497" s="47"/>
      <c r="F497" s="50"/>
      <c r="G497" s="50"/>
      <c r="H497" s="50"/>
      <c r="I497" s="1"/>
      <c r="J497" s="1"/>
      <c r="K497" s="1"/>
      <c r="L497" s="1"/>
      <c r="M497" s="1"/>
      <c r="N497" s="1"/>
      <c r="O497" s="1"/>
      <c r="P497" s="1"/>
      <c r="Q497" s="1"/>
      <c r="R497" s="1"/>
      <c r="S497" s="1"/>
      <c r="T497" s="1"/>
      <c r="U497" s="1"/>
      <c r="V497" s="1"/>
      <c r="W497" s="1"/>
      <c r="X497" s="1"/>
      <c r="Y497" s="1"/>
      <c r="Z497" s="1"/>
    </row>
    <row r="498" spans="1:26" ht="15.75" customHeight="1">
      <c r="A498" s="1"/>
      <c r="B498" s="47"/>
      <c r="C498" s="48"/>
      <c r="D498" s="49"/>
      <c r="E498" s="47"/>
      <c r="F498" s="50"/>
      <c r="G498" s="50"/>
      <c r="H498" s="50"/>
      <c r="I498" s="1"/>
      <c r="J498" s="1"/>
      <c r="K498" s="1"/>
      <c r="L498" s="1"/>
      <c r="M498" s="1"/>
      <c r="N498" s="1"/>
      <c r="O498" s="1"/>
      <c r="P498" s="1"/>
      <c r="Q498" s="1"/>
      <c r="R498" s="1"/>
      <c r="S498" s="1"/>
      <c r="T498" s="1"/>
      <c r="U498" s="1"/>
      <c r="V498" s="1"/>
      <c r="W498" s="1"/>
      <c r="X498" s="1"/>
      <c r="Y498" s="1"/>
      <c r="Z498" s="1"/>
    </row>
    <row r="499" spans="1:26" ht="15.75" customHeight="1">
      <c r="A499" s="1"/>
      <c r="B499" s="47"/>
      <c r="C499" s="48"/>
      <c r="D499" s="49"/>
      <c r="E499" s="47"/>
      <c r="F499" s="50"/>
      <c r="G499" s="50"/>
      <c r="H499" s="50"/>
      <c r="I499" s="1"/>
      <c r="J499" s="1"/>
      <c r="K499" s="1"/>
      <c r="L499" s="1"/>
      <c r="M499" s="1"/>
      <c r="N499" s="1"/>
      <c r="O499" s="1"/>
      <c r="P499" s="1"/>
      <c r="Q499" s="1"/>
      <c r="R499" s="1"/>
      <c r="S499" s="1"/>
      <c r="T499" s="1"/>
      <c r="U499" s="1"/>
      <c r="V499" s="1"/>
      <c r="W499" s="1"/>
      <c r="X499" s="1"/>
      <c r="Y499" s="1"/>
      <c r="Z499" s="1"/>
    </row>
    <row r="500" spans="1:26" ht="15.75" customHeight="1">
      <c r="A500" s="1"/>
      <c r="B500" s="47"/>
      <c r="C500" s="48"/>
      <c r="D500" s="49"/>
      <c r="E500" s="47"/>
      <c r="F500" s="50"/>
      <c r="G500" s="50"/>
      <c r="H500" s="50"/>
      <c r="I500" s="1"/>
      <c r="J500" s="1"/>
      <c r="K500" s="1"/>
      <c r="L500" s="1"/>
      <c r="M500" s="1"/>
      <c r="N500" s="1"/>
      <c r="O500" s="1"/>
      <c r="P500" s="1"/>
      <c r="Q500" s="1"/>
      <c r="R500" s="1"/>
      <c r="S500" s="1"/>
      <c r="T500" s="1"/>
      <c r="U500" s="1"/>
      <c r="V500" s="1"/>
      <c r="W500" s="1"/>
      <c r="X500" s="1"/>
      <c r="Y500" s="1"/>
      <c r="Z500" s="1"/>
    </row>
    <row r="501" spans="1:26" ht="15.75" customHeight="1">
      <c r="A501" s="1"/>
      <c r="B501" s="47"/>
      <c r="C501" s="48"/>
      <c r="D501" s="49"/>
      <c r="E501" s="47"/>
      <c r="F501" s="50"/>
      <c r="G501" s="50"/>
      <c r="H501" s="50"/>
      <c r="I501" s="1"/>
      <c r="J501" s="1"/>
      <c r="K501" s="1"/>
      <c r="L501" s="1"/>
      <c r="M501" s="1"/>
      <c r="N501" s="1"/>
      <c r="O501" s="1"/>
      <c r="P501" s="1"/>
      <c r="Q501" s="1"/>
      <c r="R501" s="1"/>
      <c r="S501" s="1"/>
      <c r="T501" s="1"/>
      <c r="U501" s="1"/>
      <c r="V501" s="1"/>
      <c r="W501" s="1"/>
      <c r="X501" s="1"/>
      <c r="Y501" s="1"/>
      <c r="Z501" s="1"/>
    </row>
    <row r="502" spans="1:26" ht="15.75" customHeight="1">
      <c r="A502" s="1"/>
      <c r="B502" s="47"/>
      <c r="C502" s="48"/>
      <c r="D502" s="49"/>
      <c r="E502" s="47"/>
      <c r="F502" s="50"/>
      <c r="G502" s="50"/>
      <c r="H502" s="50"/>
      <c r="I502" s="1"/>
      <c r="J502" s="1"/>
      <c r="K502" s="1"/>
      <c r="L502" s="1"/>
      <c r="M502" s="1"/>
      <c r="N502" s="1"/>
      <c r="O502" s="1"/>
      <c r="P502" s="1"/>
      <c r="Q502" s="1"/>
      <c r="R502" s="1"/>
      <c r="S502" s="1"/>
      <c r="T502" s="1"/>
      <c r="U502" s="1"/>
      <c r="V502" s="1"/>
      <c r="W502" s="1"/>
      <c r="X502" s="1"/>
      <c r="Y502" s="1"/>
      <c r="Z502" s="1"/>
    </row>
    <row r="503" spans="1:26" ht="15.75" customHeight="1">
      <c r="A503" s="1"/>
      <c r="B503" s="47"/>
      <c r="C503" s="48"/>
      <c r="D503" s="49"/>
      <c r="E503" s="47"/>
      <c r="F503" s="50"/>
      <c r="G503" s="50"/>
      <c r="H503" s="50"/>
      <c r="I503" s="1"/>
      <c r="J503" s="1"/>
      <c r="K503" s="1"/>
      <c r="L503" s="1"/>
      <c r="M503" s="1"/>
      <c r="N503" s="1"/>
      <c r="O503" s="1"/>
      <c r="P503" s="1"/>
      <c r="Q503" s="1"/>
      <c r="R503" s="1"/>
      <c r="S503" s="1"/>
      <c r="T503" s="1"/>
      <c r="U503" s="1"/>
      <c r="V503" s="1"/>
      <c r="W503" s="1"/>
      <c r="X503" s="1"/>
      <c r="Y503" s="1"/>
      <c r="Z503" s="1"/>
    </row>
    <row r="504" spans="1:26" ht="15.75" customHeight="1">
      <c r="A504" s="1"/>
      <c r="B504" s="47"/>
      <c r="C504" s="48"/>
      <c r="D504" s="49"/>
      <c r="E504" s="47"/>
      <c r="F504" s="50"/>
      <c r="G504" s="50"/>
      <c r="H504" s="50"/>
      <c r="I504" s="1"/>
      <c r="J504" s="1"/>
      <c r="K504" s="1"/>
      <c r="L504" s="1"/>
      <c r="M504" s="1"/>
      <c r="N504" s="1"/>
      <c r="O504" s="1"/>
      <c r="P504" s="1"/>
      <c r="Q504" s="1"/>
      <c r="R504" s="1"/>
      <c r="S504" s="1"/>
      <c r="T504" s="1"/>
      <c r="U504" s="1"/>
      <c r="V504" s="1"/>
      <c r="W504" s="1"/>
      <c r="X504" s="1"/>
      <c r="Y504" s="1"/>
      <c r="Z504" s="1"/>
    </row>
    <row r="505" spans="1:26" ht="15.75" customHeight="1">
      <c r="A505" s="1"/>
      <c r="B505" s="47"/>
      <c r="C505" s="48"/>
      <c r="D505" s="49"/>
      <c r="E505" s="47"/>
      <c r="F505" s="50"/>
      <c r="G505" s="50"/>
      <c r="H505" s="50"/>
      <c r="I505" s="1"/>
      <c r="J505" s="1"/>
      <c r="K505" s="1"/>
      <c r="L505" s="1"/>
      <c r="M505" s="1"/>
      <c r="N505" s="1"/>
      <c r="O505" s="1"/>
      <c r="P505" s="1"/>
      <c r="Q505" s="1"/>
      <c r="R505" s="1"/>
      <c r="S505" s="1"/>
      <c r="T505" s="1"/>
      <c r="U505" s="1"/>
      <c r="V505" s="1"/>
      <c r="W505" s="1"/>
      <c r="X505" s="1"/>
      <c r="Y505" s="1"/>
      <c r="Z505" s="1"/>
    </row>
    <row r="506" spans="1:26" ht="15.75" customHeight="1">
      <c r="A506" s="1"/>
      <c r="B506" s="47"/>
      <c r="C506" s="48"/>
      <c r="D506" s="49"/>
      <c r="E506" s="47"/>
      <c r="F506" s="50"/>
      <c r="G506" s="50"/>
      <c r="H506" s="50"/>
      <c r="I506" s="1"/>
      <c r="J506" s="1"/>
      <c r="K506" s="1"/>
      <c r="L506" s="1"/>
      <c r="M506" s="1"/>
      <c r="N506" s="1"/>
      <c r="O506" s="1"/>
      <c r="P506" s="1"/>
      <c r="Q506" s="1"/>
      <c r="R506" s="1"/>
      <c r="S506" s="1"/>
      <c r="T506" s="1"/>
      <c r="U506" s="1"/>
      <c r="V506" s="1"/>
      <c r="W506" s="1"/>
      <c r="X506" s="1"/>
      <c r="Y506" s="1"/>
      <c r="Z506" s="1"/>
    </row>
    <row r="507" spans="1:26" ht="15.75" customHeight="1">
      <c r="A507" s="1"/>
      <c r="B507" s="47"/>
      <c r="C507" s="48"/>
      <c r="D507" s="49"/>
      <c r="E507" s="47"/>
      <c r="F507" s="50"/>
      <c r="G507" s="50"/>
      <c r="H507" s="50"/>
      <c r="I507" s="1"/>
      <c r="J507" s="1"/>
      <c r="K507" s="1"/>
      <c r="L507" s="1"/>
      <c r="M507" s="1"/>
      <c r="N507" s="1"/>
      <c r="O507" s="1"/>
      <c r="P507" s="1"/>
      <c r="Q507" s="1"/>
      <c r="R507" s="1"/>
      <c r="S507" s="1"/>
      <c r="T507" s="1"/>
      <c r="U507" s="1"/>
      <c r="V507" s="1"/>
      <c r="W507" s="1"/>
      <c r="X507" s="1"/>
      <c r="Y507" s="1"/>
      <c r="Z507" s="1"/>
    </row>
    <row r="508" spans="1:26" ht="15.75" customHeight="1">
      <c r="A508" s="1"/>
      <c r="B508" s="47"/>
      <c r="C508" s="48"/>
      <c r="D508" s="49"/>
      <c r="E508" s="47"/>
      <c r="F508" s="50"/>
      <c r="G508" s="50"/>
      <c r="H508" s="50"/>
      <c r="I508" s="1"/>
      <c r="J508" s="1"/>
      <c r="K508" s="1"/>
      <c r="L508" s="1"/>
      <c r="M508" s="1"/>
      <c r="N508" s="1"/>
      <c r="O508" s="1"/>
      <c r="P508" s="1"/>
      <c r="Q508" s="1"/>
      <c r="R508" s="1"/>
      <c r="S508" s="1"/>
      <c r="T508" s="1"/>
      <c r="U508" s="1"/>
      <c r="V508" s="1"/>
      <c r="W508" s="1"/>
      <c r="X508" s="1"/>
      <c r="Y508" s="1"/>
      <c r="Z508" s="1"/>
    </row>
    <row r="509" spans="1:26" ht="15.75" customHeight="1">
      <c r="A509" s="1"/>
      <c r="B509" s="47"/>
      <c r="C509" s="48"/>
      <c r="D509" s="49"/>
      <c r="E509" s="47"/>
      <c r="F509" s="50"/>
      <c r="G509" s="50"/>
      <c r="H509" s="50"/>
      <c r="I509" s="1"/>
      <c r="J509" s="1"/>
      <c r="K509" s="1"/>
      <c r="L509" s="1"/>
      <c r="M509" s="1"/>
      <c r="N509" s="1"/>
      <c r="O509" s="1"/>
      <c r="P509" s="1"/>
      <c r="Q509" s="1"/>
      <c r="R509" s="1"/>
      <c r="S509" s="1"/>
      <c r="T509" s="1"/>
      <c r="U509" s="1"/>
      <c r="V509" s="1"/>
      <c r="W509" s="1"/>
      <c r="X509" s="1"/>
      <c r="Y509" s="1"/>
      <c r="Z509" s="1"/>
    </row>
    <row r="510" spans="1:26" ht="15.75" customHeight="1">
      <c r="A510" s="1"/>
      <c r="B510" s="47"/>
      <c r="C510" s="48"/>
      <c r="D510" s="49"/>
      <c r="E510" s="47"/>
      <c r="F510" s="50"/>
      <c r="G510" s="50"/>
      <c r="H510" s="50"/>
      <c r="I510" s="1"/>
      <c r="J510" s="1"/>
      <c r="K510" s="1"/>
      <c r="L510" s="1"/>
      <c r="M510" s="1"/>
      <c r="N510" s="1"/>
      <c r="O510" s="1"/>
      <c r="P510" s="1"/>
      <c r="Q510" s="1"/>
      <c r="R510" s="1"/>
      <c r="S510" s="1"/>
      <c r="T510" s="1"/>
      <c r="U510" s="1"/>
      <c r="V510" s="1"/>
      <c r="W510" s="1"/>
      <c r="X510" s="1"/>
      <c r="Y510" s="1"/>
      <c r="Z510" s="1"/>
    </row>
    <row r="511" spans="1:26" ht="15.75" customHeight="1">
      <c r="A511" s="1"/>
      <c r="B511" s="47"/>
      <c r="C511" s="48"/>
      <c r="D511" s="49"/>
      <c r="E511" s="47"/>
      <c r="F511" s="50"/>
      <c r="G511" s="50"/>
      <c r="H511" s="50"/>
      <c r="I511" s="1"/>
      <c r="J511" s="1"/>
      <c r="K511" s="1"/>
      <c r="L511" s="1"/>
      <c r="M511" s="1"/>
      <c r="N511" s="1"/>
      <c r="O511" s="1"/>
      <c r="P511" s="1"/>
      <c r="Q511" s="1"/>
      <c r="R511" s="1"/>
      <c r="S511" s="1"/>
      <c r="T511" s="1"/>
      <c r="U511" s="1"/>
      <c r="V511" s="1"/>
      <c r="W511" s="1"/>
      <c r="X511" s="1"/>
      <c r="Y511" s="1"/>
      <c r="Z511" s="1"/>
    </row>
    <row r="512" spans="1:26" ht="15.75" customHeight="1">
      <c r="A512" s="1"/>
      <c r="B512" s="47"/>
      <c r="C512" s="48"/>
      <c r="D512" s="49"/>
      <c r="E512" s="47"/>
      <c r="F512" s="50"/>
      <c r="G512" s="50"/>
      <c r="H512" s="50"/>
      <c r="I512" s="1"/>
      <c r="J512" s="1"/>
      <c r="K512" s="1"/>
      <c r="L512" s="1"/>
      <c r="M512" s="1"/>
      <c r="N512" s="1"/>
      <c r="O512" s="1"/>
      <c r="P512" s="1"/>
      <c r="Q512" s="1"/>
      <c r="R512" s="1"/>
      <c r="S512" s="1"/>
      <c r="T512" s="1"/>
      <c r="U512" s="1"/>
      <c r="V512" s="1"/>
      <c r="W512" s="1"/>
      <c r="X512" s="1"/>
      <c r="Y512" s="1"/>
      <c r="Z512" s="1"/>
    </row>
    <row r="513" spans="1:26" ht="15.75" customHeight="1">
      <c r="A513" s="1"/>
      <c r="B513" s="47"/>
      <c r="C513" s="48"/>
      <c r="D513" s="49"/>
      <c r="E513" s="47"/>
      <c r="F513" s="50"/>
      <c r="G513" s="50"/>
      <c r="H513" s="50"/>
      <c r="I513" s="1"/>
      <c r="J513" s="1"/>
      <c r="K513" s="1"/>
      <c r="L513" s="1"/>
      <c r="M513" s="1"/>
      <c r="N513" s="1"/>
      <c r="O513" s="1"/>
      <c r="P513" s="1"/>
      <c r="Q513" s="1"/>
      <c r="R513" s="1"/>
      <c r="S513" s="1"/>
      <c r="T513" s="1"/>
      <c r="U513" s="1"/>
      <c r="V513" s="1"/>
      <c r="W513" s="1"/>
      <c r="X513" s="1"/>
      <c r="Y513" s="1"/>
      <c r="Z513" s="1"/>
    </row>
    <row r="514" spans="1:26" ht="15.75" customHeight="1">
      <c r="A514" s="1"/>
      <c r="B514" s="47"/>
      <c r="C514" s="48"/>
      <c r="D514" s="49"/>
      <c r="E514" s="47"/>
      <c r="F514" s="50"/>
      <c r="G514" s="50"/>
      <c r="H514" s="50"/>
      <c r="I514" s="1"/>
      <c r="J514" s="1"/>
      <c r="K514" s="1"/>
      <c r="L514" s="1"/>
      <c r="M514" s="1"/>
      <c r="N514" s="1"/>
      <c r="O514" s="1"/>
      <c r="P514" s="1"/>
      <c r="Q514" s="1"/>
      <c r="R514" s="1"/>
      <c r="S514" s="1"/>
      <c r="T514" s="1"/>
      <c r="U514" s="1"/>
      <c r="V514" s="1"/>
      <c r="W514" s="1"/>
      <c r="X514" s="1"/>
      <c r="Y514" s="1"/>
      <c r="Z514" s="1"/>
    </row>
    <row r="515" spans="1:26" ht="15.75" customHeight="1">
      <c r="A515" s="1"/>
      <c r="B515" s="47"/>
      <c r="C515" s="48"/>
      <c r="D515" s="49"/>
      <c r="E515" s="47"/>
      <c r="F515" s="50"/>
      <c r="G515" s="50"/>
      <c r="H515" s="50"/>
      <c r="I515" s="1"/>
      <c r="J515" s="1"/>
      <c r="K515" s="1"/>
      <c r="L515" s="1"/>
      <c r="M515" s="1"/>
      <c r="N515" s="1"/>
      <c r="O515" s="1"/>
      <c r="P515" s="1"/>
      <c r="Q515" s="1"/>
      <c r="R515" s="1"/>
      <c r="S515" s="1"/>
      <c r="T515" s="1"/>
      <c r="U515" s="1"/>
      <c r="V515" s="1"/>
      <c r="W515" s="1"/>
      <c r="X515" s="1"/>
      <c r="Y515" s="1"/>
      <c r="Z515" s="1"/>
    </row>
    <row r="516" spans="1:26" ht="15.75" customHeight="1">
      <c r="A516" s="1"/>
      <c r="B516" s="47"/>
      <c r="C516" s="48"/>
      <c r="D516" s="49"/>
      <c r="E516" s="47"/>
      <c r="F516" s="50"/>
      <c r="G516" s="50"/>
      <c r="H516" s="50"/>
      <c r="I516" s="1"/>
      <c r="J516" s="1"/>
      <c r="K516" s="1"/>
      <c r="L516" s="1"/>
      <c r="M516" s="1"/>
      <c r="N516" s="1"/>
      <c r="O516" s="1"/>
      <c r="P516" s="1"/>
      <c r="Q516" s="1"/>
      <c r="R516" s="1"/>
      <c r="S516" s="1"/>
      <c r="T516" s="1"/>
      <c r="U516" s="1"/>
      <c r="V516" s="1"/>
      <c r="W516" s="1"/>
      <c r="X516" s="1"/>
      <c r="Y516" s="1"/>
      <c r="Z516" s="1"/>
    </row>
    <row r="517" spans="1:26" ht="15.75" customHeight="1">
      <c r="A517" s="1"/>
      <c r="B517" s="47"/>
      <c r="C517" s="48"/>
      <c r="D517" s="49"/>
      <c r="E517" s="47"/>
      <c r="F517" s="50"/>
      <c r="G517" s="50"/>
      <c r="H517" s="50"/>
      <c r="I517" s="1"/>
      <c r="J517" s="1"/>
      <c r="K517" s="1"/>
      <c r="L517" s="1"/>
      <c r="M517" s="1"/>
      <c r="N517" s="1"/>
      <c r="O517" s="1"/>
      <c r="P517" s="1"/>
      <c r="Q517" s="1"/>
      <c r="R517" s="1"/>
      <c r="S517" s="1"/>
      <c r="T517" s="1"/>
      <c r="U517" s="1"/>
      <c r="V517" s="1"/>
      <c r="W517" s="1"/>
      <c r="X517" s="1"/>
      <c r="Y517" s="1"/>
      <c r="Z517" s="1"/>
    </row>
    <row r="518" spans="1:26" ht="15.75" customHeight="1">
      <c r="A518" s="1"/>
      <c r="B518" s="47"/>
      <c r="C518" s="48"/>
      <c r="D518" s="49"/>
      <c r="E518" s="47"/>
      <c r="F518" s="50"/>
      <c r="G518" s="50"/>
      <c r="H518" s="50"/>
      <c r="I518" s="1"/>
      <c r="J518" s="1"/>
      <c r="K518" s="1"/>
      <c r="L518" s="1"/>
      <c r="M518" s="1"/>
      <c r="N518" s="1"/>
      <c r="O518" s="1"/>
      <c r="P518" s="1"/>
      <c r="Q518" s="1"/>
      <c r="R518" s="1"/>
      <c r="S518" s="1"/>
      <c r="T518" s="1"/>
      <c r="U518" s="1"/>
      <c r="V518" s="1"/>
      <c r="W518" s="1"/>
      <c r="X518" s="1"/>
      <c r="Y518" s="1"/>
      <c r="Z518" s="1"/>
    </row>
    <row r="519" spans="1:26" ht="15.75" customHeight="1">
      <c r="A519" s="1"/>
      <c r="B519" s="47"/>
      <c r="C519" s="48"/>
      <c r="D519" s="49"/>
      <c r="E519" s="47"/>
      <c r="F519" s="50"/>
      <c r="G519" s="50"/>
      <c r="H519" s="50"/>
      <c r="I519" s="1"/>
      <c r="J519" s="1"/>
      <c r="K519" s="1"/>
      <c r="L519" s="1"/>
      <c r="M519" s="1"/>
      <c r="N519" s="1"/>
      <c r="O519" s="1"/>
      <c r="P519" s="1"/>
      <c r="Q519" s="1"/>
      <c r="R519" s="1"/>
      <c r="S519" s="1"/>
      <c r="T519" s="1"/>
      <c r="U519" s="1"/>
      <c r="V519" s="1"/>
      <c r="W519" s="1"/>
      <c r="X519" s="1"/>
      <c r="Y519" s="1"/>
      <c r="Z519" s="1"/>
    </row>
    <row r="520" spans="1:26" ht="15.75" customHeight="1">
      <c r="A520" s="1"/>
      <c r="B520" s="47"/>
      <c r="C520" s="48"/>
      <c r="D520" s="49"/>
      <c r="E520" s="47"/>
      <c r="F520" s="50"/>
      <c r="G520" s="50"/>
      <c r="H520" s="50"/>
      <c r="I520" s="1"/>
      <c r="J520" s="1"/>
      <c r="K520" s="1"/>
      <c r="L520" s="1"/>
      <c r="M520" s="1"/>
      <c r="N520" s="1"/>
      <c r="O520" s="1"/>
      <c r="P520" s="1"/>
      <c r="Q520" s="1"/>
      <c r="R520" s="1"/>
      <c r="S520" s="1"/>
      <c r="T520" s="1"/>
      <c r="U520" s="1"/>
      <c r="V520" s="1"/>
      <c r="W520" s="1"/>
      <c r="X520" s="1"/>
      <c r="Y520" s="1"/>
      <c r="Z520" s="1"/>
    </row>
    <row r="521" spans="1:26" ht="15.75" customHeight="1">
      <c r="A521" s="1"/>
      <c r="B521" s="47"/>
      <c r="C521" s="48"/>
      <c r="D521" s="49"/>
      <c r="E521" s="47"/>
      <c r="F521" s="50"/>
      <c r="G521" s="50"/>
      <c r="H521" s="50"/>
      <c r="I521" s="1"/>
      <c r="J521" s="1"/>
      <c r="K521" s="1"/>
      <c r="L521" s="1"/>
      <c r="M521" s="1"/>
      <c r="N521" s="1"/>
      <c r="O521" s="1"/>
      <c r="P521" s="1"/>
      <c r="Q521" s="1"/>
      <c r="R521" s="1"/>
      <c r="S521" s="1"/>
      <c r="T521" s="1"/>
      <c r="U521" s="1"/>
      <c r="V521" s="1"/>
      <c r="W521" s="1"/>
      <c r="X521" s="1"/>
      <c r="Y521" s="1"/>
      <c r="Z521" s="1"/>
    </row>
    <row r="522" spans="1:26" ht="15.75" customHeight="1">
      <c r="A522" s="1"/>
      <c r="B522" s="47"/>
      <c r="C522" s="48"/>
      <c r="D522" s="49"/>
      <c r="E522" s="47"/>
      <c r="F522" s="50"/>
      <c r="G522" s="50"/>
      <c r="H522" s="50"/>
      <c r="I522" s="1"/>
      <c r="J522" s="1"/>
      <c r="K522" s="1"/>
      <c r="L522" s="1"/>
      <c r="M522" s="1"/>
      <c r="N522" s="1"/>
      <c r="O522" s="1"/>
      <c r="P522" s="1"/>
      <c r="Q522" s="1"/>
      <c r="R522" s="1"/>
      <c r="S522" s="1"/>
      <c r="T522" s="1"/>
      <c r="U522" s="1"/>
      <c r="V522" s="1"/>
      <c r="W522" s="1"/>
      <c r="X522" s="1"/>
      <c r="Y522" s="1"/>
      <c r="Z522" s="1"/>
    </row>
    <row r="523" spans="1:26" ht="15.75" customHeight="1">
      <c r="A523" s="1"/>
      <c r="B523" s="47"/>
      <c r="C523" s="48"/>
      <c r="D523" s="49"/>
      <c r="E523" s="47"/>
      <c r="F523" s="50"/>
      <c r="G523" s="50"/>
      <c r="H523" s="50"/>
      <c r="I523" s="1"/>
      <c r="J523" s="1"/>
      <c r="K523" s="1"/>
      <c r="L523" s="1"/>
      <c r="M523" s="1"/>
      <c r="N523" s="1"/>
      <c r="O523" s="1"/>
      <c r="P523" s="1"/>
      <c r="Q523" s="1"/>
      <c r="R523" s="1"/>
      <c r="S523" s="1"/>
      <c r="T523" s="1"/>
      <c r="U523" s="1"/>
      <c r="V523" s="1"/>
      <c r="W523" s="1"/>
      <c r="X523" s="1"/>
      <c r="Y523" s="1"/>
      <c r="Z523" s="1"/>
    </row>
    <row r="524" spans="1:26" ht="15.75" customHeight="1">
      <c r="A524" s="1"/>
      <c r="B524" s="47"/>
      <c r="C524" s="48"/>
      <c r="D524" s="49"/>
      <c r="E524" s="47"/>
      <c r="F524" s="50"/>
      <c r="G524" s="50"/>
      <c r="H524" s="50"/>
      <c r="I524" s="1"/>
      <c r="J524" s="1"/>
      <c r="K524" s="1"/>
      <c r="L524" s="1"/>
      <c r="M524" s="1"/>
      <c r="N524" s="1"/>
      <c r="O524" s="1"/>
      <c r="P524" s="1"/>
      <c r="Q524" s="1"/>
      <c r="R524" s="1"/>
      <c r="S524" s="1"/>
      <c r="T524" s="1"/>
      <c r="U524" s="1"/>
      <c r="V524" s="1"/>
      <c r="W524" s="1"/>
      <c r="X524" s="1"/>
      <c r="Y524" s="1"/>
      <c r="Z524" s="1"/>
    </row>
    <row r="525" spans="1:26" ht="15.75" customHeight="1">
      <c r="A525" s="1"/>
      <c r="B525" s="47"/>
      <c r="C525" s="48"/>
      <c r="D525" s="49"/>
      <c r="E525" s="47"/>
      <c r="F525" s="50"/>
      <c r="G525" s="50"/>
      <c r="H525" s="50"/>
      <c r="I525" s="1"/>
      <c r="J525" s="1"/>
      <c r="K525" s="1"/>
      <c r="L525" s="1"/>
      <c r="M525" s="1"/>
      <c r="N525" s="1"/>
      <c r="O525" s="1"/>
      <c r="P525" s="1"/>
      <c r="Q525" s="1"/>
      <c r="R525" s="1"/>
      <c r="S525" s="1"/>
      <c r="T525" s="1"/>
      <c r="U525" s="1"/>
      <c r="V525" s="1"/>
      <c r="W525" s="1"/>
      <c r="X525" s="1"/>
      <c r="Y525" s="1"/>
      <c r="Z525" s="1"/>
    </row>
    <row r="526" spans="1:26" ht="15.75" customHeight="1">
      <c r="A526" s="1"/>
      <c r="B526" s="47"/>
      <c r="C526" s="48"/>
      <c r="D526" s="49"/>
      <c r="E526" s="47"/>
      <c r="F526" s="50"/>
      <c r="G526" s="50"/>
      <c r="H526" s="50"/>
      <c r="I526" s="1"/>
      <c r="J526" s="1"/>
      <c r="K526" s="1"/>
      <c r="L526" s="1"/>
      <c r="M526" s="1"/>
      <c r="N526" s="1"/>
      <c r="O526" s="1"/>
      <c r="P526" s="1"/>
      <c r="Q526" s="1"/>
      <c r="R526" s="1"/>
      <c r="S526" s="1"/>
      <c r="T526" s="1"/>
      <c r="U526" s="1"/>
      <c r="V526" s="1"/>
      <c r="W526" s="1"/>
      <c r="X526" s="1"/>
      <c r="Y526" s="1"/>
      <c r="Z526" s="1"/>
    </row>
    <row r="527" spans="1:26" ht="15.75" customHeight="1">
      <c r="A527" s="1"/>
      <c r="B527" s="47"/>
      <c r="C527" s="48"/>
      <c r="D527" s="49"/>
      <c r="E527" s="47"/>
      <c r="F527" s="50"/>
      <c r="G527" s="50"/>
      <c r="H527" s="50"/>
      <c r="I527" s="1"/>
      <c r="J527" s="1"/>
      <c r="K527" s="1"/>
      <c r="L527" s="1"/>
      <c r="M527" s="1"/>
      <c r="N527" s="1"/>
      <c r="O527" s="1"/>
      <c r="P527" s="1"/>
      <c r="Q527" s="1"/>
      <c r="R527" s="1"/>
      <c r="S527" s="1"/>
      <c r="T527" s="1"/>
      <c r="U527" s="1"/>
      <c r="V527" s="1"/>
      <c r="W527" s="1"/>
      <c r="X527" s="1"/>
      <c r="Y527" s="1"/>
      <c r="Z527" s="1"/>
    </row>
    <row r="528" spans="1:26" ht="15.75" customHeight="1">
      <c r="A528" s="1"/>
      <c r="B528" s="47"/>
      <c r="C528" s="48"/>
      <c r="D528" s="49"/>
      <c r="E528" s="47"/>
      <c r="F528" s="50"/>
      <c r="G528" s="50"/>
      <c r="H528" s="50"/>
      <c r="I528" s="1"/>
      <c r="J528" s="1"/>
      <c r="K528" s="1"/>
      <c r="L528" s="1"/>
      <c r="M528" s="1"/>
      <c r="N528" s="1"/>
      <c r="O528" s="1"/>
      <c r="P528" s="1"/>
      <c r="Q528" s="1"/>
      <c r="R528" s="1"/>
      <c r="S528" s="1"/>
      <c r="T528" s="1"/>
      <c r="U528" s="1"/>
      <c r="V528" s="1"/>
      <c r="W528" s="1"/>
      <c r="X528" s="1"/>
      <c r="Y528" s="1"/>
      <c r="Z528" s="1"/>
    </row>
    <row r="529" spans="1:26" ht="15.75" customHeight="1">
      <c r="A529" s="1"/>
      <c r="B529" s="47"/>
      <c r="C529" s="48"/>
      <c r="D529" s="49"/>
      <c r="E529" s="47"/>
      <c r="F529" s="50"/>
      <c r="G529" s="50"/>
      <c r="H529" s="50"/>
      <c r="I529" s="1"/>
      <c r="J529" s="1"/>
      <c r="K529" s="1"/>
      <c r="L529" s="1"/>
      <c r="M529" s="1"/>
      <c r="N529" s="1"/>
      <c r="O529" s="1"/>
      <c r="P529" s="1"/>
      <c r="Q529" s="1"/>
      <c r="R529" s="1"/>
      <c r="S529" s="1"/>
      <c r="T529" s="1"/>
      <c r="U529" s="1"/>
      <c r="V529" s="1"/>
      <c r="W529" s="1"/>
      <c r="X529" s="1"/>
      <c r="Y529" s="1"/>
      <c r="Z529" s="1"/>
    </row>
    <row r="530" spans="1:26" ht="15.75" customHeight="1">
      <c r="A530" s="1"/>
      <c r="B530" s="47"/>
      <c r="C530" s="48"/>
      <c r="D530" s="49"/>
      <c r="E530" s="47"/>
      <c r="F530" s="50"/>
      <c r="G530" s="50"/>
      <c r="H530" s="50"/>
      <c r="I530" s="1"/>
      <c r="J530" s="1"/>
      <c r="K530" s="1"/>
      <c r="L530" s="1"/>
      <c r="M530" s="1"/>
      <c r="N530" s="1"/>
      <c r="O530" s="1"/>
      <c r="P530" s="1"/>
      <c r="Q530" s="1"/>
      <c r="R530" s="1"/>
      <c r="S530" s="1"/>
      <c r="T530" s="1"/>
      <c r="U530" s="1"/>
      <c r="V530" s="1"/>
      <c r="W530" s="1"/>
      <c r="X530" s="1"/>
      <c r="Y530" s="1"/>
      <c r="Z530" s="1"/>
    </row>
    <row r="531" spans="1:26" ht="15.75" customHeight="1">
      <c r="A531" s="1"/>
      <c r="B531" s="47"/>
      <c r="C531" s="48"/>
      <c r="D531" s="49"/>
      <c r="E531" s="47"/>
      <c r="F531" s="50"/>
      <c r="G531" s="50"/>
      <c r="H531" s="50"/>
      <c r="I531" s="1"/>
      <c r="J531" s="1"/>
      <c r="K531" s="1"/>
      <c r="L531" s="1"/>
      <c r="M531" s="1"/>
      <c r="N531" s="1"/>
      <c r="O531" s="1"/>
      <c r="P531" s="1"/>
      <c r="Q531" s="1"/>
      <c r="R531" s="1"/>
      <c r="S531" s="1"/>
      <c r="T531" s="1"/>
      <c r="U531" s="1"/>
      <c r="V531" s="1"/>
      <c r="W531" s="1"/>
      <c r="X531" s="1"/>
      <c r="Y531" s="1"/>
      <c r="Z531" s="1"/>
    </row>
    <row r="532" spans="1:26" ht="15.75" customHeight="1">
      <c r="A532" s="1"/>
      <c r="B532" s="47"/>
      <c r="C532" s="48"/>
      <c r="D532" s="49"/>
      <c r="E532" s="47"/>
      <c r="F532" s="50"/>
      <c r="G532" s="50"/>
      <c r="H532" s="50"/>
      <c r="I532" s="1"/>
      <c r="J532" s="1"/>
      <c r="K532" s="1"/>
      <c r="L532" s="1"/>
      <c r="M532" s="1"/>
      <c r="N532" s="1"/>
      <c r="O532" s="1"/>
      <c r="P532" s="1"/>
      <c r="Q532" s="1"/>
      <c r="R532" s="1"/>
      <c r="S532" s="1"/>
      <c r="T532" s="1"/>
      <c r="U532" s="1"/>
      <c r="V532" s="1"/>
      <c r="W532" s="1"/>
      <c r="X532" s="1"/>
      <c r="Y532" s="1"/>
      <c r="Z532" s="1"/>
    </row>
    <row r="533" spans="1:26" ht="15.75" customHeight="1">
      <c r="A533" s="1"/>
      <c r="B533" s="47"/>
      <c r="C533" s="48"/>
      <c r="D533" s="49"/>
      <c r="E533" s="47"/>
      <c r="F533" s="50"/>
      <c r="G533" s="50"/>
      <c r="H533" s="50"/>
      <c r="I533" s="1"/>
      <c r="J533" s="1"/>
      <c r="K533" s="1"/>
      <c r="L533" s="1"/>
      <c r="M533" s="1"/>
      <c r="N533" s="1"/>
      <c r="O533" s="1"/>
      <c r="P533" s="1"/>
      <c r="Q533" s="1"/>
      <c r="R533" s="1"/>
      <c r="S533" s="1"/>
      <c r="T533" s="1"/>
      <c r="U533" s="1"/>
      <c r="V533" s="1"/>
      <c r="W533" s="1"/>
      <c r="X533" s="1"/>
      <c r="Y533" s="1"/>
      <c r="Z533" s="1"/>
    </row>
    <row r="534" spans="1:26" ht="15.75" customHeight="1">
      <c r="A534" s="1"/>
      <c r="B534" s="47"/>
      <c r="C534" s="48"/>
      <c r="D534" s="49"/>
      <c r="E534" s="47"/>
      <c r="F534" s="50"/>
      <c r="G534" s="50"/>
      <c r="H534" s="50"/>
      <c r="I534" s="1"/>
      <c r="J534" s="1"/>
      <c r="K534" s="1"/>
      <c r="L534" s="1"/>
      <c r="M534" s="1"/>
      <c r="N534" s="1"/>
      <c r="O534" s="1"/>
      <c r="P534" s="1"/>
      <c r="Q534" s="1"/>
      <c r="R534" s="1"/>
      <c r="S534" s="1"/>
      <c r="T534" s="1"/>
      <c r="U534" s="1"/>
      <c r="V534" s="1"/>
      <c r="W534" s="1"/>
      <c r="X534" s="1"/>
      <c r="Y534" s="1"/>
      <c r="Z534" s="1"/>
    </row>
    <row r="535" spans="1:26" ht="15.75" customHeight="1">
      <c r="A535" s="1"/>
      <c r="B535" s="47"/>
      <c r="C535" s="48"/>
      <c r="D535" s="49"/>
      <c r="E535" s="47"/>
      <c r="F535" s="50"/>
      <c r="G535" s="50"/>
      <c r="H535" s="50"/>
      <c r="I535" s="1"/>
      <c r="J535" s="1"/>
      <c r="K535" s="1"/>
      <c r="L535" s="1"/>
      <c r="M535" s="1"/>
      <c r="N535" s="1"/>
      <c r="O535" s="1"/>
      <c r="P535" s="1"/>
      <c r="Q535" s="1"/>
      <c r="R535" s="1"/>
      <c r="S535" s="1"/>
      <c r="T535" s="1"/>
      <c r="U535" s="1"/>
      <c r="V535" s="1"/>
      <c r="W535" s="1"/>
      <c r="X535" s="1"/>
      <c r="Y535" s="1"/>
      <c r="Z535" s="1"/>
    </row>
    <row r="536" spans="1:26" ht="15.75" customHeight="1">
      <c r="A536" s="1"/>
      <c r="B536" s="47"/>
      <c r="C536" s="48"/>
      <c r="D536" s="49"/>
      <c r="E536" s="47"/>
      <c r="F536" s="50"/>
      <c r="G536" s="50"/>
      <c r="H536" s="50"/>
      <c r="I536" s="1"/>
      <c r="J536" s="1"/>
      <c r="K536" s="1"/>
      <c r="L536" s="1"/>
      <c r="M536" s="1"/>
      <c r="N536" s="1"/>
      <c r="O536" s="1"/>
      <c r="P536" s="1"/>
      <c r="Q536" s="1"/>
      <c r="R536" s="1"/>
      <c r="S536" s="1"/>
      <c r="T536" s="1"/>
      <c r="U536" s="1"/>
      <c r="V536" s="1"/>
      <c r="W536" s="1"/>
      <c r="X536" s="1"/>
      <c r="Y536" s="1"/>
      <c r="Z536" s="1"/>
    </row>
    <row r="537" spans="1:26" ht="15.75" customHeight="1">
      <c r="A537" s="1"/>
      <c r="B537" s="47"/>
      <c r="C537" s="48"/>
      <c r="D537" s="49"/>
      <c r="E537" s="47"/>
      <c r="F537" s="50"/>
      <c r="G537" s="50"/>
      <c r="H537" s="50"/>
      <c r="I537" s="1"/>
      <c r="J537" s="1"/>
      <c r="K537" s="1"/>
      <c r="L537" s="1"/>
      <c r="M537" s="1"/>
      <c r="N537" s="1"/>
      <c r="O537" s="1"/>
      <c r="P537" s="1"/>
      <c r="Q537" s="1"/>
      <c r="R537" s="1"/>
      <c r="S537" s="1"/>
      <c r="T537" s="1"/>
      <c r="U537" s="1"/>
      <c r="V537" s="1"/>
      <c r="W537" s="1"/>
      <c r="X537" s="1"/>
      <c r="Y537" s="1"/>
      <c r="Z537" s="1"/>
    </row>
    <row r="538" spans="1:26" ht="15.75" customHeight="1">
      <c r="A538" s="1"/>
      <c r="B538" s="47"/>
      <c r="C538" s="48"/>
      <c r="D538" s="49"/>
      <c r="E538" s="47"/>
      <c r="F538" s="50"/>
      <c r="G538" s="50"/>
      <c r="H538" s="50"/>
      <c r="I538" s="1"/>
      <c r="J538" s="1"/>
      <c r="K538" s="1"/>
      <c r="L538" s="1"/>
      <c r="M538" s="1"/>
      <c r="N538" s="1"/>
      <c r="O538" s="1"/>
      <c r="P538" s="1"/>
      <c r="Q538" s="1"/>
      <c r="R538" s="1"/>
      <c r="S538" s="1"/>
      <c r="T538" s="1"/>
      <c r="U538" s="1"/>
      <c r="V538" s="1"/>
      <c r="W538" s="1"/>
      <c r="X538" s="1"/>
      <c r="Y538" s="1"/>
      <c r="Z538" s="1"/>
    </row>
    <row r="539" spans="1:26" ht="15.75" customHeight="1">
      <c r="A539" s="1"/>
      <c r="B539" s="47"/>
      <c r="C539" s="48"/>
      <c r="D539" s="49"/>
      <c r="E539" s="47"/>
      <c r="F539" s="50"/>
      <c r="G539" s="50"/>
      <c r="H539" s="50"/>
      <c r="I539" s="1"/>
      <c r="J539" s="1"/>
      <c r="K539" s="1"/>
      <c r="L539" s="1"/>
      <c r="M539" s="1"/>
      <c r="N539" s="1"/>
      <c r="O539" s="1"/>
      <c r="P539" s="1"/>
      <c r="Q539" s="1"/>
      <c r="R539" s="1"/>
      <c r="S539" s="1"/>
      <c r="T539" s="1"/>
      <c r="U539" s="1"/>
      <c r="V539" s="1"/>
      <c r="W539" s="1"/>
      <c r="X539" s="1"/>
      <c r="Y539" s="1"/>
      <c r="Z539" s="1"/>
    </row>
    <row r="540" spans="1:26" ht="15.75" customHeight="1">
      <c r="A540" s="1"/>
      <c r="B540" s="47"/>
      <c r="C540" s="48"/>
      <c r="D540" s="49"/>
      <c r="E540" s="47"/>
      <c r="F540" s="50"/>
      <c r="G540" s="50"/>
      <c r="H540" s="50"/>
      <c r="I540" s="1"/>
      <c r="J540" s="1"/>
      <c r="K540" s="1"/>
      <c r="L540" s="1"/>
      <c r="M540" s="1"/>
      <c r="N540" s="1"/>
      <c r="O540" s="1"/>
      <c r="P540" s="1"/>
      <c r="Q540" s="1"/>
      <c r="R540" s="1"/>
      <c r="S540" s="1"/>
      <c r="T540" s="1"/>
      <c r="U540" s="1"/>
      <c r="V540" s="1"/>
      <c r="W540" s="1"/>
      <c r="X540" s="1"/>
      <c r="Y540" s="1"/>
      <c r="Z540" s="1"/>
    </row>
    <row r="541" spans="1:26" ht="15.75" customHeight="1">
      <c r="A541" s="1"/>
      <c r="B541" s="47"/>
      <c r="C541" s="48"/>
      <c r="D541" s="49"/>
      <c r="E541" s="47"/>
      <c r="F541" s="50"/>
      <c r="G541" s="50"/>
      <c r="H541" s="50"/>
      <c r="I541" s="1"/>
      <c r="J541" s="1"/>
      <c r="K541" s="1"/>
      <c r="L541" s="1"/>
      <c r="M541" s="1"/>
      <c r="N541" s="1"/>
      <c r="O541" s="1"/>
      <c r="P541" s="1"/>
      <c r="Q541" s="1"/>
      <c r="R541" s="1"/>
      <c r="S541" s="1"/>
      <c r="T541" s="1"/>
      <c r="U541" s="1"/>
      <c r="V541" s="1"/>
      <c r="W541" s="1"/>
      <c r="X541" s="1"/>
      <c r="Y541" s="1"/>
      <c r="Z541" s="1"/>
    </row>
    <row r="542" spans="1:26" ht="15.75" customHeight="1">
      <c r="A542" s="1"/>
      <c r="B542" s="47"/>
      <c r="C542" s="48"/>
      <c r="D542" s="49"/>
      <c r="E542" s="47"/>
      <c r="F542" s="50"/>
      <c r="G542" s="50"/>
      <c r="H542" s="50"/>
      <c r="I542" s="1"/>
      <c r="J542" s="1"/>
      <c r="K542" s="1"/>
      <c r="L542" s="1"/>
      <c r="M542" s="1"/>
      <c r="N542" s="1"/>
      <c r="O542" s="1"/>
      <c r="P542" s="1"/>
      <c r="Q542" s="1"/>
      <c r="R542" s="1"/>
      <c r="S542" s="1"/>
      <c r="T542" s="1"/>
      <c r="U542" s="1"/>
      <c r="V542" s="1"/>
      <c r="W542" s="1"/>
      <c r="X542" s="1"/>
      <c r="Y542" s="1"/>
      <c r="Z542" s="1"/>
    </row>
    <row r="543" spans="1:26" ht="15.75" customHeight="1">
      <c r="A543" s="1"/>
      <c r="B543" s="47"/>
      <c r="C543" s="48"/>
      <c r="D543" s="49"/>
      <c r="E543" s="47"/>
      <c r="F543" s="50"/>
      <c r="G543" s="50"/>
      <c r="H543" s="50"/>
      <c r="I543" s="1"/>
      <c r="J543" s="1"/>
      <c r="K543" s="1"/>
      <c r="L543" s="1"/>
      <c r="M543" s="1"/>
      <c r="N543" s="1"/>
      <c r="O543" s="1"/>
      <c r="P543" s="1"/>
      <c r="Q543" s="1"/>
      <c r="R543" s="1"/>
      <c r="S543" s="1"/>
      <c r="T543" s="1"/>
      <c r="U543" s="1"/>
      <c r="V543" s="1"/>
      <c r="W543" s="1"/>
      <c r="X543" s="1"/>
      <c r="Y543" s="1"/>
      <c r="Z543" s="1"/>
    </row>
    <row r="544" spans="1:26" ht="15.75" customHeight="1">
      <c r="A544" s="1"/>
      <c r="B544" s="47"/>
      <c r="C544" s="48"/>
      <c r="D544" s="49"/>
      <c r="E544" s="47"/>
      <c r="F544" s="50"/>
      <c r="G544" s="50"/>
      <c r="H544" s="50"/>
      <c r="I544" s="1"/>
      <c r="J544" s="1"/>
      <c r="K544" s="1"/>
      <c r="L544" s="1"/>
      <c r="M544" s="1"/>
      <c r="N544" s="1"/>
      <c r="O544" s="1"/>
      <c r="P544" s="1"/>
      <c r="Q544" s="1"/>
      <c r="R544" s="1"/>
      <c r="S544" s="1"/>
      <c r="T544" s="1"/>
      <c r="U544" s="1"/>
      <c r="V544" s="1"/>
      <c r="W544" s="1"/>
      <c r="X544" s="1"/>
      <c r="Y544" s="1"/>
      <c r="Z544" s="1"/>
    </row>
    <row r="545" spans="1:26" ht="15.75" customHeight="1">
      <c r="A545" s="1"/>
      <c r="B545" s="47"/>
      <c r="C545" s="48"/>
      <c r="D545" s="49"/>
      <c r="E545" s="47"/>
      <c r="F545" s="50"/>
      <c r="G545" s="50"/>
      <c r="H545" s="50"/>
      <c r="I545" s="1"/>
      <c r="J545" s="1"/>
      <c r="K545" s="1"/>
      <c r="L545" s="1"/>
      <c r="M545" s="1"/>
      <c r="N545" s="1"/>
      <c r="O545" s="1"/>
      <c r="P545" s="1"/>
      <c r="Q545" s="1"/>
      <c r="R545" s="1"/>
      <c r="S545" s="1"/>
      <c r="T545" s="1"/>
      <c r="U545" s="1"/>
      <c r="V545" s="1"/>
      <c r="W545" s="1"/>
      <c r="X545" s="1"/>
      <c r="Y545" s="1"/>
      <c r="Z545" s="1"/>
    </row>
    <row r="546" spans="1:26" ht="15.75" customHeight="1">
      <c r="A546" s="1"/>
      <c r="B546" s="47"/>
      <c r="C546" s="48"/>
      <c r="D546" s="49"/>
      <c r="E546" s="47"/>
      <c r="F546" s="50"/>
      <c r="G546" s="50"/>
      <c r="H546" s="50"/>
      <c r="I546" s="1"/>
      <c r="J546" s="1"/>
      <c r="K546" s="1"/>
      <c r="L546" s="1"/>
      <c r="M546" s="1"/>
      <c r="N546" s="1"/>
      <c r="O546" s="1"/>
      <c r="P546" s="1"/>
      <c r="Q546" s="1"/>
      <c r="R546" s="1"/>
      <c r="S546" s="1"/>
      <c r="T546" s="1"/>
      <c r="U546" s="1"/>
      <c r="V546" s="1"/>
      <c r="W546" s="1"/>
      <c r="X546" s="1"/>
      <c r="Y546" s="1"/>
      <c r="Z546" s="1"/>
    </row>
    <row r="547" spans="1:26" ht="15.75" customHeight="1">
      <c r="A547" s="1"/>
      <c r="B547" s="47"/>
      <c r="C547" s="48"/>
      <c r="D547" s="49"/>
      <c r="E547" s="47"/>
      <c r="F547" s="50"/>
      <c r="G547" s="50"/>
      <c r="H547" s="50"/>
      <c r="I547" s="1"/>
      <c r="J547" s="1"/>
      <c r="K547" s="1"/>
      <c r="L547" s="1"/>
      <c r="M547" s="1"/>
      <c r="N547" s="1"/>
      <c r="O547" s="1"/>
      <c r="P547" s="1"/>
      <c r="Q547" s="1"/>
      <c r="R547" s="1"/>
      <c r="S547" s="1"/>
      <c r="T547" s="1"/>
      <c r="U547" s="1"/>
      <c r="V547" s="1"/>
      <c r="W547" s="1"/>
      <c r="X547" s="1"/>
      <c r="Y547" s="1"/>
      <c r="Z547" s="1"/>
    </row>
    <row r="548" spans="1:26" ht="15.75" customHeight="1">
      <c r="A548" s="1"/>
      <c r="B548" s="47"/>
      <c r="C548" s="48"/>
      <c r="D548" s="49"/>
      <c r="E548" s="47"/>
      <c r="F548" s="50"/>
      <c r="G548" s="50"/>
      <c r="H548" s="50"/>
      <c r="I548" s="1"/>
      <c r="J548" s="1"/>
      <c r="K548" s="1"/>
      <c r="L548" s="1"/>
      <c r="M548" s="1"/>
      <c r="N548" s="1"/>
      <c r="O548" s="1"/>
      <c r="P548" s="1"/>
      <c r="Q548" s="1"/>
      <c r="R548" s="1"/>
      <c r="S548" s="1"/>
      <c r="T548" s="1"/>
      <c r="U548" s="1"/>
      <c r="V548" s="1"/>
      <c r="W548" s="1"/>
      <c r="X548" s="1"/>
      <c r="Y548" s="1"/>
      <c r="Z548" s="1"/>
    </row>
    <row r="549" spans="1:26" ht="15.75" customHeight="1">
      <c r="A549" s="1"/>
      <c r="B549" s="47"/>
      <c r="C549" s="48"/>
      <c r="D549" s="49"/>
      <c r="E549" s="47"/>
      <c r="F549" s="50"/>
      <c r="G549" s="50"/>
      <c r="H549" s="50"/>
      <c r="I549" s="1"/>
      <c r="J549" s="1"/>
      <c r="K549" s="1"/>
      <c r="L549" s="1"/>
      <c r="M549" s="1"/>
      <c r="N549" s="1"/>
      <c r="O549" s="1"/>
      <c r="P549" s="1"/>
      <c r="Q549" s="1"/>
      <c r="R549" s="1"/>
      <c r="S549" s="1"/>
      <c r="T549" s="1"/>
      <c r="U549" s="1"/>
      <c r="V549" s="1"/>
      <c r="W549" s="1"/>
      <c r="X549" s="1"/>
      <c r="Y549" s="1"/>
      <c r="Z549" s="1"/>
    </row>
    <row r="550" spans="1:26" ht="15.75" customHeight="1">
      <c r="A550" s="1"/>
      <c r="B550" s="47"/>
      <c r="C550" s="48"/>
      <c r="D550" s="49"/>
      <c r="E550" s="47"/>
      <c r="F550" s="50"/>
      <c r="G550" s="50"/>
      <c r="H550" s="50"/>
      <c r="I550" s="1"/>
      <c r="J550" s="1"/>
      <c r="K550" s="1"/>
      <c r="L550" s="1"/>
      <c r="M550" s="1"/>
      <c r="N550" s="1"/>
      <c r="O550" s="1"/>
      <c r="P550" s="1"/>
      <c r="Q550" s="1"/>
      <c r="R550" s="1"/>
      <c r="S550" s="1"/>
      <c r="T550" s="1"/>
      <c r="U550" s="1"/>
      <c r="V550" s="1"/>
      <c r="W550" s="1"/>
      <c r="X550" s="1"/>
      <c r="Y550" s="1"/>
      <c r="Z550" s="1"/>
    </row>
    <row r="551" spans="1:26" ht="15.75" customHeight="1">
      <c r="A551" s="1"/>
      <c r="B551" s="47"/>
      <c r="C551" s="48"/>
      <c r="D551" s="49"/>
      <c r="E551" s="47"/>
      <c r="F551" s="50"/>
      <c r="G551" s="50"/>
      <c r="H551" s="50"/>
      <c r="I551" s="1"/>
      <c r="J551" s="1"/>
      <c r="K551" s="1"/>
      <c r="L551" s="1"/>
      <c r="M551" s="1"/>
      <c r="N551" s="1"/>
      <c r="O551" s="1"/>
      <c r="P551" s="1"/>
      <c r="Q551" s="1"/>
      <c r="R551" s="1"/>
      <c r="S551" s="1"/>
      <c r="T551" s="1"/>
      <c r="U551" s="1"/>
      <c r="V551" s="1"/>
      <c r="W551" s="1"/>
      <c r="X551" s="1"/>
      <c r="Y551" s="1"/>
      <c r="Z551" s="1"/>
    </row>
    <row r="552" spans="1:26" ht="15.75" customHeight="1">
      <c r="A552" s="1"/>
      <c r="B552" s="47"/>
      <c r="C552" s="48"/>
      <c r="D552" s="49"/>
      <c r="E552" s="47"/>
      <c r="F552" s="50"/>
      <c r="G552" s="50"/>
      <c r="H552" s="50"/>
      <c r="I552" s="1"/>
      <c r="J552" s="1"/>
      <c r="K552" s="1"/>
      <c r="L552" s="1"/>
      <c r="M552" s="1"/>
      <c r="N552" s="1"/>
      <c r="O552" s="1"/>
      <c r="P552" s="1"/>
      <c r="Q552" s="1"/>
      <c r="R552" s="1"/>
      <c r="S552" s="1"/>
      <c r="T552" s="1"/>
      <c r="U552" s="1"/>
      <c r="V552" s="1"/>
      <c r="W552" s="1"/>
      <c r="X552" s="1"/>
      <c r="Y552" s="1"/>
      <c r="Z552" s="1"/>
    </row>
    <row r="553" spans="1:26" ht="15.75" customHeight="1">
      <c r="A553" s="1"/>
      <c r="B553" s="47"/>
      <c r="C553" s="48"/>
      <c r="D553" s="49"/>
      <c r="E553" s="47"/>
      <c r="F553" s="50"/>
      <c r="G553" s="50"/>
      <c r="H553" s="50"/>
      <c r="I553" s="1"/>
      <c r="J553" s="1"/>
      <c r="K553" s="1"/>
      <c r="L553" s="1"/>
      <c r="M553" s="1"/>
      <c r="N553" s="1"/>
      <c r="O553" s="1"/>
      <c r="P553" s="1"/>
      <c r="Q553" s="1"/>
      <c r="R553" s="1"/>
      <c r="S553" s="1"/>
      <c r="T553" s="1"/>
      <c r="U553" s="1"/>
      <c r="V553" s="1"/>
      <c r="W553" s="1"/>
      <c r="X553" s="1"/>
      <c r="Y553" s="1"/>
      <c r="Z553" s="1"/>
    </row>
    <row r="554" spans="1:26" ht="15.75" customHeight="1">
      <c r="A554" s="1"/>
      <c r="B554" s="47"/>
      <c r="C554" s="48"/>
      <c r="D554" s="49"/>
      <c r="E554" s="47"/>
      <c r="F554" s="50"/>
      <c r="G554" s="50"/>
      <c r="H554" s="50"/>
      <c r="I554" s="1"/>
      <c r="J554" s="1"/>
      <c r="K554" s="1"/>
      <c r="L554" s="1"/>
      <c r="M554" s="1"/>
      <c r="N554" s="1"/>
      <c r="O554" s="1"/>
      <c r="P554" s="1"/>
      <c r="Q554" s="1"/>
      <c r="R554" s="1"/>
      <c r="S554" s="1"/>
      <c r="T554" s="1"/>
      <c r="U554" s="1"/>
      <c r="V554" s="1"/>
      <c r="W554" s="1"/>
      <c r="X554" s="1"/>
      <c r="Y554" s="1"/>
      <c r="Z554" s="1"/>
    </row>
    <row r="555" spans="1:26" ht="15.75" customHeight="1">
      <c r="A555" s="1"/>
      <c r="B555" s="47"/>
      <c r="C555" s="48"/>
      <c r="D555" s="49"/>
      <c r="E555" s="47"/>
      <c r="F555" s="50"/>
      <c r="G555" s="50"/>
      <c r="H555" s="50"/>
      <c r="I555" s="1"/>
      <c r="J555" s="1"/>
      <c r="K555" s="1"/>
      <c r="L555" s="1"/>
      <c r="M555" s="1"/>
      <c r="N555" s="1"/>
      <c r="O555" s="1"/>
      <c r="P555" s="1"/>
      <c r="Q555" s="1"/>
      <c r="R555" s="1"/>
      <c r="S555" s="1"/>
      <c r="T555" s="1"/>
      <c r="U555" s="1"/>
      <c r="V555" s="1"/>
      <c r="W555" s="1"/>
      <c r="X555" s="1"/>
      <c r="Y555" s="1"/>
      <c r="Z555" s="1"/>
    </row>
    <row r="556" spans="1:26" ht="15.75" customHeight="1">
      <c r="A556" s="1"/>
      <c r="B556" s="47"/>
      <c r="C556" s="48"/>
      <c r="D556" s="49"/>
      <c r="E556" s="47"/>
      <c r="F556" s="50"/>
      <c r="G556" s="50"/>
      <c r="H556" s="50"/>
      <c r="I556" s="1"/>
      <c r="J556" s="1"/>
      <c r="K556" s="1"/>
      <c r="L556" s="1"/>
      <c r="M556" s="1"/>
      <c r="N556" s="1"/>
      <c r="O556" s="1"/>
      <c r="P556" s="1"/>
      <c r="Q556" s="1"/>
      <c r="R556" s="1"/>
      <c r="S556" s="1"/>
      <c r="T556" s="1"/>
      <c r="U556" s="1"/>
      <c r="V556" s="1"/>
      <c r="W556" s="1"/>
      <c r="X556" s="1"/>
      <c r="Y556" s="1"/>
      <c r="Z556" s="1"/>
    </row>
    <row r="557" spans="1:26" ht="15.75" customHeight="1">
      <c r="A557" s="1"/>
      <c r="B557" s="47"/>
      <c r="C557" s="48"/>
      <c r="D557" s="49"/>
      <c r="E557" s="47"/>
      <c r="F557" s="50"/>
      <c r="G557" s="50"/>
      <c r="H557" s="50"/>
      <c r="I557" s="1"/>
      <c r="J557" s="1"/>
      <c r="K557" s="1"/>
      <c r="L557" s="1"/>
      <c r="M557" s="1"/>
      <c r="N557" s="1"/>
      <c r="O557" s="1"/>
      <c r="P557" s="1"/>
      <c r="Q557" s="1"/>
      <c r="R557" s="1"/>
      <c r="S557" s="1"/>
      <c r="T557" s="1"/>
      <c r="U557" s="1"/>
      <c r="V557" s="1"/>
      <c r="W557" s="1"/>
      <c r="X557" s="1"/>
      <c r="Y557" s="1"/>
      <c r="Z557" s="1"/>
    </row>
    <row r="558" spans="1:26" ht="15.75" customHeight="1">
      <c r="A558" s="1"/>
      <c r="B558" s="47"/>
      <c r="C558" s="48"/>
      <c r="D558" s="49"/>
      <c r="E558" s="47"/>
      <c r="F558" s="50"/>
      <c r="G558" s="50"/>
      <c r="H558" s="50"/>
      <c r="I558" s="1"/>
      <c r="J558" s="1"/>
      <c r="K558" s="1"/>
      <c r="L558" s="1"/>
      <c r="M558" s="1"/>
      <c r="N558" s="1"/>
      <c r="O558" s="1"/>
      <c r="P558" s="1"/>
      <c r="Q558" s="1"/>
      <c r="R558" s="1"/>
      <c r="S558" s="1"/>
      <c r="T558" s="1"/>
      <c r="U558" s="1"/>
      <c r="V558" s="1"/>
      <c r="W558" s="1"/>
      <c r="X558" s="1"/>
      <c r="Y558" s="1"/>
      <c r="Z558" s="1"/>
    </row>
    <row r="559" spans="1:26" ht="15.75" customHeight="1">
      <c r="A559" s="1"/>
      <c r="B559" s="47"/>
      <c r="C559" s="48"/>
      <c r="D559" s="49"/>
      <c r="E559" s="47"/>
      <c r="F559" s="50"/>
      <c r="G559" s="50"/>
      <c r="H559" s="50"/>
      <c r="I559" s="1"/>
      <c r="J559" s="1"/>
      <c r="K559" s="1"/>
      <c r="L559" s="1"/>
      <c r="M559" s="1"/>
      <c r="N559" s="1"/>
      <c r="O559" s="1"/>
      <c r="P559" s="1"/>
      <c r="Q559" s="1"/>
      <c r="R559" s="1"/>
      <c r="S559" s="1"/>
      <c r="T559" s="1"/>
      <c r="U559" s="1"/>
      <c r="V559" s="1"/>
      <c r="W559" s="1"/>
      <c r="X559" s="1"/>
      <c r="Y559" s="1"/>
      <c r="Z559" s="1"/>
    </row>
    <row r="560" spans="1:26" ht="15.75" customHeight="1">
      <c r="A560" s="1"/>
      <c r="B560" s="47"/>
      <c r="C560" s="48"/>
      <c r="D560" s="49"/>
      <c r="E560" s="47"/>
      <c r="F560" s="50"/>
      <c r="G560" s="50"/>
      <c r="H560" s="50"/>
      <c r="I560" s="1"/>
      <c r="J560" s="1"/>
      <c r="K560" s="1"/>
      <c r="L560" s="1"/>
      <c r="M560" s="1"/>
      <c r="N560" s="1"/>
      <c r="O560" s="1"/>
      <c r="P560" s="1"/>
      <c r="Q560" s="1"/>
      <c r="R560" s="1"/>
      <c r="S560" s="1"/>
      <c r="T560" s="1"/>
      <c r="U560" s="1"/>
      <c r="V560" s="1"/>
      <c r="W560" s="1"/>
      <c r="X560" s="1"/>
      <c r="Y560" s="1"/>
      <c r="Z560" s="1"/>
    </row>
    <row r="561" spans="1:26" ht="15.75" customHeight="1">
      <c r="A561" s="1"/>
      <c r="B561" s="47"/>
      <c r="C561" s="48"/>
      <c r="D561" s="49"/>
      <c r="E561" s="47"/>
      <c r="F561" s="50"/>
      <c r="G561" s="50"/>
      <c r="H561" s="50"/>
      <c r="I561" s="1"/>
      <c r="J561" s="1"/>
      <c r="K561" s="1"/>
      <c r="L561" s="1"/>
      <c r="M561" s="1"/>
      <c r="N561" s="1"/>
      <c r="O561" s="1"/>
      <c r="P561" s="1"/>
      <c r="Q561" s="1"/>
      <c r="R561" s="1"/>
      <c r="S561" s="1"/>
      <c r="T561" s="1"/>
      <c r="U561" s="1"/>
      <c r="V561" s="1"/>
      <c r="W561" s="1"/>
      <c r="X561" s="1"/>
      <c r="Y561" s="1"/>
      <c r="Z561" s="1"/>
    </row>
    <row r="562" spans="1:26" ht="15.75" customHeight="1">
      <c r="A562" s="1"/>
      <c r="B562" s="47"/>
      <c r="C562" s="48"/>
      <c r="D562" s="49"/>
      <c r="E562" s="47"/>
      <c r="F562" s="50"/>
      <c r="G562" s="50"/>
      <c r="H562" s="50"/>
      <c r="I562" s="1"/>
      <c r="J562" s="1"/>
      <c r="K562" s="1"/>
      <c r="L562" s="1"/>
      <c r="M562" s="1"/>
      <c r="N562" s="1"/>
      <c r="O562" s="1"/>
      <c r="P562" s="1"/>
      <c r="Q562" s="1"/>
      <c r="R562" s="1"/>
      <c r="S562" s="1"/>
      <c r="T562" s="1"/>
      <c r="U562" s="1"/>
      <c r="V562" s="1"/>
      <c r="W562" s="1"/>
      <c r="X562" s="1"/>
      <c r="Y562" s="1"/>
      <c r="Z562" s="1"/>
    </row>
    <row r="563" spans="1:26" ht="15.75" customHeight="1">
      <c r="A563" s="1"/>
      <c r="B563" s="47"/>
      <c r="C563" s="48"/>
      <c r="D563" s="49"/>
      <c r="E563" s="47"/>
      <c r="F563" s="50"/>
      <c r="G563" s="50"/>
      <c r="H563" s="50"/>
      <c r="I563" s="1"/>
      <c r="J563" s="1"/>
      <c r="K563" s="1"/>
      <c r="L563" s="1"/>
      <c r="M563" s="1"/>
      <c r="N563" s="1"/>
      <c r="O563" s="1"/>
      <c r="P563" s="1"/>
      <c r="Q563" s="1"/>
      <c r="R563" s="1"/>
      <c r="S563" s="1"/>
      <c r="T563" s="1"/>
      <c r="U563" s="1"/>
      <c r="V563" s="1"/>
      <c r="W563" s="1"/>
      <c r="X563" s="1"/>
      <c r="Y563" s="1"/>
      <c r="Z563" s="1"/>
    </row>
    <row r="564" spans="1:26" ht="15.75" customHeight="1">
      <c r="A564" s="1"/>
      <c r="B564" s="47"/>
      <c r="C564" s="48"/>
      <c r="D564" s="49"/>
      <c r="E564" s="47"/>
      <c r="F564" s="50"/>
      <c r="G564" s="50"/>
      <c r="H564" s="50"/>
      <c r="I564" s="1"/>
      <c r="J564" s="1"/>
      <c r="K564" s="1"/>
      <c r="L564" s="1"/>
      <c r="M564" s="1"/>
      <c r="N564" s="1"/>
      <c r="O564" s="1"/>
      <c r="P564" s="1"/>
      <c r="Q564" s="1"/>
      <c r="R564" s="1"/>
      <c r="S564" s="1"/>
      <c r="T564" s="1"/>
      <c r="U564" s="1"/>
      <c r="V564" s="1"/>
      <c r="W564" s="1"/>
      <c r="X564" s="1"/>
      <c r="Y564" s="1"/>
      <c r="Z564" s="1"/>
    </row>
    <row r="565" spans="1:26" ht="15.75" customHeight="1">
      <c r="A565" s="1"/>
      <c r="B565" s="47"/>
      <c r="C565" s="48"/>
      <c r="D565" s="49"/>
      <c r="E565" s="47"/>
      <c r="F565" s="50"/>
      <c r="G565" s="50"/>
      <c r="H565" s="50"/>
      <c r="I565" s="1"/>
      <c r="J565" s="1"/>
      <c r="K565" s="1"/>
      <c r="L565" s="1"/>
      <c r="M565" s="1"/>
      <c r="N565" s="1"/>
      <c r="O565" s="1"/>
      <c r="P565" s="1"/>
      <c r="Q565" s="1"/>
      <c r="R565" s="1"/>
      <c r="S565" s="1"/>
      <c r="T565" s="1"/>
      <c r="U565" s="1"/>
      <c r="V565" s="1"/>
      <c r="W565" s="1"/>
      <c r="X565" s="1"/>
      <c r="Y565" s="1"/>
      <c r="Z565" s="1"/>
    </row>
    <row r="566" spans="1:26" ht="15.75" customHeight="1">
      <c r="A566" s="1"/>
      <c r="B566" s="47"/>
      <c r="C566" s="48"/>
      <c r="D566" s="49"/>
      <c r="E566" s="47"/>
      <c r="F566" s="50"/>
      <c r="G566" s="50"/>
      <c r="H566" s="50"/>
      <c r="I566" s="1"/>
      <c r="J566" s="1"/>
      <c r="K566" s="1"/>
      <c r="L566" s="1"/>
      <c r="M566" s="1"/>
      <c r="N566" s="1"/>
      <c r="O566" s="1"/>
      <c r="P566" s="1"/>
      <c r="Q566" s="1"/>
      <c r="R566" s="1"/>
      <c r="S566" s="1"/>
      <c r="T566" s="1"/>
      <c r="U566" s="1"/>
      <c r="V566" s="1"/>
      <c r="W566" s="1"/>
      <c r="X566" s="1"/>
      <c r="Y566" s="1"/>
      <c r="Z566" s="1"/>
    </row>
    <row r="567" spans="1:26" ht="15.75" customHeight="1">
      <c r="A567" s="1"/>
      <c r="B567" s="47"/>
      <c r="C567" s="48"/>
      <c r="D567" s="49"/>
      <c r="E567" s="47"/>
      <c r="F567" s="50"/>
      <c r="G567" s="50"/>
      <c r="H567" s="50"/>
      <c r="I567" s="1"/>
      <c r="J567" s="1"/>
      <c r="K567" s="1"/>
      <c r="L567" s="1"/>
      <c r="M567" s="1"/>
      <c r="N567" s="1"/>
      <c r="O567" s="1"/>
      <c r="P567" s="1"/>
      <c r="Q567" s="1"/>
      <c r="R567" s="1"/>
      <c r="S567" s="1"/>
      <c r="T567" s="1"/>
      <c r="U567" s="1"/>
      <c r="V567" s="1"/>
      <c r="W567" s="1"/>
      <c r="X567" s="1"/>
      <c r="Y567" s="1"/>
      <c r="Z567" s="1"/>
    </row>
    <row r="568" spans="1:26" ht="15.75" customHeight="1">
      <c r="A568" s="1"/>
      <c r="B568" s="47"/>
      <c r="C568" s="48"/>
      <c r="D568" s="49"/>
      <c r="E568" s="47"/>
      <c r="F568" s="50"/>
      <c r="G568" s="50"/>
      <c r="H568" s="50"/>
      <c r="I568" s="1"/>
      <c r="J568" s="1"/>
      <c r="K568" s="1"/>
      <c r="L568" s="1"/>
      <c r="M568" s="1"/>
      <c r="N568" s="1"/>
      <c r="O568" s="1"/>
      <c r="P568" s="1"/>
      <c r="Q568" s="1"/>
      <c r="R568" s="1"/>
      <c r="S568" s="1"/>
      <c r="T568" s="1"/>
      <c r="U568" s="1"/>
      <c r="V568" s="1"/>
      <c r="W568" s="1"/>
      <c r="X568" s="1"/>
      <c r="Y568" s="1"/>
      <c r="Z568" s="1"/>
    </row>
    <row r="569" spans="1:26" ht="15.75" customHeight="1">
      <c r="A569" s="1"/>
      <c r="B569" s="47"/>
      <c r="C569" s="48"/>
      <c r="D569" s="49"/>
      <c r="E569" s="47"/>
      <c r="F569" s="50"/>
      <c r="G569" s="50"/>
      <c r="H569" s="50"/>
      <c r="I569" s="1"/>
      <c r="J569" s="1"/>
      <c r="K569" s="1"/>
      <c r="L569" s="1"/>
      <c r="M569" s="1"/>
      <c r="N569" s="1"/>
      <c r="O569" s="1"/>
      <c r="P569" s="1"/>
      <c r="Q569" s="1"/>
      <c r="R569" s="1"/>
      <c r="S569" s="1"/>
      <c r="T569" s="1"/>
      <c r="U569" s="1"/>
      <c r="V569" s="1"/>
      <c r="W569" s="1"/>
      <c r="X569" s="1"/>
      <c r="Y569" s="1"/>
      <c r="Z569" s="1"/>
    </row>
    <row r="570" spans="1:26" ht="15.75" customHeight="1">
      <c r="A570" s="1"/>
      <c r="B570" s="47"/>
      <c r="C570" s="48"/>
      <c r="D570" s="49"/>
      <c r="E570" s="47"/>
      <c r="F570" s="50"/>
      <c r="G570" s="50"/>
      <c r="H570" s="50"/>
      <c r="I570" s="1"/>
      <c r="J570" s="1"/>
      <c r="K570" s="1"/>
      <c r="L570" s="1"/>
      <c r="M570" s="1"/>
      <c r="N570" s="1"/>
      <c r="O570" s="1"/>
      <c r="P570" s="1"/>
      <c r="Q570" s="1"/>
      <c r="R570" s="1"/>
      <c r="S570" s="1"/>
      <c r="T570" s="1"/>
      <c r="U570" s="1"/>
      <c r="V570" s="1"/>
      <c r="W570" s="1"/>
      <c r="X570" s="1"/>
      <c r="Y570" s="1"/>
      <c r="Z570" s="1"/>
    </row>
    <row r="571" spans="1:26" ht="15.75" customHeight="1">
      <c r="A571" s="1"/>
      <c r="B571" s="47"/>
      <c r="C571" s="48"/>
      <c r="D571" s="49"/>
      <c r="E571" s="47"/>
      <c r="F571" s="50"/>
      <c r="G571" s="50"/>
      <c r="H571" s="50"/>
      <c r="I571" s="1"/>
      <c r="J571" s="1"/>
      <c r="K571" s="1"/>
      <c r="L571" s="1"/>
      <c r="M571" s="1"/>
      <c r="N571" s="1"/>
      <c r="O571" s="1"/>
      <c r="P571" s="1"/>
      <c r="Q571" s="1"/>
      <c r="R571" s="1"/>
      <c r="S571" s="1"/>
      <c r="T571" s="1"/>
      <c r="U571" s="1"/>
      <c r="V571" s="1"/>
      <c r="W571" s="1"/>
      <c r="X571" s="1"/>
      <c r="Y571" s="1"/>
      <c r="Z571" s="1"/>
    </row>
    <row r="572" spans="1:26" ht="15.75" customHeight="1">
      <c r="A572" s="1"/>
      <c r="B572" s="47"/>
      <c r="C572" s="48"/>
      <c r="D572" s="49"/>
      <c r="E572" s="47"/>
      <c r="F572" s="50"/>
      <c r="G572" s="50"/>
      <c r="H572" s="50"/>
      <c r="I572" s="1"/>
      <c r="J572" s="1"/>
      <c r="K572" s="1"/>
      <c r="L572" s="1"/>
      <c r="M572" s="1"/>
      <c r="N572" s="1"/>
      <c r="O572" s="1"/>
      <c r="P572" s="1"/>
      <c r="Q572" s="1"/>
      <c r="R572" s="1"/>
      <c r="S572" s="1"/>
      <c r="T572" s="1"/>
      <c r="U572" s="1"/>
      <c r="V572" s="1"/>
      <c r="W572" s="1"/>
      <c r="X572" s="1"/>
      <c r="Y572" s="1"/>
      <c r="Z572" s="1"/>
    </row>
    <row r="573" spans="1:26" ht="15.75" customHeight="1">
      <c r="A573" s="1"/>
      <c r="B573" s="47"/>
      <c r="C573" s="48"/>
      <c r="D573" s="49"/>
      <c r="E573" s="47"/>
      <c r="F573" s="50"/>
      <c r="G573" s="50"/>
      <c r="H573" s="50"/>
      <c r="I573" s="1"/>
      <c r="J573" s="1"/>
      <c r="K573" s="1"/>
      <c r="L573" s="1"/>
      <c r="M573" s="1"/>
      <c r="N573" s="1"/>
      <c r="O573" s="1"/>
      <c r="P573" s="1"/>
      <c r="Q573" s="1"/>
      <c r="R573" s="1"/>
      <c r="S573" s="1"/>
      <c r="T573" s="1"/>
      <c r="U573" s="1"/>
      <c r="V573" s="1"/>
      <c r="W573" s="1"/>
      <c r="X573" s="1"/>
      <c r="Y573" s="1"/>
      <c r="Z573" s="1"/>
    </row>
    <row r="574" spans="1:26" ht="15.75" customHeight="1">
      <c r="A574" s="1"/>
      <c r="B574" s="47"/>
      <c r="C574" s="48"/>
      <c r="D574" s="49"/>
      <c r="E574" s="47"/>
      <c r="F574" s="50"/>
      <c r="G574" s="50"/>
      <c r="H574" s="50"/>
      <c r="I574" s="1"/>
      <c r="J574" s="1"/>
      <c r="K574" s="1"/>
      <c r="L574" s="1"/>
      <c r="M574" s="1"/>
      <c r="N574" s="1"/>
      <c r="O574" s="1"/>
      <c r="P574" s="1"/>
      <c r="Q574" s="1"/>
      <c r="R574" s="1"/>
      <c r="S574" s="1"/>
      <c r="T574" s="1"/>
      <c r="U574" s="1"/>
      <c r="V574" s="1"/>
      <c r="W574" s="1"/>
      <c r="X574" s="1"/>
      <c r="Y574" s="1"/>
      <c r="Z574" s="1"/>
    </row>
    <row r="575" spans="1:26" ht="15.75" customHeight="1">
      <c r="A575" s="1"/>
      <c r="B575" s="47"/>
      <c r="C575" s="48"/>
      <c r="D575" s="49"/>
      <c r="E575" s="47"/>
      <c r="F575" s="50"/>
      <c r="G575" s="50"/>
      <c r="H575" s="50"/>
      <c r="I575" s="1"/>
      <c r="J575" s="1"/>
      <c r="K575" s="1"/>
      <c r="L575" s="1"/>
      <c r="M575" s="1"/>
      <c r="N575" s="1"/>
      <c r="O575" s="1"/>
      <c r="P575" s="1"/>
      <c r="Q575" s="1"/>
      <c r="R575" s="1"/>
      <c r="S575" s="1"/>
      <c r="T575" s="1"/>
      <c r="U575" s="1"/>
      <c r="V575" s="1"/>
      <c r="W575" s="1"/>
      <c r="X575" s="1"/>
      <c r="Y575" s="1"/>
      <c r="Z575" s="1"/>
    </row>
    <row r="576" spans="1:26" ht="15.75" customHeight="1">
      <c r="A576" s="1"/>
      <c r="B576" s="47"/>
      <c r="C576" s="48"/>
      <c r="D576" s="49"/>
      <c r="E576" s="47"/>
      <c r="F576" s="50"/>
      <c r="G576" s="50"/>
      <c r="H576" s="50"/>
      <c r="I576" s="1"/>
      <c r="J576" s="1"/>
      <c r="K576" s="1"/>
      <c r="L576" s="1"/>
      <c r="M576" s="1"/>
      <c r="N576" s="1"/>
      <c r="O576" s="1"/>
      <c r="P576" s="1"/>
      <c r="Q576" s="1"/>
      <c r="R576" s="1"/>
      <c r="S576" s="1"/>
      <c r="T576" s="1"/>
      <c r="U576" s="1"/>
      <c r="V576" s="1"/>
      <c r="W576" s="1"/>
      <c r="X576" s="1"/>
      <c r="Y576" s="1"/>
      <c r="Z576" s="1"/>
    </row>
    <row r="577" spans="1:26" ht="15.75" customHeight="1">
      <c r="A577" s="1"/>
      <c r="B577" s="47"/>
      <c r="C577" s="48"/>
      <c r="D577" s="49"/>
      <c r="E577" s="47"/>
      <c r="F577" s="50"/>
      <c r="G577" s="50"/>
      <c r="H577" s="50"/>
      <c r="I577" s="1"/>
      <c r="J577" s="1"/>
      <c r="K577" s="1"/>
      <c r="L577" s="1"/>
      <c r="M577" s="1"/>
      <c r="N577" s="1"/>
      <c r="O577" s="1"/>
      <c r="P577" s="1"/>
      <c r="Q577" s="1"/>
      <c r="R577" s="1"/>
      <c r="S577" s="1"/>
      <c r="T577" s="1"/>
      <c r="U577" s="1"/>
      <c r="V577" s="1"/>
      <c r="W577" s="1"/>
      <c r="X577" s="1"/>
      <c r="Y577" s="1"/>
      <c r="Z577" s="1"/>
    </row>
    <row r="578" spans="1:26" ht="15.75" customHeight="1">
      <c r="A578" s="1"/>
      <c r="B578" s="47"/>
      <c r="C578" s="48"/>
      <c r="D578" s="49"/>
      <c r="E578" s="47"/>
      <c r="F578" s="50"/>
      <c r="G578" s="50"/>
      <c r="H578" s="50"/>
      <c r="I578" s="1"/>
      <c r="J578" s="1"/>
      <c r="K578" s="1"/>
      <c r="L578" s="1"/>
      <c r="M578" s="1"/>
      <c r="N578" s="1"/>
      <c r="O578" s="1"/>
      <c r="P578" s="1"/>
      <c r="Q578" s="1"/>
      <c r="R578" s="1"/>
      <c r="S578" s="1"/>
      <c r="T578" s="1"/>
      <c r="U578" s="1"/>
      <c r="V578" s="1"/>
      <c r="W578" s="1"/>
      <c r="X578" s="1"/>
      <c r="Y578" s="1"/>
      <c r="Z578" s="1"/>
    </row>
    <row r="579" spans="1:26" ht="15.75" customHeight="1">
      <c r="A579" s="1"/>
      <c r="B579" s="47"/>
      <c r="C579" s="48"/>
      <c r="D579" s="49"/>
      <c r="E579" s="47"/>
      <c r="F579" s="50"/>
      <c r="G579" s="50"/>
      <c r="H579" s="50"/>
      <c r="I579" s="1"/>
      <c r="J579" s="1"/>
      <c r="K579" s="1"/>
      <c r="L579" s="1"/>
      <c r="M579" s="1"/>
      <c r="N579" s="1"/>
      <c r="O579" s="1"/>
      <c r="P579" s="1"/>
      <c r="Q579" s="1"/>
      <c r="R579" s="1"/>
      <c r="S579" s="1"/>
      <c r="T579" s="1"/>
      <c r="U579" s="1"/>
      <c r="V579" s="1"/>
      <c r="W579" s="1"/>
      <c r="X579" s="1"/>
      <c r="Y579" s="1"/>
      <c r="Z579" s="1"/>
    </row>
    <row r="580" spans="1:26" ht="15.75" customHeight="1">
      <c r="A580" s="1"/>
      <c r="B580" s="47"/>
      <c r="C580" s="48"/>
      <c r="D580" s="49"/>
      <c r="E580" s="47"/>
      <c r="F580" s="50"/>
      <c r="G580" s="50"/>
      <c r="H580" s="50"/>
      <c r="I580" s="1"/>
      <c r="J580" s="1"/>
      <c r="K580" s="1"/>
      <c r="L580" s="1"/>
      <c r="M580" s="1"/>
      <c r="N580" s="1"/>
      <c r="O580" s="1"/>
      <c r="P580" s="1"/>
      <c r="Q580" s="1"/>
      <c r="R580" s="1"/>
      <c r="S580" s="1"/>
      <c r="T580" s="1"/>
      <c r="U580" s="1"/>
      <c r="V580" s="1"/>
      <c r="W580" s="1"/>
      <c r="X580" s="1"/>
      <c r="Y580" s="1"/>
      <c r="Z580" s="1"/>
    </row>
    <row r="581" spans="1:26" ht="15.75" customHeight="1">
      <c r="A581" s="1"/>
      <c r="B581" s="47"/>
      <c r="C581" s="48"/>
      <c r="D581" s="49"/>
      <c r="E581" s="47"/>
      <c r="F581" s="50"/>
      <c r="G581" s="50"/>
      <c r="H581" s="50"/>
      <c r="I581" s="1"/>
      <c r="J581" s="1"/>
      <c r="K581" s="1"/>
      <c r="L581" s="1"/>
      <c r="M581" s="1"/>
      <c r="N581" s="1"/>
      <c r="O581" s="1"/>
      <c r="P581" s="1"/>
      <c r="Q581" s="1"/>
      <c r="R581" s="1"/>
      <c r="S581" s="1"/>
      <c r="T581" s="1"/>
      <c r="U581" s="1"/>
      <c r="V581" s="1"/>
      <c r="W581" s="1"/>
      <c r="X581" s="1"/>
      <c r="Y581" s="1"/>
      <c r="Z581" s="1"/>
    </row>
    <row r="582" spans="1:26" ht="15.75" customHeight="1">
      <c r="A582" s="1"/>
      <c r="B582" s="47"/>
      <c r="C582" s="48"/>
      <c r="D582" s="49"/>
      <c r="E582" s="47"/>
      <c r="F582" s="50"/>
      <c r="G582" s="50"/>
      <c r="H582" s="50"/>
      <c r="I582" s="1"/>
      <c r="J582" s="1"/>
      <c r="K582" s="1"/>
      <c r="L582" s="1"/>
      <c r="M582" s="1"/>
      <c r="N582" s="1"/>
      <c r="O582" s="1"/>
      <c r="P582" s="1"/>
      <c r="Q582" s="1"/>
      <c r="R582" s="1"/>
      <c r="S582" s="1"/>
      <c r="T582" s="1"/>
      <c r="U582" s="1"/>
      <c r="V582" s="1"/>
      <c r="W582" s="1"/>
      <c r="X582" s="1"/>
      <c r="Y582" s="1"/>
      <c r="Z582" s="1"/>
    </row>
    <row r="583" spans="1:26" ht="15.75" customHeight="1">
      <c r="A583" s="1"/>
      <c r="B583" s="47"/>
      <c r="C583" s="48"/>
      <c r="D583" s="49"/>
      <c r="E583" s="47"/>
      <c r="F583" s="50"/>
      <c r="G583" s="50"/>
      <c r="H583" s="50"/>
      <c r="I583" s="1"/>
      <c r="J583" s="1"/>
      <c r="K583" s="1"/>
      <c r="L583" s="1"/>
      <c r="M583" s="1"/>
      <c r="N583" s="1"/>
      <c r="O583" s="1"/>
      <c r="P583" s="1"/>
      <c r="Q583" s="1"/>
      <c r="R583" s="1"/>
      <c r="S583" s="1"/>
      <c r="T583" s="1"/>
      <c r="U583" s="1"/>
      <c r="V583" s="1"/>
      <c r="W583" s="1"/>
      <c r="X583" s="1"/>
      <c r="Y583" s="1"/>
      <c r="Z583" s="1"/>
    </row>
    <row r="584" spans="1:26" ht="15.75" customHeight="1">
      <c r="A584" s="1"/>
      <c r="B584" s="47"/>
      <c r="C584" s="48"/>
      <c r="D584" s="49"/>
      <c r="E584" s="47"/>
      <c r="F584" s="50"/>
      <c r="G584" s="50"/>
      <c r="H584" s="50"/>
      <c r="I584" s="1"/>
      <c r="J584" s="1"/>
      <c r="K584" s="1"/>
      <c r="L584" s="1"/>
      <c r="M584" s="1"/>
      <c r="N584" s="1"/>
      <c r="O584" s="1"/>
      <c r="P584" s="1"/>
      <c r="Q584" s="1"/>
      <c r="R584" s="1"/>
      <c r="S584" s="1"/>
      <c r="T584" s="1"/>
      <c r="U584" s="1"/>
      <c r="V584" s="1"/>
      <c r="W584" s="1"/>
      <c r="X584" s="1"/>
      <c r="Y584" s="1"/>
      <c r="Z584" s="1"/>
    </row>
    <row r="585" spans="1:26" ht="15.75" customHeight="1">
      <c r="A585" s="1"/>
      <c r="B585" s="47"/>
      <c r="C585" s="48"/>
      <c r="D585" s="49"/>
      <c r="E585" s="47"/>
      <c r="F585" s="50"/>
      <c r="G585" s="50"/>
      <c r="H585" s="50"/>
      <c r="I585" s="1"/>
      <c r="J585" s="1"/>
      <c r="K585" s="1"/>
      <c r="L585" s="1"/>
      <c r="M585" s="1"/>
      <c r="N585" s="1"/>
      <c r="O585" s="1"/>
      <c r="P585" s="1"/>
      <c r="Q585" s="1"/>
      <c r="R585" s="1"/>
      <c r="S585" s="1"/>
      <c r="T585" s="1"/>
      <c r="U585" s="1"/>
      <c r="V585" s="1"/>
      <c r="W585" s="1"/>
      <c r="X585" s="1"/>
      <c r="Y585" s="1"/>
      <c r="Z585" s="1"/>
    </row>
    <row r="586" spans="1:26" ht="15.75" customHeight="1">
      <c r="A586" s="1"/>
      <c r="B586" s="47"/>
      <c r="C586" s="48"/>
      <c r="D586" s="49"/>
      <c r="E586" s="47"/>
      <c r="F586" s="50"/>
      <c r="G586" s="50"/>
      <c r="H586" s="50"/>
      <c r="I586" s="1"/>
      <c r="J586" s="1"/>
      <c r="K586" s="1"/>
      <c r="L586" s="1"/>
      <c r="M586" s="1"/>
      <c r="N586" s="1"/>
      <c r="O586" s="1"/>
      <c r="P586" s="1"/>
      <c r="Q586" s="1"/>
      <c r="R586" s="1"/>
      <c r="S586" s="1"/>
      <c r="T586" s="1"/>
      <c r="U586" s="1"/>
      <c r="V586" s="1"/>
      <c r="W586" s="1"/>
      <c r="X586" s="1"/>
      <c r="Y586" s="1"/>
      <c r="Z586" s="1"/>
    </row>
    <row r="587" spans="1:26" ht="15.75" customHeight="1">
      <c r="A587" s="1"/>
      <c r="B587" s="47"/>
      <c r="C587" s="48"/>
      <c r="D587" s="49"/>
      <c r="E587" s="47"/>
      <c r="F587" s="50"/>
      <c r="G587" s="50"/>
      <c r="H587" s="50"/>
      <c r="I587" s="1"/>
      <c r="J587" s="1"/>
      <c r="K587" s="1"/>
      <c r="L587" s="1"/>
      <c r="M587" s="1"/>
      <c r="N587" s="1"/>
      <c r="O587" s="1"/>
      <c r="P587" s="1"/>
      <c r="Q587" s="1"/>
      <c r="R587" s="1"/>
      <c r="S587" s="1"/>
      <c r="T587" s="1"/>
      <c r="U587" s="1"/>
      <c r="V587" s="1"/>
      <c r="W587" s="1"/>
      <c r="X587" s="1"/>
      <c r="Y587" s="1"/>
      <c r="Z587" s="1"/>
    </row>
    <row r="588" spans="1:26" ht="15.75" customHeight="1">
      <c r="A588" s="1"/>
      <c r="B588" s="47"/>
      <c r="C588" s="48"/>
      <c r="D588" s="49"/>
      <c r="E588" s="47"/>
      <c r="F588" s="50"/>
      <c r="G588" s="50"/>
      <c r="H588" s="50"/>
      <c r="I588" s="1"/>
      <c r="J588" s="1"/>
      <c r="K588" s="1"/>
      <c r="L588" s="1"/>
      <c r="M588" s="1"/>
      <c r="N588" s="1"/>
      <c r="O588" s="1"/>
      <c r="P588" s="1"/>
      <c r="Q588" s="1"/>
      <c r="R588" s="1"/>
      <c r="S588" s="1"/>
      <c r="T588" s="1"/>
      <c r="U588" s="1"/>
      <c r="V588" s="1"/>
      <c r="W588" s="1"/>
      <c r="X588" s="1"/>
      <c r="Y588" s="1"/>
      <c r="Z588" s="1"/>
    </row>
    <row r="589" spans="1:26" ht="15.75" customHeight="1">
      <c r="A589" s="1"/>
      <c r="B589" s="47"/>
      <c r="C589" s="48"/>
      <c r="D589" s="49"/>
      <c r="E589" s="47"/>
      <c r="F589" s="50"/>
      <c r="G589" s="50"/>
      <c r="H589" s="50"/>
      <c r="I589" s="1"/>
      <c r="J589" s="1"/>
      <c r="K589" s="1"/>
      <c r="L589" s="1"/>
      <c r="M589" s="1"/>
      <c r="N589" s="1"/>
      <c r="O589" s="1"/>
      <c r="P589" s="1"/>
      <c r="Q589" s="1"/>
      <c r="R589" s="1"/>
      <c r="S589" s="1"/>
      <c r="T589" s="1"/>
      <c r="U589" s="1"/>
      <c r="V589" s="1"/>
      <c r="W589" s="1"/>
      <c r="X589" s="1"/>
      <c r="Y589" s="1"/>
      <c r="Z589" s="1"/>
    </row>
    <row r="590" spans="1:26" ht="15.75" customHeight="1">
      <c r="A590" s="1"/>
      <c r="B590" s="47"/>
      <c r="C590" s="48"/>
      <c r="D590" s="49"/>
      <c r="E590" s="47"/>
      <c r="F590" s="50"/>
      <c r="G590" s="50"/>
      <c r="H590" s="50"/>
      <c r="I590" s="1"/>
      <c r="J590" s="1"/>
      <c r="K590" s="1"/>
      <c r="L590" s="1"/>
      <c r="M590" s="1"/>
      <c r="N590" s="1"/>
      <c r="O590" s="1"/>
      <c r="P590" s="1"/>
      <c r="Q590" s="1"/>
      <c r="R590" s="1"/>
      <c r="S590" s="1"/>
      <c r="T590" s="1"/>
      <c r="U590" s="1"/>
      <c r="V590" s="1"/>
      <c r="W590" s="1"/>
      <c r="X590" s="1"/>
      <c r="Y590" s="1"/>
      <c r="Z590" s="1"/>
    </row>
    <row r="591" spans="1:26" ht="15.75" customHeight="1">
      <c r="A591" s="1"/>
      <c r="B591" s="47"/>
      <c r="C591" s="48"/>
      <c r="D591" s="49"/>
      <c r="E591" s="47"/>
      <c r="F591" s="50"/>
      <c r="G591" s="50"/>
      <c r="H591" s="50"/>
      <c r="I591" s="1"/>
      <c r="J591" s="1"/>
      <c r="K591" s="1"/>
      <c r="L591" s="1"/>
      <c r="M591" s="1"/>
      <c r="N591" s="1"/>
      <c r="O591" s="1"/>
      <c r="P591" s="1"/>
      <c r="Q591" s="1"/>
      <c r="R591" s="1"/>
      <c r="S591" s="1"/>
      <c r="T591" s="1"/>
      <c r="U591" s="1"/>
      <c r="V591" s="1"/>
      <c r="W591" s="1"/>
      <c r="X591" s="1"/>
      <c r="Y591" s="1"/>
      <c r="Z591" s="1"/>
    </row>
    <row r="592" spans="1:26" ht="15.75" customHeight="1">
      <c r="A592" s="1"/>
      <c r="B592" s="47"/>
      <c r="C592" s="48"/>
      <c r="D592" s="49"/>
      <c r="E592" s="47"/>
      <c r="F592" s="50"/>
      <c r="G592" s="50"/>
      <c r="H592" s="50"/>
      <c r="I592" s="1"/>
      <c r="J592" s="1"/>
      <c r="K592" s="1"/>
      <c r="L592" s="1"/>
      <c r="M592" s="1"/>
      <c r="N592" s="1"/>
      <c r="O592" s="1"/>
      <c r="P592" s="1"/>
      <c r="Q592" s="1"/>
      <c r="R592" s="1"/>
      <c r="S592" s="1"/>
      <c r="T592" s="1"/>
      <c r="U592" s="1"/>
      <c r="V592" s="1"/>
      <c r="W592" s="1"/>
      <c r="X592" s="1"/>
      <c r="Y592" s="1"/>
      <c r="Z592" s="1"/>
    </row>
    <row r="593" spans="1:26" ht="15.75" customHeight="1">
      <c r="A593" s="1"/>
      <c r="B593" s="47"/>
      <c r="C593" s="48"/>
      <c r="D593" s="49"/>
      <c r="E593" s="47"/>
      <c r="F593" s="50"/>
      <c r="G593" s="50"/>
      <c r="H593" s="50"/>
      <c r="I593" s="1"/>
      <c r="J593" s="1"/>
      <c r="K593" s="1"/>
      <c r="L593" s="1"/>
      <c r="M593" s="1"/>
      <c r="N593" s="1"/>
      <c r="O593" s="1"/>
      <c r="P593" s="1"/>
      <c r="Q593" s="1"/>
      <c r="R593" s="1"/>
      <c r="S593" s="1"/>
      <c r="T593" s="1"/>
      <c r="U593" s="1"/>
      <c r="V593" s="1"/>
      <c r="W593" s="1"/>
      <c r="X593" s="1"/>
      <c r="Y593" s="1"/>
      <c r="Z593" s="1"/>
    </row>
    <row r="594" spans="1:26" ht="15.75" customHeight="1">
      <c r="A594" s="1"/>
      <c r="B594" s="47"/>
      <c r="C594" s="48"/>
      <c r="D594" s="49"/>
      <c r="E594" s="47"/>
      <c r="F594" s="50"/>
      <c r="G594" s="50"/>
      <c r="H594" s="50"/>
      <c r="I594" s="1"/>
      <c r="J594" s="1"/>
      <c r="K594" s="1"/>
      <c r="L594" s="1"/>
      <c r="M594" s="1"/>
      <c r="N594" s="1"/>
      <c r="O594" s="1"/>
      <c r="P594" s="1"/>
      <c r="Q594" s="1"/>
      <c r="R594" s="1"/>
      <c r="S594" s="1"/>
      <c r="T594" s="1"/>
      <c r="U594" s="1"/>
      <c r="V594" s="1"/>
      <c r="W594" s="1"/>
      <c r="X594" s="1"/>
      <c r="Y594" s="1"/>
      <c r="Z594" s="1"/>
    </row>
    <row r="595" spans="1:26" ht="15.75" customHeight="1">
      <c r="A595" s="1"/>
      <c r="B595" s="47"/>
      <c r="C595" s="48"/>
      <c r="D595" s="49"/>
      <c r="E595" s="47"/>
      <c r="F595" s="50"/>
      <c r="G595" s="50"/>
      <c r="H595" s="50"/>
      <c r="I595" s="1"/>
      <c r="J595" s="1"/>
      <c r="K595" s="1"/>
      <c r="L595" s="1"/>
      <c r="M595" s="1"/>
      <c r="N595" s="1"/>
      <c r="O595" s="1"/>
      <c r="P595" s="1"/>
      <c r="Q595" s="1"/>
      <c r="R595" s="1"/>
      <c r="S595" s="1"/>
      <c r="T595" s="1"/>
      <c r="U595" s="1"/>
      <c r="V595" s="1"/>
      <c r="W595" s="1"/>
      <c r="X595" s="1"/>
      <c r="Y595" s="1"/>
      <c r="Z595" s="1"/>
    </row>
    <row r="596" spans="1:26" ht="15.75" customHeight="1">
      <c r="A596" s="1"/>
      <c r="B596" s="47"/>
      <c r="C596" s="48"/>
      <c r="D596" s="49"/>
      <c r="E596" s="47"/>
      <c r="F596" s="50"/>
      <c r="G596" s="50"/>
      <c r="H596" s="50"/>
      <c r="I596" s="1"/>
      <c r="J596" s="1"/>
      <c r="K596" s="1"/>
      <c r="L596" s="1"/>
      <c r="M596" s="1"/>
      <c r="N596" s="1"/>
      <c r="O596" s="1"/>
      <c r="P596" s="1"/>
      <c r="Q596" s="1"/>
      <c r="R596" s="1"/>
      <c r="S596" s="1"/>
      <c r="T596" s="1"/>
      <c r="U596" s="1"/>
      <c r="V596" s="1"/>
      <c r="W596" s="1"/>
      <c r="X596" s="1"/>
      <c r="Y596" s="1"/>
      <c r="Z596" s="1"/>
    </row>
    <row r="597" spans="1:26" ht="15.75" customHeight="1">
      <c r="A597" s="1"/>
      <c r="B597" s="47"/>
      <c r="C597" s="48"/>
      <c r="D597" s="49"/>
      <c r="E597" s="47"/>
      <c r="F597" s="50"/>
      <c r="G597" s="50"/>
      <c r="H597" s="50"/>
      <c r="I597" s="1"/>
      <c r="J597" s="1"/>
      <c r="K597" s="1"/>
      <c r="L597" s="1"/>
      <c r="M597" s="1"/>
      <c r="N597" s="1"/>
      <c r="O597" s="1"/>
      <c r="P597" s="1"/>
      <c r="Q597" s="1"/>
      <c r="R597" s="1"/>
      <c r="S597" s="1"/>
      <c r="T597" s="1"/>
      <c r="U597" s="1"/>
      <c r="V597" s="1"/>
      <c r="W597" s="1"/>
      <c r="X597" s="1"/>
      <c r="Y597" s="1"/>
      <c r="Z597" s="1"/>
    </row>
    <row r="598" spans="1:26" ht="15.75" customHeight="1">
      <c r="A598" s="1"/>
      <c r="B598" s="47"/>
      <c r="C598" s="48"/>
      <c r="D598" s="49"/>
      <c r="E598" s="47"/>
      <c r="F598" s="50"/>
      <c r="G598" s="50"/>
      <c r="H598" s="50"/>
      <c r="I598" s="1"/>
      <c r="J598" s="1"/>
      <c r="K598" s="1"/>
      <c r="L598" s="1"/>
      <c r="M598" s="1"/>
      <c r="N598" s="1"/>
      <c r="O598" s="1"/>
      <c r="P598" s="1"/>
      <c r="Q598" s="1"/>
      <c r="R598" s="1"/>
      <c r="S598" s="1"/>
      <c r="T598" s="1"/>
      <c r="U598" s="1"/>
      <c r="V598" s="1"/>
      <c r="W598" s="1"/>
      <c r="X598" s="1"/>
      <c r="Y598" s="1"/>
      <c r="Z598" s="1"/>
    </row>
    <row r="599" spans="1:26" ht="15.75" customHeight="1">
      <c r="A599" s="1"/>
      <c r="B599" s="47"/>
      <c r="C599" s="48"/>
      <c r="D599" s="49"/>
      <c r="E599" s="47"/>
      <c r="F599" s="50"/>
      <c r="G599" s="50"/>
      <c r="H599" s="50"/>
      <c r="I599" s="1"/>
      <c r="J599" s="1"/>
      <c r="K599" s="1"/>
      <c r="L599" s="1"/>
      <c r="M599" s="1"/>
      <c r="N599" s="1"/>
      <c r="O599" s="1"/>
      <c r="P599" s="1"/>
      <c r="Q599" s="1"/>
      <c r="R599" s="1"/>
      <c r="S599" s="1"/>
      <c r="T599" s="1"/>
      <c r="U599" s="1"/>
      <c r="V599" s="1"/>
      <c r="W599" s="1"/>
      <c r="X599" s="1"/>
      <c r="Y599" s="1"/>
      <c r="Z599" s="1"/>
    </row>
    <row r="600" spans="1:26" ht="15.75" customHeight="1">
      <c r="A600" s="1"/>
      <c r="B600" s="47"/>
      <c r="C600" s="48"/>
      <c r="D600" s="49"/>
      <c r="E600" s="47"/>
      <c r="F600" s="50"/>
      <c r="G600" s="50"/>
      <c r="H600" s="50"/>
      <c r="I600" s="1"/>
      <c r="J600" s="1"/>
      <c r="K600" s="1"/>
      <c r="L600" s="1"/>
      <c r="M600" s="1"/>
      <c r="N600" s="1"/>
      <c r="O600" s="1"/>
      <c r="P600" s="1"/>
      <c r="Q600" s="1"/>
      <c r="R600" s="1"/>
      <c r="S600" s="1"/>
      <c r="T600" s="1"/>
      <c r="U600" s="1"/>
      <c r="V600" s="1"/>
      <c r="W600" s="1"/>
      <c r="X600" s="1"/>
      <c r="Y600" s="1"/>
      <c r="Z600" s="1"/>
    </row>
    <row r="601" spans="1:26" ht="15.75" customHeight="1">
      <c r="A601" s="1"/>
      <c r="B601" s="47"/>
      <c r="C601" s="48"/>
      <c r="D601" s="49"/>
      <c r="E601" s="47"/>
      <c r="F601" s="50"/>
      <c r="G601" s="50"/>
      <c r="H601" s="50"/>
      <c r="I601" s="1"/>
      <c r="J601" s="1"/>
      <c r="K601" s="1"/>
      <c r="L601" s="1"/>
      <c r="M601" s="1"/>
      <c r="N601" s="1"/>
      <c r="O601" s="1"/>
      <c r="P601" s="1"/>
      <c r="Q601" s="1"/>
      <c r="R601" s="1"/>
      <c r="S601" s="1"/>
      <c r="T601" s="1"/>
      <c r="U601" s="1"/>
      <c r="V601" s="1"/>
      <c r="W601" s="1"/>
      <c r="X601" s="1"/>
      <c r="Y601" s="1"/>
      <c r="Z601" s="1"/>
    </row>
    <row r="602" spans="1:26" ht="15.75" customHeight="1">
      <c r="A602" s="1"/>
      <c r="B602" s="47"/>
      <c r="C602" s="48"/>
      <c r="D602" s="49"/>
      <c r="E602" s="47"/>
      <c r="F602" s="50"/>
      <c r="G602" s="50"/>
      <c r="H602" s="50"/>
      <c r="I602" s="1"/>
      <c r="J602" s="1"/>
      <c r="K602" s="1"/>
      <c r="L602" s="1"/>
      <c r="M602" s="1"/>
      <c r="N602" s="1"/>
      <c r="O602" s="1"/>
      <c r="P602" s="1"/>
      <c r="Q602" s="1"/>
      <c r="R602" s="1"/>
      <c r="S602" s="1"/>
      <c r="T602" s="1"/>
      <c r="U602" s="1"/>
      <c r="V602" s="1"/>
      <c r="W602" s="1"/>
      <c r="X602" s="1"/>
      <c r="Y602" s="1"/>
      <c r="Z602" s="1"/>
    </row>
    <row r="603" spans="1:26" ht="15.75" customHeight="1">
      <c r="A603" s="1"/>
      <c r="B603" s="47"/>
      <c r="C603" s="48"/>
      <c r="D603" s="49"/>
      <c r="E603" s="47"/>
      <c r="F603" s="50"/>
      <c r="G603" s="50"/>
      <c r="H603" s="50"/>
      <c r="I603" s="1"/>
      <c r="J603" s="1"/>
      <c r="K603" s="1"/>
      <c r="L603" s="1"/>
      <c r="M603" s="1"/>
      <c r="N603" s="1"/>
      <c r="O603" s="1"/>
      <c r="P603" s="1"/>
      <c r="Q603" s="1"/>
      <c r="R603" s="1"/>
      <c r="S603" s="1"/>
      <c r="T603" s="1"/>
      <c r="U603" s="1"/>
      <c r="V603" s="1"/>
      <c r="W603" s="1"/>
      <c r="X603" s="1"/>
      <c r="Y603" s="1"/>
      <c r="Z603" s="1"/>
    </row>
    <row r="604" spans="1:26" ht="15.75" customHeight="1">
      <c r="A604" s="1"/>
      <c r="B604" s="47"/>
      <c r="C604" s="48"/>
      <c r="D604" s="49"/>
      <c r="E604" s="47"/>
      <c r="F604" s="50"/>
      <c r="G604" s="50"/>
      <c r="H604" s="50"/>
      <c r="I604" s="1"/>
      <c r="J604" s="1"/>
      <c r="K604" s="1"/>
      <c r="L604" s="1"/>
      <c r="M604" s="1"/>
      <c r="N604" s="1"/>
      <c r="O604" s="1"/>
      <c r="P604" s="1"/>
      <c r="Q604" s="1"/>
      <c r="R604" s="1"/>
      <c r="S604" s="1"/>
      <c r="T604" s="1"/>
      <c r="U604" s="1"/>
      <c r="V604" s="1"/>
      <c r="W604" s="1"/>
      <c r="X604" s="1"/>
      <c r="Y604" s="1"/>
      <c r="Z604" s="1"/>
    </row>
    <row r="605" spans="1:26" ht="15.75" customHeight="1">
      <c r="A605" s="1"/>
      <c r="B605" s="47"/>
      <c r="C605" s="48"/>
      <c r="D605" s="49"/>
      <c r="E605" s="47"/>
      <c r="F605" s="50"/>
      <c r="G605" s="50"/>
      <c r="H605" s="50"/>
      <c r="I605" s="1"/>
      <c r="J605" s="1"/>
      <c r="K605" s="1"/>
      <c r="L605" s="1"/>
      <c r="M605" s="1"/>
      <c r="N605" s="1"/>
      <c r="O605" s="1"/>
      <c r="P605" s="1"/>
      <c r="Q605" s="1"/>
      <c r="R605" s="1"/>
      <c r="S605" s="1"/>
      <c r="T605" s="1"/>
      <c r="U605" s="1"/>
      <c r="V605" s="1"/>
      <c r="W605" s="1"/>
      <c r="X605" s="1"/>
      <c r="Y605" s="1"/>
      <c r="Z605" s="1"/>
    </row>
    <row r="606" spans="1:26" ht="15.75" customHeight="1">
      <c r="A606" s="1"/>
      <c r="B606" s="47"/>
      <c r="C606" s="48"/>
      <c r="D606" s="49"/>
      <c r="E606" s="47"/>
      <c r="F606" s="50"/>
      <c r="G606" s="50"/>
      <c r="H606" s="50"/>
      <c r="I606" s="1"/>
      <c r="J606" s="1"/>
      <c r="K606" s="1"/>
      <c r="L606" s="1"/>
      <c r="M606" s="1"/>
      <c r="N606" s="1"/>
      <c r="O606" s="1"/>
      <c r="P606" s="1"/>
      <c r="Q606" s="1"/>
      <c r="R606" s="1"/>
      <c r="S606" s="1"/>
      <c r="T606" s="1"/>
      <c r="U606" s="1"/>
      <c r="V606" s="1"/>
      <c r="W606" s="1"/>
      <c r="X606" s="1"/>
      <c r="Y606" s="1"/>
      <c r="Z606" s="1"/>
    </row>
    <row r="607" spans="1:26" ht="15.75" customHeight="1">
      <c r="A607" s="1"/>
      <c r="B607" s="47"/>
      <c r="C607" s="48"/>
      <c r="D607" s="49"/>
      <c r="E607" s="47"/>
      <c r="F607" s="50"/>
      <c r="G607" s="50"/>
      <c r="H607" s="50"/>
      <c r="I607" s="1"/>
      <c r="J607" s="1"/>
      <c r="K607" s="1"/>
      <c r="L607" s="1"/>
      <c r="M607" s="1"/>
      <c r="N607" s="1"/>
      <c r="O607" s="1"/>
      <c r="P607" s="1"/>
      <c r="Q607" s="1"/>
      <c r="R607" s="1"/>
      <c r="S607" s="1"/>
      <c r="T607" s="1"/>
      <c r="U607" s="1"/>
      <c r="V607" s="1"/>
      <c r="W607" s="1"/>
      <c r="X607" s="1"/>
      <c r="Y607" s="1"/>
      <c r="Z607" s="1"/>
    </row>
    <row r="608" spans="1:26" ht="15.75" customHeight="1">
      <c r="A608" s="1"/>
      <c r="B608" s="47"/>
      <c r="C608" s="48"/>
      <c r="D608" s="49"/>
      <c r="E608" s="47"/>
      <c r="F608" s="50"/>
      <c r="G608" s="50"/>
      <c r="H608" s="50"/>
      <c r="I608" s="1"/>
      <c r="J608" s="1"/>
      <c r="K608" s="1"/>
      <c r="L608" s="1"/>
      <c r="M608" s="1"/>
      <c r="N608" s="1"/>
      <c r="O608" s="1"/>
      <c r="P608" s="1"/>
      <c r="Q608" s="1"/>
      <c r="R608" s="1"/>
      <c r="S608" s="1"/>
      <c r="T608" s="1"/>
      <c r="U608" s="1"/>
      <c r="V608" s="1"/>
      <c r="W608" s="1"/>
      <c r="X608" s="1"/>
      <c r="Y608" s="1"/>
      <c r="Z608" s="1"/>
    </row>
    <row r="609" spans="1:26" ht="15.75" customHeight="1">
      <c r="A609" s="1"/>
      <c r="B609" s="47"/>
      <c r="C609" s="48"/>
      <c r="D609" s="49"/>
      <c r="E609" s="47"/>
      <c r="F609" s="50"/>
      <c r="G609" s="50"/>
      <c r="H609" s="50"/>
      <c r="I609" s="1"/>
      <c r="J609" s="1"/>
      <c r="K609" s="1"/>
      <c r="L609" s="1"/>
      <c r="M609" s="1"/>
      <c r="N609" s="1"/>
      <c r="O609" s="1"/>
      <c r="P609" s="1"/>
      <c r="Q609" s="1"/>
      <c r="R609" s="1"/>
      <c r="S609" s="1"/>
      <c r="T609" s="1"/>
      <c r="U609" s="1"/>
      <c r="V609" s="1"/>
      <c r="W609" s="1"/>
      <c r="X609" s="1"/>
      <c r="Y609" s="1"/>
      <c r="Z609" s="1"/>
    </row>
    <row r="610" spans="1:26" ht="15.75" customHeight="1">
      <c r="A610" s="1"/>
      <c r="B610" s="47"/>
      <c r="C610" s="48"/>
      <c r="D610" s="49"/>
      <c r="E610" s="47"/>
      <c r="F610" s="50"/>
      <c r="G610" s="50"/>
      <c r="H610" s="50"/>
      <c r="I610" s="1"/>
      <c r="J610" s="1"/>
      <c r="K610" s="1"/>
      <c r="L610" s="1"/>
      <c r="M610" s="1"/>
      <c r="N610" s="1"/>
      <c r="O610" s="1"/>
      <c r="P610" s="1"/>
      <c r="Q610" s="1"/>
      <c r="R610" s="1"/>
      <c r="S610" s="1"/>
      <c r="T610" s="1"/>
      <c r="U610" s="1"/>
      <c r="V610" s="1"/>
      <c r="W610" s="1"/>
      <c r="X610" s="1"/>
      <c r="Y610" s="1"/>
      <c r="Z610" s="1"/>
    </row>
    <row r="611" spans="1:26" ht="15.75" customHeight="1">
      <c r="A611" s="1"/>
      <c r="B611" s="47"/>
      <c r="C611" s="48"/>
      <c r="D611" s="49"/>
      <c r="E611" s="47"/>
      <c r="F611" s="50"/>
      <c r="G611" s="50"/>
      <c r="H611" s="50"/>
      <c r="I611" s="1"/>
      <c r="J611" s="1"/>
      <c r="K611" s="1"/>
      <c r="L611" s="1"/>
      <c r="M611" s="1"/>
      <c r="N611" s="1"/>
      <c r="O611" s="1"/>
      <c r="P611" s="1"/>
      <c r="Q611" s="1"/>
      <c r="R611" s="1"/>
      <c r="S611" s="1"/>
      <c r="T611" s="1"/>
      <c r="U611" s="1"/>
      <c r="V611" s="1"/>
      <c r="W611" s="1"/>
      <c r="X611" s="1"/>
      <c r="Y611" s="1"/>
      <c r="Z611" s="1"/>
    </row>
    <row r="612" spans="1:26" ht="15.75" customHeight="1">
      <c r="A612" s="1"/>
      <c r="B612" s="47"/>
      <c r="C612" s="48"/>
      <c r="D612" s="49"/>
      <c r="E612" s="47"/>
      <c r="F612" s="50"/>
      <c r="G612" s="50"/>
      <c r="H612" s="50"/>
      <c r="I612" s="1"/>
      <c r="J612" s="1"/>
      <c r="K612" s="1"/>
      <c r="L612" s="1"/>
      <c r="M612" s="1"/>
      <c r="N612" s="1"/>
      <c r="O612" s="1"/>
      <c r="P612" s="1"/>
      <c r="Q612" s="1"/>
      <c r="R612" s="1"/>
      <c r="S612" s="1"/>
      <c r="T612" s="1"/>
      <c r="U612" s="1"/>
      <c r="V612" s="1"/>
      <c r="W612" s="1"/>
      <c r="X612" s="1"/>
      <c r="Y612" s="1"/>
      <c r="Z612" s="1"/>
    </row>
    <row r="613" spans="1:26" ht="15.75" customHeight="1">
      <c r="A613" s="1"/>
      <c r="B613" s="47"/>
      <c r="C613" s="48"/>
      <c r="D613" s="49"/>
      <c r="E613" s="47"/>
      <c r="F613" s="50"/>
      <c r="G613" s="50"/>
      <c r="H613" s="50"/>
      <c r="I613" s="1"/>
      <c r="J613" s="1"/>
      <c r="K613" s="1"/>
      <c r="L613" s="1"/>
      <c r="M613" s="1"/>
      <c r="N613" s="1"/>
      <c r="O613" s="1"/>
      <c r="P613" s="1"/>
      <c r="Q613" s="1"/>
      <c r="R613" s="1"/>
      <c r="S613" s="1"/>
      <c r="T613" s="1"/>
      <c r="U613" s="1"/>
      <c r="V613" s="1"/>
      <c r="W613" s="1"/>
      <c r="X613" s="1"/>
      <c r="Y613" s="1"/>
      <c r="Z613" s="1"/>
    </row>
    <row r="614" spans="1:26" ht="15.75" customHeight="1">
      <c r="A614" s="1"/>
      <c r="B614" s="47"/>
      <c r="C614" s="48"/>
      <c r="D614" s="49"/>
      <c r="E614" s="47"/>
      <c r="F614" s="50"/>
      <c r="G614" s="50"/>
      <c r="H614" s="50"/>
      <c r="I614" s="1"/>
      <c r="J614" s="1"/>
      <c r="K614" s="1"/>
      <c r="L614" s="1"/>
      <c r="M614" s="1"/>
      <c r="N614" s="1"/>
      <c r="O614" s="1"/>
      <c r="P614" s="1"/>
      <c r="Q614" s="1"/>
      <c r="R614" s="1"/>
      <c r="S614" s="1"/>
      <c r="T614" s="1"/>
      <c r="U614" s="1"/>
      <c r="V614" s="1"/>
      <c r="W614" s="1"/>
      <c r="X614" s="1"/>
      <c r="Y614" s="1"/>
      <c r="Z614" s="1"/>
    </row>
    <row r="615" spans="1:26" ht="15.75" customHeight="1">
      <c r="A615" s="1"/>
      <c r="B615" s="47"/>
      <c r="C615" s="48"/>
      <c r="D615" s="49"/>
      <c r="E615" s="47"/>
      <c r="F615" s="50"/>
      <c r="G615" s="50"/>
      <c r="H615" s="50"/>
      <c r="I615" s="1"/>
      <c r="J615" s="1"/>
      <c r="K615" s="1"/>
      <c r="L615" s="1"/>
      <c r="M615" s="1"/>
      <c r="N615" s="1"/>
      <c r="O615" s="1"/>
      <c r="P615" s="1"/>
      <c r="Q615" s="1"/>
      <c r="R615" s="1"/>
      <c r="S615" s="1"/>
      <c r="T615" s="1"/>
      <c r="U615" s="1"/>
      <c r="V615" s="1"/>
      <c r="W615" s="1"/>
      <c r="X615" s="1"/>
      <c r="Y615" s="1"/>
      <c r="Z615" s="1"/>
    </row>
    <row r="616" spans="1:26" ht="15.75" customHeight="1">
      <c r="A616" s="1"/>
      <c r="B616" s="47"/>
      <c r="C616" s="48"/>
      <c r="D616" s="49"/>
      <c r="E616" s="47"/>
      <c r="F616" s="50"/>
      <c r="G616" s="50"/>
      <c r="H616" s="50"/>
      <c r="I616" s="1"/>
      <c r="J616" s="1"/>
      <c r="K616" s="1"/>
      <c r="L616" s="1"/>
      <c r="M616" s="1"/>
      <c r="N616" s="1"/>
      <c r="O616" s="1"/>
      <c r="P616" s="1"/>
      <c r="Q616" s="1"/>
      <c r="R616" s="1"/>
      <c r="S616" s="1"/>
      <c r="T616" s="1"/>
      <c r="U616" s="1"/>
      <c r="V616" s="1"/>
      <c r="W616" s="1"/>
      <c r="X616" s="1"/>
      <c r="Y616" s="1"/>
      <c r="Z616" s="1"/>
    </row>
    <row r="617" spans="1:26" ht="15.75" customHeight="1">
      <c r="A617" s="1"/>
      <c r="B617" s="47"/>
      <c r="C617" s="48"/>
      <c r="D617" s="49"/>
      <c r="E617" s="47"/>
      <c r="F617" s="50"/>
      <c r="G617" s="50"/>
      <c r="H617" s="50"/>
      <c r="I617" s="1"/>
      <c r="J617" s="1"/>
      <c r="K617" s="1"/>
      <c r="L617" s="1"/>
      <c r="M617" s="1"/>
      <c r="N617" s="1"/>
      <c r="O617" s="1"/>
      <c r="P617" s="1"/>
      <c r="Q617" s="1"/>
      <c r="R617" s="1"/>
      <c r="S617" s="1"/>
      <c r="T617" s="1"/>
      <c r="U617" s="1"/>
      <c r="V617" s="1"/>
      <c r="W617" s="1"/>
      <c r="X617" s="1"/>
      <c r="Y617" s="1"/>
      <c r="Z617" s="1"/>
    </row>
    <row r="618" spans="1:26" ht="15.75" customHeight="1">
      <c r="A618" s="1"/>
      <c r="B618" s="47"/>
      <c r="C618" s="48"/>
      <c r="D618" s="49"/>
      <c r="E618" s="47"/>
      <c r="F618" s="50"/>
      <c r="G618" s="50"/>
      <c r="H618" s="50"/>
      <c r="I618" s="1"/>
      <c r="J618" s="1"/>
      <c r="K618" s="1"/>
      <c r="L618" s="1"/>
      <c r="M618" s="1"/>
      <c r="N618" s="1"/>
      <c r="O618" s="1"/>
      <c r="P618" s="1"/>
      <c r="Q618" s="1"/>
      <c r="R618" s="1"/>
      <c r="S618" s="1"/>
      <c r="T618" s="1"/>
      <c r="U618" s="1"/>
      <c r="V618" s="1"/>
      <c r="W618" s="1"/>
      <c r="X618" s="1"/>
      <c r="Y618" s="1"/>
      <c r="Z618" s="1"/>
    </row>
    <row r="619" spans="1:26" ht="15.75" customHeight="1">
      <c r="A619" s="1"/>
      <c r="B619" s="47"/>
      <c r="C619" s="48"/>
      <c r="D619" s="49"/>
      <c r="E619" s="47"/>
      <c r="F619" s="50"/>
      <c r="G619" s="50"/>
      <c r="H619" s="50"/>
      <c r="I619" s="1"/>
      <c r="J619" s="1"/>
      <c r="K619" s="1"/>
      <c r="L619" s="1"/>
      <c r="M619" s="1"/>
      <c r="N619" s="1"/>
      <c r="O619" s="1"/>
      <c r="P619" s="1"/>
      <c r="Q619" s="1"/>
      <c r="R619" s="1"/>
      <c r="S619" s="1"/>
      <c r="T619" s="1"/>
      <c r="U619" s="1"/>
      <c r="V619" s="1"/>
      <c r="W619" s="1"/>
      <c r="X619" s="1"/>
      <c r="Y619" s="1"/>
      <c r="Z619" s="1"/>
    </row>
    <row r="620" spans="1:26" ht="15.75" customHeight="1">
      <c r="A620" s="1"/>
      <c r="B620" s="47"/>
      <c r="C620" s="48"/>
      <c r="D620" s="49"/>
      <c r="E620" s="47"/>
      <c r="F620" s="50"/>
      <c r="G620" s="50"/>
      <c r="H620" s="50"/>
      <c r="I620" s="1"/>
      <c r="J620" s="1"/>
      <c r="K620" s="1"/>
      <c r="L620" s="1"/>
      <c r="M620" s="1"/>
      <c r="N620" s="1"/>
      <c r="O620" s="1"/>
      <c r="P620" s="1"/>
      <c r="Q620" s="1"/>
      <c r="R620" s="1"/>
      <c r="S620" s="1"/>
      <c r="T620" s="1"/>
      <c r="U620" s="1"/>
      <c r="V620" s="1"/>
      <c r="W620" s="1"/>
      <c r="X620" s="1"/>
      <c r="Y620" s="1"/>
      <c r="Z620" s="1"/>
    </row>
    <row r="621" spans="1:26" ht="15.75" customHeight="1">
      <c r="A621" s="1"/>
      <c r="B621" s="47"/>
      <c r="C621" s="48"/>
      <c r="D621" s="49"/>
      <c r="E621" s="47"/>
      <c r="F621" s="50"/>
      <c r="G621" s="50"/>
      <c r="H621" s="50"/>
      <c r="I621" s="1"/>
      <c r="J621" s="1"/>
      <c r="K621" s="1"/>
      <c r="L621" s="1"/>
      <c r="M621" s="1"/>
      <c r="N621" s="1"/>
      <c r="O621" s="1"/>
      <c r="P621" s="1"/>
      <c r="Q621" s="1"/>
      <c r="R621" s="1"/>
      <c r="S621" s="1"/>
      <c r="T621" s="1"/>
      <c r="U621" s="1"/>
      <c r="V621" s="1"/>
      <c r="W621" s="1"/>
      <c r="X621" s="1"/>
      <c r="Y621" s="1"/>
      <c r="Z621" s="1"/>
    </row>
    <row r="622" spans="1:26" ht="15.75" customHeight="1">
      <c r="A622" s="1"/>
      <c r="B622" s="47"/>
      <c r="C622" s="48"/>
      <c r="D622" s="49"/>
      <c r="E622" s="47"/>
      <c r="F622" s="50"/>
      <c r="G622" s="50"/>
      <c r="H622" s="50"/>
      <c r="I622" s="1"/>
      <c r="J622" s="1"/>
      <c r="K622" s="1"/>
      <c r="L622" s="1"/>
      <c r="M622" s="1"/>
      <c r="N622" s="1"/>
      <c r="O622" s="1"/>
      <c r="P622" s="1"/>
      <c r="Q622" s="1"/>
      <c r="R622" s="1"/>
      <c r="S622" s="1"/>
      <c r="T622" s="1"/>
      <c r="U622" s="1"/>
      <c r="V622" s="1"/>
      <c r="W622" s="1"/>
      <c r="X622" s="1"/>
      <c r="Y622" s="1"/>
      <c r="Z622" s="1"/>
    </row>
    <row r="623" spans="1:26" ht="15.75" customHeight="1">
      <c r="A623" s="1"/>
      <c r="B623" s="47"/>
      <c r="C623" s="48"/>
      <c r="D623" s="49"/>
      <c r="E623" s="47"/>
      <c r="F623" s="50"/>
      <c r="G623" s="50"/>
      <c r="H623" s="50"/>
      <c r="I623" s="1"/>
      <c r="J623" s="1"/>
      <c r="K623" s="1"/>
      <c r="L623" s="1"/>
      <c r="M623" s="1"/>
      <c r="N623" s="1"/>
      <c r="O623" s="1"/>
      <c r="P623" s="1"/>
      <c r="Q623" s="1"/>
      <c r="R623" s="1"/>
      <c r="S623" s="1"/>
      <c r="T623" s="1"/>
      <c r="U623" s="1"/>
      <c r="V623" s="1"/>
      <c r="W623" s="1"/>
      <c r="X623" s="1"/>
      <c r="Y623" s="1"/>
      <c r="Z623" s="1"/>
    </row>
    <row r="624" spans="1:26" ht="15.75" customHeight="1">
      <c r="A624" s="1"/>
      <c r="B624" s="47"/>
      <c r="C624" s="48"/>
      <c r="D624" s="49"/>
      <c r="E624" s="47"/>
      <c r="F624" s="50"/>
      <c r="G624" s="50"/>
      <c r="H624" s="50"/>
      <c r="I624" s="1"/>
      <c r="J624" s="1"/>
      <c r="K624" s="1"/>
      <c r="L624" s="1"/>
      <c r="M624" s="1"/>
      <c r="N624" s="1"/>
      <c r="O624" s="1"/>
      <c r="P624" s="1"/>
      <c r="Q624" s="1"/>
      <c r="R624" s="1"/>
      <c r="S624" s="1"/>
      <c r="T624" s="1"/>
      <c r="U624" s="1"/>
      <c r="V624" s="1"/>
      <c r="W624" s="1"/>
      <c r="X624" s="1"/>
      <c r="Y624" s="1"/>
      <c r="Z624" s="1"/>
    </row>
    <row r="625" spans="1:26" ht="15.75" customHeight="1">
      <c r="A625" s="1"/>
      <c r="B625" s="47"/>
      <c r="C625" s="48"/>
      <c r="D625" s="49"/>
      <c r="E625" s="47"/>
      <c r="F625" s="50"/>
      <c r="G625" s="50"/>
      <c r="H625" s="50"/>
      <c r="I625" s="1"/>
      <c r="J625" s="1"/>
      <c r="K625" s="1"/>
      <c r="L625" s="1"/>
      <c r="M625" s="1"/>
      <c r="N625" s="1"/>
      <c r="O625" s="1"/>
      <c r="P625" s="1"/>
      <c r="Q625" s="1"/>
      <c r="R625" s="1"/>
      <c r="S625" s="1"/>
      <c r="T625" s="1"/>
      <c r="U625" s="1"/>
      <c r="V625" s="1"/>
      <c r="W625" s="1"/>
      <c r="X625" s="1"/>
      <c r="Y625" s="1"/>
      <c r="Z625" s="1"/>
    </row>
    <row r="626" spans="1:26" ht="15.75" customHeight="1">
      <c r="A626" s="1"/>
      <c r="B626" s="47"/>
      <c r="C626" s="48"/>
      <c r="D626" s="49"/>
      <c r="E626" s="47"/>
      <c r="F626" s="50"/>
      <c r="G626" s="50"/>
      <c r="H626" s="50"/>
      <c r="I626" s="1"/>
      <c r="J626" s="1"/>
      <c r="K626" s="1"/>
      <c r="L626" s="1"/>
      <c r="M626" s="1"/>
      <c r="N626" s="1"/>
      <c r="O626" s="1"/>
      <c r="P626" s="1"/>
      <c r="Q626" s="1"/>
      <c r="R626" s="1"/>
      <c r="S626" s="1"/>
      <c r="T626" s="1"/>
      <c r="U626" s="1"/>
      <c r="V626" s="1"/>
      <c r="W626" s="1"/>
      <c r="X626" s="1"/>
      <c r="Y626" s="1"/>
      <c r="Z626" s="1"/>
    </row>
    <row r="627" spans="1:26" ht="15.75" customHeight="1">
      <c r="A627" s="1"/>
      <c r="B627" s="47"/>
      <c r="C627" s="48"/>
      <c r="D627" s="49"/>
      <c r="E627" s="47"/>
      <c r="F627" s="50"/>
      <c r="G627" s="50"/>
      <c r="H627" s="50"/>
      <c r="I627" s="1"/>
      <c r="J627" s="1"/>
      <c r="K627" s="1"/>
      <c r="L627" s="1"/>
      <c r="M627" s="1"/>
      <c r="N627" s="1"/>
      <c r="O627" s="1"/>
      <c r="P627" s="1"/>
      <c r="Q627" s="1"/>
      <c r="R627" s="1"/>
      <c r="S627" s="1"/>
      <c r="T627" s="1"/>
      <c r="U627" s="1"/>
      <c r="V627" s="1"/>
      <c r="W627" s="1"/>
      <c r="X627" s="1"/>
      <c r="Y627" s="1"/>
      <c r="Z627" s="1"/>
    </row>
    <row r="628" spans="1:26" ht="15.75" customHeight="1">
      <c r="A628" s="1"/>
      <c r="B628" s="47"/>
      <c r="C628" s="48"/>
      <c r="D628" s="49"/>
      <c r="E628" s="47"/>
      <c r="F628" s="50"/>
      <c r="G628" s="50"/>
      <c r="H628" s="50"/>
      <c r="I628" s="1"/>
      <c r="J628" s="1"/>
      <c r="K628" s="1"/>
      <c r="L628" s="1"/>
      <c r="M628" s="1"/>
      <c r="N628" s="1"/>
      <c r="O628" s="1"/>
      <c r="P628" s="1"/>
      <c r="Q628" s="1"/>
      <c r="R628" s="1"/>
      <c r="S628" s="1"/>
      <c r="T628" s="1"/>
      <c r="U628" s="1"/>
      <c r="V628" s="1"/>
      <c r="W628" s="1"/>
      <c r="X628" s="1"/>
      <c r="Y628" s="1"/>
      <c r="Z628" s="1"/>
    </row>
    <row r="629" spans="1:26" ht="15.75" customHeight="1">
      <c r="A629" s="1"/>
      <c r="B629" s="47"/>
      <c r="C629" s="48"/>
      <c r="D629" s="49"/>
      <c r="E629" s="47"/>
      <c r="F629" s="50"/>
      <c r="G629" s="50"/>
      <c r="H629" s="50"/>
      <c r="I629" s="1"/>
      <c r="J629" s="1"/>
      <c r="K629" s="1"/>
      <c r="L629" s="1"/>
      <c r="M629" s="1"/>
      <c r="N629" s="1"/>
      <c r="O629" s="1"/>
      <c r="P629" s="1"/>
      <c r="Q629" s="1"/>
      <c r="R629" s="1"/>
      <c r="S629" s="1"/>
      <c r="T629" s="1"/>
      <c r="U629" s="1"/>
      <c r="V629" s="1"/>
      <c r="W629" s="1"/>
      <c r="X629" s="1"/>
      <c r="Y629" s="1"/>
      <c r="Z629" s="1"/>
    </row>
    <row r="630" spans="1:26" ht="15.75" customHeight="1">
      <c r="A630" s="1"/>
      <c r="B630" s="47"/>
      <c r="C630" s="48"/>
      <c r="D630" s="49"/>
      <c r="E630" s="47"/>
      <c r="F630" s="50"/>
      <c r="G630" s="50"/>
      <c r="H630" s="50"/>
      <c r="I630" s="1"/>
      <c r="J630" s="1"/>
      <c r="K630" s="1"/>
      <c r="L630" s="1"/>
      <c r="M630" s="1"/>
      <c r="N630" s="1"/>
      <c r="O630" s="1"/>
      <c r="P630" s="1"/>
      <c r="Q630" s="1"/>
      <c r="R630" s="1"/>
      <c r="S630" s="1"/>
      <c r="T630" s="1"/>
      <c r="U630" s="1"/>
      <c r="V630" s="1"/>
      <c r="W630" s="1"/>
      <c r="X630" s="1"/>
      <c r="Y630" s="1"/>
      <c r="Z630" s="1"/>
    </row>
    <row r="631" spans="1:26" ht="15.75" customHeight="1">
      <c r="A631" s="1"/>
      <c r="B631" s="47"/>
      <c r="C631" s="48"/>
      <c r="D631" s="49"/>
      <c r="E631" s="47"/>
      <c r="F631" s="50"/>
      <c r="G631" s="50"/>
      <c r="H631" s="50"/>
      <c r="I631" s="1"/>
      <c r="J631" s="1"/>
      <c r="K631" s="1"/>
      <c r="L631" s="1"/>
      <c r="M631" s="1"/>
      <c r="N631" s="1"/>
      <c r="O631" s="1"/>
      <c r="P631" s="1"/>
      <c r="Q631" s="1"/>
      <c r="R631" s="1"/>
      <c r="S631" s="1"/>
      <c r="T631" s="1"/>
      <c r="U631" s="1"/>
      <c r="V631" s="1"/>
      <c r="W631" s="1"/>
      <c r="X631" s="1"/>
      <c r="Y631" s="1"/>
      <c r="Z631" s="1"/>
    </row>
    <row r="632" spans="1:26" ht="15.75" customHeight="1">
      <c r="A632" s="1"/>
      <c r="B632" s="47"/>
      <c r="C632" s="48"/>
      <c r="D632" s="49"/>
      <c r="E632" s="47"/>
      <c r="F632" s="50"/>
      <c r="G632" s="50"/>
      <c r="H632" s="50"/>
      <c r="I632" s="1"/>
      <c r="J632" s="1"/>
      <c r="K632" s="1"/>
      <c r="L632" s="1"/>
      <c r="M632" s="1"/>
      <c r="N632" s="1"/>
      <c r="O632" s="1"/>
      <c r="P632" s="1"/>
      <c r="Q632" s="1"/>
      <c r="R632" s="1"/>
      <c r="S632" s="1"/>
      <c r="T632" s="1"/>
      <c r="U632" s="1"/>
      <c r="V632" s="1"/>
      <c r="W632" s="1"/>
      <c r="X632" s="1"/>
      <c r="Y632" s="1"/>
      <c r="Z632" s="1"/>
    </row>
    <row r="633" spans="1:26" ht="15.75" customHeight="1">
      <c r="A633" s="1"/>
      <c r="B633" s="47"/>
      <c r="C633" s="48"/>
      <c r="D633" s="49"/>
      <c r="E633" s="47"/>
      <c r="F633" s="50"/>
      <c r="G633" s="50"/>
      <c r="H633" s="50"/>
      <c r="I633" s="1"/>
      <c r="J633" s="1"/>
      <c r="K633" s="1"/>
      <c r="L633" s="1"/>
      <c r="M633" s="1"/>
      <c r="N633" s="1"/>
      <c r="O633" s="1"/>
      <c r="P633" s="1"/>
      <c r="Q633" s="1"/>
      <c r="R633" s="1"/>
      <c r="S633" s="1"/>
      <c r="T633" s="1"/>
      <c r="U633" s="1"/>
      <c r="V633" s="1"/>
      <c r="W633" s="1"/>
      <c r="X633" s="1"/>
      <c r="Y633" s="1"/>
      <c r="Z633" s="1"/>
    </row>
    <row r="634" spans="1:26" ht="15.75" customHeight="1">
      <c r="A634" s="1"/>
      <c r="B634" s="47"/>
      <c r="C634" s="48"/>
      <c r="D634" s="49"/>
      <c r="E634" s="47"/>
      <c r="F634" s="50"/>
      <c r="G634" s="50"/>
      <c r="H634" s="50"/>
      <c r="I634" s="1"/>
      <c r="J634" s="1"/>
      <c r="K634" s="1"/>
      <c r="L634" s="1"/>
      <c r="M634" s="1"/>
      <c r="N634" s="1"/>
      <c r="O634" s="1"/>
      <c r="P634" s="1"/>
      <c r="Q634" s="1"/>
      <c r="R634" s="1"/>
      <c r="S634" s="1"/>
      <c r="T634" s="1"/>
      <c r="U634" s="1"/>
      <c r="V634" s="1"/>
      <c r="W634" s="1"/>
      <c r="X634" s="1"/>
      <c r="Y634" s="1"/>
      <c r="Z634" s="1"/>
    </row>
    <row r="635" spans="1:26" ht="15.75" customHeight="1">
      <c r="A635" s="1"/>
      <c r="B635" s="47"/>
      <c r="C635" s="48"/>
      <c r="D635" s="49"/>
      <c r="E635" s="47"/>
      <c r="F635" s="50"/>
      <c r="G635" s="50"/>
      <c r="H635" s="50"/>
      <c r="I635" s="1"/>
      <c r="J635" s="1"/>
      <c r="K635" s="1"/>
      <c r="L635" s="1"/>
      <c r="M635" s="1"/>
      <c r="N635" s="1"/>
      <c r="O635" s="1"/>
      <c r="P635" s="1"/>
      <c r="Q635" s="1"/>
      <c r="R635" s="1"/>
      <c r="S635" s="1"/>
      <c r="T635" s="1"/>
      <c r="U635" s="1"/>
      <c r="V635" s="1"/>
      <c r="W635" s="1"/>
      <c r="X635" s="1"/>
      <c r="Y635" s="1"/>
      <c r="Z635" s="1"/>
    </row>
    <row r="636" spans="1:26" ht="15.75" customHeight="1">
      <c r="A636" s="1"/>
      <c r="B636" s="47"/>
      <c r="C636" s="48"/>
      <c r="D636" s="49"/>
      <c r="E636" s="47"/>
      <c r="F636" s="50"/>
      <c r="G636" s="50"/>
      <c r="H636" s="50"/>
      <c r="I636" s="1"/>
      <c r="J636" s="1"/>
      <c r="K636" s="1"/>
      <c r="L636" s="1"/>
      <c r="M636" s="1"/>
      <c r="N636" s="1"/>
      <c r="O636" s="1"/>
      <c r="P636" s="1"/>
      <c r="Q636" s="1"/>
      <c r="R636" s="1"/>
      <c r="S636" s="1"/>
      <c r="T636" s="1"/>
      <c r="U636" s="1"/>
      <c r="V636" s="1"/>
      <c r="W636" s="1"/>
      <c r="X636" s="1"/>
      <c r="Y636" s="1"/>
      <c r="Z636" s="1"/>
    </row>
    <row r="637" spans="1:26" ht="15.75" customHeight="1">
      <c r="A637" s="1"/>
      <c r="B637" s="47"/>
      <c r="C637" s="48"/>
      <c r="D637" s="49"/>
      <c r="E637" s="47"/>
      <c r="F637" s="50"/>
      <c r="G637" s="50"/>
      <c r="H637" s="50"/>
      <c r="I637" s="1"/>
      <c r="J637" s="1"/>
      <c r="K637" s="1"/>
      <c r="L637" s="1"/>
      <c r="M637" s="1"/>
      <c r="N637" s="1"/>
      <c r="O637" s="1"/>
      <c r="P637" s="1"/>
      <c r="Q637" s="1"/>
      <c r="R637" s="1"/>
      <c r="S637" s="1"/>
      <c r="T637" s="1"/>
      <c r="U637" s="1"/>
      <c r="V637" s="1"/>
      <c r="W637" s="1"/>
      <c r="X637" s="1"/>
      <c r="Y637" s="1"/>
      <c r="Z637" s="1"/>
    </row>
    <row r="638" spans="1:26" ht="15.75" customHeight="1">
      <c r="A638" s="1"/>
      <c r="B638" s="47"/>
      <c r="C638" s="48"/>
      <c r="D638" s="49"/>
      <c r="E638" s="47"/>
      <c r="F638" s="50"/>
      <c r="G638" s="50"/>
      <c r="H638" s="50"/>
      <c r="I638" s="1"/>
      <c r="J638" s="1"/>
      <c r="K638" s="1"/>
      <c r="L638" s="1"/>
      <c r="M638" s="1"/>
      <c r="N638" s="1"/>
      <c r="O638" s="1"/>
      <c r="P638" s="1"/>
      <c r="Q638" s="1"/>
      <c r="R638" s="1"/>
      <c r="S638" s="1"/>
      <c r="T638" s="1"/>
      <c r="U638" s="1"/>
      <c r="V638" s="1"/>
      <c r="W638" s="1"/>
      <c r="X638" s="1"/>
      <c r="Y638" s="1"/>
      <c r="Z638" s="1"/>
    </row>
    <row r="639" spans="1:26" ht="15.75" customHeight="1">
      <c r="A639" s="1"/>
      <c r="B639" s="47"/>
      <c r="C639" s="48"/>
      <c r="D639" s="49"/>
      <c r="E639" s="47"/>
      <c r="F639" s="50"/>
      <c r="G639" s="50"/>
      <c r="H639" s="50"/>
      <c r="I639" s="1"/>
      <c r="J639" s="1"/>
      <c r="K639" s="1"/>
      <c r="L639" s="1"/>
      <c r="M639" s="1"/>
      <c r="N639" s="1"/>
      <c r="O639" s="1"/>
      <c r="P639" s="1"/>
      <c r="Q639" s="1"/>
      <c r="R639" s="1"/>
      <c r="S639" s="1"/>
      <c r="T639" s="1"/>
      <c r="U639" s="1"/>
      <c r="V639" s="1"/>
      <c r="W639" s="1"/>
      <c r="X639" s="1"/>
      <c r="Y639" s="1"/>
      <c r="Z639" s="1"/>
    </row>
    <row r="640" spans="1:26" ht="15.75" customHeight="1">
      <c r="A640" s="1"/>
      <c r="B640" s="47"/>
      <c r="C640" s="48"/>
      <c r="D640" s="49"/>
      <c r="E640" s="47"/>
      <c r="F640" s="50"/>
      <c r="G640" s="50"/>
      <c r="H640" s="50"/>
      <c r="I640" s="1"/>
      <c r="J640" s="1"/>
      <c r="K640" s="1"/>
      <c r="L640" s="1"/>
      <c r="M640" s="1"/>
      <c r="N640" s="1"/>
      <c r="O640" s="1"/>
      <c r="P640" s="1"/>
      <c r="Q640" s="1"/>
      <c r="R640" s="1"/>
      <c r="S640" s="1"/>
      <c r="T640" s="1"/>
      <c r="U640" s="1"/>
      <c r="V640" s="1"/>
      <c r="W640" s="1"/>
      <c r="X640" s="1"/>
      <c r="Y640" s="1"/>
      <c r="Z640" s="1"/>
    </row>
    <row r="641" spans="1:26" ht="15.75" customHeight="1">
      <c r="A641" s="1"/>
      <c r="B641" s="47"/>
      <c r="C641" s="48"/>
      <c r="D641" s="49"/>
      <c r="E641" s="47"/>
      <c r="F641" s="50"/>
      <c r="G641" s="50"/>
      <c r="H641" s="50"/>
      <c r="I641" s="1"/>
      <c r="J641" s="1"/>
      <c r="K641" s="1"/>
      <c r="L641" s="1"/>
      <c r="M641" s="1"/>
      <c r="N641" s="1"/>
      <c r="O641" s="1"/>
      <c r="P641" s="1"/>
      <c r="Q641" s="1"/>
      <c r="R641" s="1"/>
      <c r="S641" s="1"/>
      <c r="T641" s="1"/>
      <c r="U641" s="1"/>
      <c r="V641" s="1"/>
      <c r="W641" s="1"/>
      <c r="X641" s="1"/>
      <c r="Y641" s="1"/>
      <c r="Z641" s="1"/>
    </row>
    <row r="642" spans="1:26" ht="15.75" customHeight="1">
      <c r="A642" s="1"/>
      <c r="B642" s="47"/>
      <c r="C642" s="48"/>
      <c r="D642" s="49"/>
      <c r="E642" s="47"/>
      <c r="F642" s="50"/>
      <c r="G642" s="50"/>
      <c r="H642" s="50"/>
      <c r="I642" s="1"/>
      <c r="J642" s="1"/>
      <c r="K642" s="1"/>
      <c r="L642" s="1"/>
      <c r="M642" s="1"/>
      <c r="N642" s="1"/>
      <c r="O642" s="1"/>
      <c r="P642" s="1"/>
      <c r="Q642" s="1"/>
      <c r="R642" s="1"/>
      <c r="S642" s="1"/>
      <c r="T642" s="1"/>
      <c r="U642" s="1"/>
      <c r="V642" s="1"/>
      <c r="W642" s="1"/>
      <c r="X642" s="1"/>
      <c r="Y642" s="1"/>
      <c r="Z642" s="1"/>
    </row>
    <row r="643" spans="1:26" ht="15.75" customHeight="1">
      <c r="A643" s="1"/>
      <c r="B643" s="47"/>
      <c r="C643" s="48"/>
      <c r="D643" s="49"/>
      <c r="E643" s="47"/>
      <c r="F643" s="50"/>
      <c r="G643" s="50"/>
      <c r="H643" s="50"/>
      <c r="I643" s="1"/>
      <c r="J643" s="1"/>
      <c r="K643" s="1"/>
      <c r="L643" s="1"/>
      <c r="M643" s="1"/>
      <c r="N643" s="1"/>
      <c r="O643" s="1"/>
      <c r="P643" s="1"/>
      <c r="Q643" s="1"/>
      <c r="R643" s="1"/>
      <c r="S643" s="1"/>
      <c r="T643" s="1"/>
      <c r="U643" s="1"/>
      <c r="V643" s="1"/>
      <c r="W643" s="1"/>
      <c r="X643" s="1"/>
      <c r="Y643" s="1"/>
      <c r="Z643" s="1"/>
    </row>
    <row r="644" spans="1:26" ht="15.75" customHeight="1">
      <c r="A644" s="1"/>
      <c r="B644" s="47"/>
      <c r="C644" s="48"/>
      <c r="D644" s="49"/>
      <c r="E644" s="47"/>
      <c r="F644" s="50"/>
      <c r="G644" s="50"/>
      <c r="H644" s="50"/>
      <c r="I644" s="1"/>
      <c r="J644" s="1"/>
      <c r="K644" s="1"/>
      <c r="L644" s="1"/>
      <c r="M644" s="1"/>
      <c r="N644" s="1"/>
      <c r="O644" s="1"/>
      <c r="P644" s="1"/>
      <c r="Q644" s="1"/>
      <c r="R644" s="1"/>
      <c r="S644" s="1"/>
      <c r="T644" s="1"/>
      <c r="U644" s="1"/>
      <c r="V644" s="1"/>
      <c r="W644" s="1"/>
      <c r="X644" s="1"/>
      <c r="Y644" s="1"/>
      <c r="Z644" s="1"/>
    </row>
    <row r="645" spans="1:26" ht="15.75" customHeight="1">
      <c r="A645" s="1"/>
      <c r="B645" s="47"/>
      <c r="C645" s="48"/>
      <c r="D645" s="49"/>
      <c r="E645" s="47"/>
      <c r="F645" s="50"/>
      <c r="G645" s="50"/>
      <c r="H645" s="50"/>
      <c r="I645" s="1"/>
      <c r="J645" s="1"/>
      <c r="K645" s="1"/>
      <c r="L645" s="1"/>
      <c r="M645" s="1"/>
      <c r="N645" s="1"/>
      <c r="O645" s="1"/>
      <c r="P645" s="1"/>
      <c r="Q645" s="1"/>
      <c r="R645" s="1"/>
      <c r="S645" s="1"/>
      <c r="T645" s="1"/>
      <c r="U645" s="1"/>
      <c r="V645" s="1"/>
      <c r="W645" s="1"/>
      <c r="X645" s="1"/>
      <c r="Y645" s="1"/>
      <c r="Z645" s="1"/>
    </row>
    <row r="646" spans="1:26" ht="15.75" customHeight="1">
      <c r="A646" s="1"/>
      <c r="B646" s="47"/>
      <c r="C646" s="48"/>
      <c r="D646" s="49"/>
      <c r="E646" s="47"/>
      <c r="F646" s="50"/>
      <c r="G646" s="50"/>
      <c r="H646" s="50"/>
      <c r="I646" s="1"/>
      <c r="J646" s="1"/>
      <c r="K646" s="1"/>
      <c r="L646" s="1"/>
      <c r="M646" s="1"/>
      <c r="N646" s="1"/>
      <c r="O646" s="1"/>
      <c r="P646" s="1"/>
      <c r="Q646" s="1"/>
      <c r="R646" s="1"/>
      <c r="S646" s="1"/>
      <c r="T646" s="1"/>
      <c r="U646" s="1"/>
      <c r="V646" s="1"/>
      <c r="W646" s="1"/>
      <c r="X646" s="1"/>
      <c r="Y646" s="1"/>
      <c r="Z646" s="1"/>
    </row>
    <row r="647" spans="1:26" ht="15.75" customHeight="1">
      <c r="A647" s="1"/>
      <c r="B647" s="47"/>
      <c r="C647" s="48"/>
      <c r="D647" s="49"/>
      <c r="E647" s="47"/>
      <c r="F647" s="50"/>
      <c r="G647" s="50"/>
      <c r="H647" s="50"/>
      <c r="I647" s="1"/>
      <c r="J647" s="1"/>
      <c r="K647" s="1"/>
      <c r="L647" s="1"/>
      <c r="M647" s="1"/>
      <c r="N647" s="1"/>
      <c r="O647" s="1"/>
      <c r="P647" s="1"/>
      <c r="Q647" s="1"/>
      <c r="R647" s="1"/>
      <c r="S647" s="1"/>
      <c r="T647" s="1"/>
      <c r="U647" s="1"/>
      <c r="V647" s="1"/>
      <c r="W647" s="1"/>
      <c r="X647" s="1"/>
      <c r="Y647" s="1"/>
      <c r="Z647" s="1"/>
    </row>
    <row r="648" spans="1:26" ht="15.75" customHeight="1">
      <c r="A648" s="1"/>
      <c r="B648" s="47"/>
      <c r="C648" s="48"/>
      <c r="D648" s="49"/>
      <c r="E648" s="47"/>
      <c r="F648" s="50"/>
      <c r="G648" s="50"/>
      <c r="H648" s="50"/>
      <c r="I648" s="1"/>
      <c r="J648" s="1"/>
      <c r="K648" s="1"/>
      <c r="L648" s="1"/>
      <c r="M648" s="1"/>
      <c r="N648" s="1"/>
      <c r="O648" s="1"/>
      <c r="P648" s="1"/>
      <c r="Q648" s="1"/>
      <c r="R648" s="1"/>
      <c r="S648" s="1"/>
      <c r="T648" s="1"/>
      <c r="U648" s="1"/>
      <c r="V648" s="1"/>
      <c r="W648" s="1"/>
      <c r="X648" s="1"/>
      <c r="Y648" s="1"/>
      <c r="Z648" s="1"/>
    </row>
    <row r="649" spans="1:26" ht="15.75" customHeight="1">
      <c r="A649" s="1"/>
      <c r="B649" s="47"/>
      <c r="C649" s="48"/>
      <c r="D649" s="49"/>
      <c r="E649" s="47"/>
      <c r="F649" s="50"/>
      <c r="G649" s="50"/>
      <c r="H649" s="50"/>
      <c r="I649" s="1"/>
      <c r="J649" s="1"/>
      <c r="K649" s="1"/>
      <c r="L649" s="1"/>
      <c r="M649" s="1"/>
      <c r="N649" s="1"/>
      <c r="O649" s="1"/>
      <c r="P649" s="1"/>
      <c r="Q649" s="1"/>
      <c r="R649" s="1"/>
      <c r="S649" s="1"/>
      <c r="T649" s="1"/>
      <c r="U649" s="1"/>
      <c r="V649" s="1"/>
      <c r="W649" s="1"/>
      <c r="X649" s="1"/>
      <c r="Y649" s="1"/>
      <c r="Z649" s="1"/>
    </row>
    <row r="650" spans="1:26" ht="15.75" customHeight="1">
      <c r="A650" s="1"/>
      <c r="B650" s="47"/>
      <c r="C650" s="48"/>
      <c r="D650" s="49"/>
      <c r="E650" s="47"/>
      <c r="F650" s="50"/>
      <c r="G650" s="50"/>
      <c r="H650" s="50"/>
      <c r="I650" s="1"/>
      <c r="J650" s="1"/>
      <c r="K650" s="1"/>
      <c r="L650" s="1"/>
      <c r="M650" s="1"/>
      <c r="N650" s="1"/>
      <c r="O650" s="1"/>
      <c r="P650" s="1"/>
      <c r="Q650" s="1"/>
      <c r="R650" s="1"/>
      <c r="S650" s="1"/>
      <c r="T650" s="1"/>
      <c r="U650" s="1"/>
      <c r="V650" s="1"/>
      <c r="W650" s="1"/>
      <c r="X650" s="1"/>
      <c r="Y650" s="1"/>
      <c r="Z650" s="1"/>
    </row>
    <row r="651" spans="1:26" ht="15.75" customHeight="1">
      <c r="A651" s="1"/>
      <c r="B651" s="47"/>
      <c r="C651" s="48"/>
      <c r="D651" s="49"/>
      <c r="E651" s="47"/>
      <c r="F651" s="50"/>
      <c r="G651" s="50"/>
      <c r="H651" s="50"/>
      <c r="I651" s="1"/>
      <c r="J651" s="1"/>
      <c r="K651" s="1"/>
      <c r="L651" s="1"/>
      <c r="M651" s="1"/>
      <c r="N651" s="1"/>
      <c r="O651" s="1"/>
      <c r="P651" s="1"/>
      <c r="Q651" s="1"/>
      <c r="R651" s="1"/>
      <c r="S651" s="1"/>
      <c r="T651" s="1"/>
      <c r="U651" s="1"/>
      <c r="V651" s="1"/>
      <c r="W651" s="1"/>
      <c r="X651" s="1"/>
      <c r="Y651" s="1"/>
      <c r="Z651" s="1"/>
    </row>
    <row r="652" spans="1:26" ht="15.75" customHeight="1">
      <c r="A652" s="1"/>
      <c r="B652" s="47"/>
      <c r="C652" s="48"/>
      <c r="D652" s="49"/>
      <c r="E652" s="47"/>
      <c r="F652" s="50"/>
      <c r="G652" s="50"/>
      <c r="H652" s="50"/>
      <c r="I652" s="1"/>
      <c r="J652" s="1"/>
      <c r="K652" s="1"/>
      <c r="L652" s="1"/>
      <c r="M652" s="1"/>
      <c r="N652" s="1"/>
      <c r="O652" s="1"/>
      <c r="P652" s="1"/>
      <c r="Q652" s="1"/>
      <c r="R652" s="1"/>
      <c r="S652" s="1"/>
      <c r="T652" s="1"/>
      <c r="U652" s="1"/>
      <c r="V652" s="1"/>
      <c r="W652" s="1"/>
      <c r="X652" s="1"/>
      <c r="Y652" s="1"/>
      <c r="Z652" s="1"/>
    </row>
    <row r="653" spans="1:26" ht="15.75" customHeight="1">
      <c r="A653" s="1"/>
      <c r="B653" s="47"/>
      <c r="C653" s="48"/>
      <c r="D653" s="49"/>
      <c r="E653" s="47"/>
      <c r="F653" s="50"/>
      <c r="G653" s="50"/>
      <c r="H653" s="50"/>
      <c r="I653" s="1"/>
      <c r="J653" s="1"/>
      <c r="K653" s="1"/>
      <c r="L653" s="1"/>
      <c r="M653" s="1"/>
      <c r="N653" s="1"/>
      <c r="O653" s="1"/>
      <c r="P653" s="1"/>
      <c r="Q653" s="1"/>
      <c r="R653" s="1"/>
      <c r="S653" s="1"/>
      <c r="T653" s="1"/>
      <c r="U653" s="1"/>
      <c r="V653" s="1"/>
      <c r="W653" s="1"/>
      <c r="X653" s="1"/>
      <c r="Y653" s="1"/>
      <c r="Z653" s="1"/>
    </row>
    <row r="654" spans="1:26" ht="15.75" customHeight="1">
      <c r="A654" s="1"/>
      <c r="B654" s="47"/>
      <c r="C654" s="48"/>
      <c r="D654" s="49"/>
      <c r="E654" s="47"/>
      <c r="F654" s="50"/>
      <c r="G654" s="50"/>
      <c r="H654" s="50"/>
      <c r="I654" s="1"/>
      <c r="J654" s="1"/>
      <c r="K654" s="1"/>
      <c r="L654" s="1"/>
      <c r="M654" s="1"/>
      <c r="N654" s="1"/>
      <c r="O654" s="1"/>
      <c r="P654" s="1"/>
      <c r="Q654" s="1"/>
      <c r="R654" s="1"/>
      <c r="S654" s="1"/>
      <c r="T654" s="1"/>
      <c r="U654" s="1"/>
      <c r="V654" s="1"/>
      <c r="W654" s="1"/>
      <c r="X654" s="1"/>
      <c r="Y654" s="1"/>
      <c r="Z654" s="1"/>
    </row>
    <row r="655" spans="1:26" ht="15.75" customHeight="1">
      <c r="A655" s="1"/>
      <c r="B655" s="47"/>
      <c r="C655" s="48"/>
      <c r="D655" s="49"/>
      <c r="E655" s="47"/>
      <c r="F655" s="50"/>
      <c r="G655" s="50"/>
      <c r="H655" s="50"/>
      <c r="I655" s="1"/>
      <c r="J655" s="1"/>
      <c r="K655" s="1"/>
      <c r="L655" s="1"/>
      <c r="M655" s="1"/>
      <c r="N655" s="1"/>
      <c r="O655" s="1"/>
      <c r="P655" s="1"/>
      <c r="Q655" s="1"/>
      <c r="R655" s="1"/>
      <c r="S655" s="1"/>
      <c r="T655" s="1"/>
      <c r="U655" s="1"/>
      <c r="V655" s="1"/>
      <c r="W655" s="1"/>
      <c r="X655" s="1"/>
      <c r="Y655" s="1"/>
      <c r="Z655" s="1"/>
    </row>
    <row r="656" spans="1:26" ht="15.75" customHeight="1">
      <c r="A656" s="1"/>
      <c r="B656" s="47"/>
      <c r="C656" s="48"/>
      <c r="D656" s="49"/>
      <c r="E656" s="47"/>
      <c r="F656" s="50"/>
      <c r="G656" s="50"/>
      <c r="H656" s="50"/>
      <c r="I656" s="1"/>
      <c r="J656" s="1"/>
      <c r="K656" s="1"/>
      <c r="L656" s="1"/>
      <c r="M656" s="1"/>
      <c r="N656" s="1"/>
      <c r="O656" s="1"/>
      <c r="P656" s="1"/>
      <c r="Q656" s="1"/>
      <c r="R656" s="1"/>
      <c r="S656" s="1"/>
      <c r="T656" s="1"/>
      <c r="U656" s="1"/>
      <c r="V656" s="1"/>
      <c r="W656" s="1"/>
      <c r="X656" s="1"/>
      <c r="Y656" s="1"/>
      <c r="Z656" s="1"/>
    </row>
    <row r="657" spans="1:26" ht="15.75" customHeight="1">
      <c r="A657" s="1"/>
      <c r="B657" s="47"/>
      <c r="C657" s="48"/>
      <c r="D657" s="49"/>
      <c r="E657" s="47"/>
      <c r="F657" s="50"/>
      <c r="G657" s="50"/>
      <c r="H657" s="50"/>
      <c r="I657" s="1"/>
      <c r="J657" s="1"/>
      <c r="K657" s="1"/>
      <c r="L657" s="1"/>
      <c r="M657" s="1"/>
      <c r="N657" s="1"/>
      <c r="O657" s="1"/>
      <c r="P657" s="1"/>
      <c r="Q657" s="1"/>
      <c r="R657" s="1"/>
      <c r="S657" s="1"/>
      <c r="T657" s="1"/>
      <c r="U657" s="1"/>
      <c r="V657" s="1"/>
      <c r="W657" s="1"/>
      <c r="X657" s="1"/>
      <c r="Y657" s="1"/>
      <c r="Z657" s="1"/>
    </row>
    <row r="658" spans="1:26" ht="15.75" customHeight="1">
      <c r="A658" s="1"/>
      <c r="B658" s="47"/>
      <c r="C658" s="48"/>
      <c r="D658" s="49"/>
      <c r="E658" s="47"/>
      <c r="F658" s="50"/>
      <c r="G658" s="50"/>
      <c r="H658" s="50"/>
      <c r="I658" s="1"/>
      <c r="J658" s="1"/>
      <c r="K658" s="1"/>
      <c r="L658" s="1"/>
      <c r="M658" s="1"/>
      <c r="N658" s="1"/>
      <c r="O658" s="1"/>
      <c r="P658" s="1"/>
      <c r="Q658" s="1"/>
      <c r="R658" s="1"/>
      <c r="S658" s="1"/>
      <c r="T658" s="1"/>
      <c r="U658" s="1"/>
      <c r="V658" s="1"/>
      <c r="W658" s="1"/>
      <c r="X658" s="1"/>
      <c r="Y658" s="1"/>
      <c r="Z658" s="1"/>
    </row>
    <row r="659" spans="1:26" ht="15.75" customHeight="1">
      <c r="A659" s="1"/>
      <c r="B659" s="47"/>
      <c r="C659" s="48"/>
      <c r="D659" s="49"/>
      <c r="E659" s="47"/>
      <c r="F659" s="50"/>
      <c r="G659" s="50"/>
      <c r="H659" s="50"/>
      <c r="I659" s="1"/>
      <c r="J659" s="1"/>
      <c r="K659" s="1"/>
      <c r="L659" s="1"/>
      <c r="M659" s="1"/>
      <c r="N659" s="1"/>
      <c r="O659" s="1"/>
      <c r="P659" s="1"/>
      <c r="Q659" s="1"/>
      <c r="R659" s="1"/>
      <c r="S659" s="1"/>
      <c r="T659" s="1"/>
      <c r="U659" s="1"/>
      <c r="V659" s="1"/>
      <c r="W659" s="1"/>
      <c r="X659" s="1"/>
      <c r="Y659" s="1"/>
      <c r="Z659" s="1"/>
    </row>
    <row r="660" spans="1:26" ht="15.75" customHeight="1">
      <c r="A660" s="1"/>
      <c r="B660" s="47"/>
      <c r="C660" s="48"/>
      <c r="D660" s="49"/>
      <c r="E660" s="47"/>
      <c r="F660" s="50"/>
      <c r="G660" s="50"/>
      <c r="H660" s="50"/>
      <c r="I660" s="1"/>
      <c r="J660" s="1"/>
      <c r="K660" s="1"/>
      <c r="L660" s="1"/>
      <c r="M660" s="1"/>
      <c r="N660" s="1"/>
      <c r="O660" s="1"/>
      <c r="P660" s="1"/>
      <c r="Q660" s="1"/>
      <c r="R660" s="1"/>
      <c r="S660" s="1"/>
      <c r="T660" s="1"/>
      <c r="U660" s="1"/>
      <c r="V660" s="1"/>
      <c r="W660" s="1"/>
      <c r="X660" s="1"/>
      <c r="Y660" s="1"/>
      <c r="Z660" s="1"/>
    </row>
    <row r="661" spans="1:26" ht="15.75" customHeight="1">
      <c r="A661" s="1"/>
      <c r="B661" s="47"/>
      <c r="C661" s="48"/>
      <c r="D661" s="49"/>
      <c r="E661" s="47"/>
      <c r="F661" s="50"/>
      <c r="G661" s="50"/>
      <c r="H661" s="50"/>
      <c r="I661" s="1"/>
      <c r="J661" s="1"/>
      <c r="K661" s="1"/>
      <c r="L661" s="1"/>
      <c r="M661" s="1"/>
      <c r="N661" s="1"/>
      <c r="O661" s="1"/>
      <c r="P661" s="1"/>
      <c r="Q661" s="1"/>
      <c r="R661" s="1"/>
      <c r="S661" s="1"/>
      <c r="T661" s="1"/>
      <c r="U661" s="1"/>
      <c r="V661" s="1"/>
      <c r="W661" s="1"/>
      <c r="X661" s="1"/>
      <c r="Y661" s="1"/>
      <c r="Z661" s="1"/>
    </row>
    <row r="662" spans="1:26" ht="15.75" customHeight="1">
      <c r="A662" s="1"/>
      <c r="B662" s="47"/>
      <c r="C662" s="48"/>
      <c r="D662" s="49"/>
      <c r="E662" s="47"/>
      <c r="F662" s="50"/>
      <c r="G662" s="50"/>
      <c r="H662" s="50"/>
      <c r="I662" s="1"/>
      <c r="J662" s="1"/>
      <c r="K662" s="1"/>
      <c r="L662" s="1"/>
      <c r="M662" s="1"/>
      <c r="N662" s="1"/>
      <c r="O662" s="1"/>
      <c r="P662" s="1"/>
      <c r="Q662" s="1"/>
      <c r="R662" s="1"/>
      <c r="S662" s="1"/>
      <c r="T662" s="1"/>
      <c r="U662" s="1"/>
      <c r="V662" s="1"/>
      <c r="W662" s="1"/>
      <c r="X662" s="1"/>
      <c r="Y662" s="1"/>
      <c r="Z662" s="1"/>
    </row>
    <row r="663" spans="1:26" ht="15.75" customHeight="1">
      <c r="A663" s="1"/>
      <c r="B663" s="47"/>
      <c r="C663" s="48"/>
      <c r="D663" s="49"/>
      <c r="E663" s="47"/>
      <c r="F663" s="50"/>
      <c r="G663" s="50"/>
      <c r="H663" s="50"/>
      <c r="I663" s="1"/>
      <c r="J663" s="1"/>
      <c r="K663" s="1"/>
      <c r="L663" s="1"/>
      <c r="M663" s="1"/>
      <c r="N663" s="1"/>
      <c r="O663" s="1"/>
      <c r="P663" s="1"/>
      <c r="Q663" s="1"/>
      <c r="R663" s="1"/>
      <c r="S663" s="1"/>
      <c r="T663" s="1"/>
      <c r="U663" s="1"/>
      <c r="V663" s="1"/>
      <c r="W663" s="1"/>
      <c r="X663" s="1"/>
      <c r="Y663" s="1"/>
      <c r="Z663" s="1"/>
    </row>
    <row r="664" spans="1:26" ht="15.75" customHeight="1">
      <c r="A664" s="1"/>
      <c r="B664" s="47"/>
      <c r="C664" s="48"/>
      <c r="D664" s="49"/>
      <c r="E664" s="47"/>
      <c r="F664" s="50"/>
      <c r="G664" s="50"/>
      <c r="H664" s="50"/>
      <c r="I664" s="1"/>
      <c r="J664" s="1"/>
      <c r="K664" s="1"/>
      <c r="L664" s="1"/>
      <c r="M664" s="1"/>
      <c r="N664" s="1"/>
      <c r="O664" s="1"/>
      <c r="P664" s="1"/>
      <c r="Q664" s="1"/>
      <c r="R664" s="1"/>
      <c r="S664" s="1"/>
      <c r="T664" s="1"/>
      <c r="U664" s="1"/>
      <c r="V664" s="1"/>
      <c r="W664" s="1"/>
      <c r="X664" s="1"/>
      <c r="Y664" s="1"/>
      <c r="Z664" s="1"/>
    </row>
    <row r="665" spans="1:26" ht="15.75" customHeight="1">
      <c r="A665" s="1"/>
      <c r="B665" s="47"/>
      <c r="C665" s="48"/>
      <c r="D665" s="49"/>
      <c r="E665" s="47"/>
      <c r="F665" s="50"/>
      <c r="G665" s="50"/>
      <c r="H665" s="50"/>
      <c r="I665" s="1"/>
      <c r="J665" s="1"/>
      <c r="K665" s="1"/>
      <c r="L665" s="1"/>
      <c r="M665" s="1"/>
      <c r="N665" s="1"/>
      <c r="O665" s="1"/>
      <c r="P665" s="1"/>
      <c r="Q665" s="1"/>
      <c r="R665" s="1"/>
      <c r="S665" s="1"/>
      <c r="T665" s="1"/>
      <c r="U665" s="1"/>
      <c r="V665" s="1"/>
      <c r="W665" s="1"/>
      <c r="X665" s="1"/>
      <c r="Y665" s="1"/>
      <c r="Z665" s="1"/>
    </row>
    <row r="666" spans="1:26" ht="15.75" customHeight="1">
      <c r="A666" s="1"/>
      <c r="B666" s="47"/>
      <c r="C666" s="48"/>
      <c r="D666" s="49"/>
      <c r="E666" s="47"/>
      <c r="F666" s="50"/>
      <c r="G666" s="50"/>
      <c r="H666" s="50"/>
      <c r="I666" s="1"/>
      <c r="J666" s="1"/>
      <c r="K666" s="1"/>
      <c r="L666" s="1"/>
      <c r="M666" s="1"/>
      <c r="N666" s="1"/>
      <c r="O666" s="1"/>
      <c r="P666" s="1"/>
      <c r="Q666" s="1"/>
      <c r="R666" s="1"/>
      <c r="S666" s="1"/>
      <c r="T666" s="1"/>
      <c r="U666" s="1"/>
      <c r="V666" s="1"/>
      <c r="W666" s="1"/>
      <c r="X666" s="1"/>
      <c r="Y666" s="1"/>
      <c r="Z666" s="1"/>
    </row>
    <row r="667" spans="1:26" ht="15.75" customHeight="1">
      <c r="A667" s="1"/>
      <c r="B667" s="47"/>
      <c r="C667" s="48"/>
      <c r="D667" s="49"/>
      <c r="E667" s="47"/>
      <c r="F667" s="50"/>
      <c r="G667" s="50"/>
      <c r="H667" s="50"/>
      <c r="I667" s="1"/>
      <c r="J667" s="1"/>
      <c r="K667" s="1"/>
      <c r="L667" s="1"/>
      <c r="M667" s="1"/>
      <c r="N667" s="1"/>
      <c r="O667" s="1"/>
      <c r="P667" s="1"/>
      <c r="Q667" s="1"/>
      <c r="R667" s="1"/>
      <c r="S667" s="1"/>
      <c r="T667" s="1"/>
      <c r="U667" s="1"/>
      <c r="V667" s="1"/>
      <c r="W667" s="1"/>
      <c r="X667" s="1"/>
      <c r="Y667" s="1"/>
      <c r="Z667" s="1"/>
    </row>
    <row r="668" spans="1:26" ht="15.75" customHeight="1">
      <c r="A668" s="1"/>
      <c r="B668" s="47"/>
      <c r="C668" s="48"/>
      <c r="D668" s="49"/>
      <c r="E668" s="47"/>
      <c r="F668" s="50"/>
      <c r="G668" s="50"/>
      <c r="H668" s="50"/>
      <c r="I668" s="1"/>
      <c r="J668" s="1"/>
      <c r="K668" s="1"/>
      <c r="L668" s="1"/>
      <c r="M668" s="1"/>
      <c r="N668" s="1"/>
      <c r="O668" s="1"/>
      <c r="P668" s="1"/>
      <c r="Q668" s="1"/>
      <c r="R668" s="1"/>
      <c r="S668" s="1"/>
      <c r="T668" s="1"/>
      <c r="U668" s="1"/>
      <c r="V668" s="1"/>
      <c r="W668" s="1"/>
      <c r="X668" s="1"/>
      <c r="Y668" s="1"/>
      <c r="Z668" s="1"/>
    </row>
    <row r="669" spans="1:26" ht="15.75" customHeight="1">
      <c r="A669" s="1"/>
      <c r="B669" s="47"/>
      <c r="C669" s="48"/>
      <c r="D669" s="49"/>
      <c r="E669" s="47"/>
      <c r="F669" s="50"/>
      <c r="G669" s="50"/>
      <c r="H669" s="50"/>
      <c r="I669" s="1"/>
      <c r="J669" s="1"/>
      <c r="K669" s="1"/>
      <c r="L669" s="1"/>
      <c r="M669" s="1"/>
      <c r="N669" s="1"/>
      <c r="O669" s="1"/>
      <c r="P669" s="1"/>
      <c r="Q669" s="1"/>
      <c r="R669" s="1"/>
      <c r="S669" s="1"/>
      <c r="T669" s="1"/>
      <c r="U669" s="1"/>
      <c r="V669" s="1"/>
      <c r="W669" s="1"/>
      <c r="X669" s="1"/>
      <c r="Y669" s="1"/>
      <c r="Z669" s="1"/>
    </row>
    <row r="670" spans="1:26" ht="15.75" customHeight="1">
      <c r="A670" s="1"/>
      <c r="B670" s="47"/>
      <c r="C670" s="48"/>
      <c r="D670" s="49"/>
      <c r="E670" s="47"/>
      <c r="F670" s="50"/>
      <c r="G670" s="50"/>
      <c r="H670" s="50"/>
      <c r="I670" s="1"/>
      <c r="J670" s="1"/>
      <c r="K670" s="1"/>
      <c r="L670" s="1"/>
      <c r="M670" s="1"/>
      <c r="N670" s="1"/>
      <c r="O670" s="1"/>
      <c r="P670" s="1"/>
      <c r="Q670" s="1"/>
      <c r="R670" s="1"/>
      <c r="S670" s="1"/>
      <c r="T670" s="1"/>
      <c r="U670" s="1"/>
      <c r="V670" s="1"/>
      <c r="W670" s="1"/>
      <c r="X670" s="1"/>
      <c r="Y670" s="1"/>
      <c r="Z670" s="1"/>
    </row>
    <row r="671" spans="1:26" ht="15.75" customHeight="1">
      <c r="A671" s="1"/>
      <c r="B671" s="47"/>
      <c r="C671" s="48"/>
      <c r="D671" s="49"/>
      <c r="E671" s="47"/>
      <c r="F671" s="50"/>
      <c r="G671" s="50"/>
      <c r="H671" s="50"/>
      <c r="I671" s="1"/>
      <c r="J671" s="1"/>
      <c r="K671" s="1"/>
      <c r="L671" s="1"/>
      <c r="M671" s="1"/>
      <c r="N671" s="1"/>
      <c r="O671" s="1"/>
      <c r="P671" s="1"/>
      <c r="Q671" s="1"/>
      <c r="R671" s="1"/>
      <c r="S671" s="1"/>
      <c r="T671" s="1"/>
      <c r="U671" s="1"/>
      <c r="V671" s="1"/>
      <c r="W671" s="1"/>
      <c r="X671" s="1"/>
      <c r="Y671" s="1"/>
      <c r="Z671" s="1"/>
    </row>
    <row r="672" spans="1:26" ht="15.75" customHeight="1">
      <c r="A672" s="1"/>
      <c r="B672" s="47"/>
      <c r="C672" s="48"/>
      <c r="D672" s="49"/>
      <c r="E672" s="47"/>
      <c r="F672" s="50"/>
      <c r="G672" s="50"/>
      <c r="H672" s="50"/>
      <c r="I672" s="1"/>
      <c r="J672" s="1"/>
      <c r="K672" s="1"/>
      <c r="L672" s="1"/>
      <c r="M672" s="1"/>
      <c r="N672" s="1"/>
      <c r="O672" s="1"/>
      <c r="P672" s="1"/>
      <c r="Q672" s="1"/>
      <c r="R672" s="1"/>
      <c r="S672" s="1"/>
      <c r="T672" s="1"/>
      <c r="U672" s="1"/>
      <c r="V672" s="1"/>
      <c r="W672" s="1"/>
      <c r="X672" s="1"/>
      <c r="Y672" s="1"/>
      <c r="Z672" s="1"/>
    </row>
    <row r="673" spans="1:26" ht="15.75" customHeight="1">
      <c r="A673" s="1"/>
      <c r="B673" s="47"/>
      <c r="C673" s="48"/>
      <c r="D673" s="49"/>
      <c r="E673" s="47"/>
      <c r="F673" s="50"/>
      <c r="G673" s="50"/>
      <c r="H673" s="50"/>
      <c r="I673" s="1"/>
      <c r="J673" s="1"/>
      <c r="K673" s="1"/>
      <c r="L673" s="1"/>
      <c r="M673" s="1"/>
      <c r="N673" s="1"/>
      <c r="O673" s="1"/>
      <c r="P673" s="1"/>
      <c r="Q673" s="1"/>
      <c r="R673" s="1"/>
      <c r="S673" s="1"/>
      <c r="T673" s="1"/>
      <c r="U673" s="1"/>
      <c r="V673" s="1"/>
      <c r="W673" s="1"/>
      <c r="X673" s="1"/>
      <c r="Y673" s="1"/>
      <c r="Z673" s="1"/>
    </row>
    <row r="674" spans="1:26" ht="15.75" customHeight="1">
      <c r="A674" s="1"/>
      <c r="B674" s="47"/>
      <c r="C674" s="48"/>
      <c r="D674" s="49"/>
      <c r="E674" s="47"/>
      <c r="F674" s="50"/>
      <c r="G674" s="50"/>
      <c r="H674" s="50"/>
      <c r="I674" s="1"/>
      <c r="J674" s="1"/>
      <c r="K674" s="1"/>
      <c r="L674" s="1"/>
      <c r="M674" s="1"/>
      <c r="N674" s="1"/>
      <c r="O674" s="1"/>
      <c r="P674" s="1"/>
      <c r="Q674" s="1"/>
      <c r="R674" s="1"/>
      <c r="S674" s="1"/>
      <c r="T674" s="1"/>
      <c r="U674" s="1"/>
      <c r="V674" s="1"/>
      <c r="W674" s="1"/>
      <c r="X674" s="1"/>
      <c r="Y674" s="1"/>
      <c r="Z674" s="1"/>
    </row>
    <row r="675" spans="1:26" ht="15.75" customHeight="1">
      <c r="A675" s="1"/>
      <c r="B675" s="47"/>
      <c r="C675" s="48"/>
      <c r="D675" s="49"/>
      <c r="E675" s="47"/>
      <c r="F675" s="50"/>
      <c r="G675" s="50"/>
      <c r="H675" s="50"/>
      <c r="I675" s="1"/>
      <c r="J675" s="1"/>
      <c r="K675" s="1"/>
      <c r="L675" s="1"/>
      <c r="M675" s="1"/>
      <c r="N675" s="1"/>
      <c r="O675" s="1"/>
      <c r="P675" s="1"/>
      <c r="Q675" s="1"/>
      <c r="R675" s="1"/>
      <c r="S675" s="1"/>
      <c r="T675" s="1"/>
      <c r="U675" s="1"/>
      <c r="V675" s="1"/>
      <c r="W675" s="1"/>
      <c r="X675" s="1"/>
      <c r="Y675" s="1"/>
      <c r="Z675" s="1"/>
    </row>
    <row r="676" spans="1:26" ht="15.75" customHeight="1">
      <c r="A676" s="1"/>
      <c r="B676" s="47"/>
      <c r="C676" s="48"/>
      <c r="D676" s="49"/>
      <c r="E676" s="47"/>
      <c r="F676" s="50"/>
      <c r="G676" s="50"/>
      <c r="H676" s="50"/>
      <c r="I676" s="1"/>
      <c r="J676" s="1"/>
      <c r="K676" s="1"/>
      <c r="L676" s="1"/>
      <c r="M676" s="1"/>
      <c r="N676" s="1"/>
      <c r="O676" s="1"/>
      <c r="P676" s="1"/>
      <c r="Q676" s="1"/>
      <c r="R676" s="1"/>
      <c r="S676" s="1"/>
      <c r="T676" s="1"/>
      <c r="U676" s="1"/>
      <c r="V676" s="1"/>
      <c r="W676" s="1"/>
      <c r="X676" s="1"/>
      <c r="Y676" s="1"/>
      <c r="Z676" s="1"/>
    </row>
    <row r="677" spans="1:26" ht="15.75" customHeight="1">
      <c r="A677" s="1"/>
      <c r="B677" s="47"/>
      <c r="C677" s="48"/>
      <c r="D677" s="49"/>
      <c r="E677" s="47"/>
      <c r="F677" s="50"/>
      <c r="G677" s="50"/>
      <c r="H677" s="50"/>
      <c r="I677" s="1"/>
      <c r="J677" s="1"/>
      <c r="K677" s="1"/>
      <c r="L677" s="1"/>
      <c r="M677" s="1"/>
      <c r="N677" s="1"/>
      <c r="O677" s="1"/>
      <c r="P677" s="1"/>
      <c r="Q677" s="1"/>
      <c r="R677" s="1"/>
      <c r="S677" s="1"/>
      <c r="T677" s="1"/>
      <c r="U677" s="1"/>
      <c r="V677" s="1"/>
      <c r="W677" s="1"/>
      <c r="X677" s="1"/>
      <c r="Y677" s="1"/>
      <c r="Z677" s="1"/>
    </row>
    <row r="678" spans="1:26" ht="15.75" customHeight="1">
      <c r="A678" s="1"/>
      <c r="B678" s="47"/>
      <c r="C678" s="48"/>
      <c r="D678" s="49"/>
      <c r="E678" s="47"/>
      <c r="F678" s="50"/>
      <c r="G678" s="50"/>
      <c r="H678" s="50"/>
      <c r="I678" s="1"/>
      <c r="J678" s="1"/>
      <c r="K678" s="1"/>
      <c r="L678" s="1"/>
      <c r="M678" s="1"/>
      <c r="N678" s="1"/>
      <c r="O678" s="1"/>
      <c r="P678" s="1"/>
      <c r="Q678" s="1"/>
      <c r="R678" s="1"/>
      <c r="S678" s="1"/>
      <c r="T678" s="1"/>
      <c r="U678" s="1"/>
      <c r="V678" s="1"/>
      <c r="W678" s="1"/>
      <c r="X678" s="1"/>
      <c r="Y678" s="1"/>
      <c r="Z678" s="1"/>
    </row>
    <row r="679" spans="1:26" ht="15.75" customHeight="1">
      <c r="A679" s="1"/>
      <c r="B679" s="47"/>
      <c r="C679" s="48"/>
      <c r="D679" s="49"/>
      <c r="E679" s="47"/>
      <c r="F679" s="50"/>
      <c r="G679" s="50"/>
      <c r="H679" s="50"/>
      <c r="I679" s="1"/>
      <c r="J679" s="1"/>
      <c r="K679" s="1"/>
      <c r="L679" s="1"/>
      <c r="M679" s="1"/>
      <c r="N679" s="1"/>
      <c r="O679" s="1"/>
      <c r="P679" s="1"/>
      <c r="Q679" s="1"/>
      <c r="R679" s="1"/>
      <c r="S679" s="1"/>
      <c r="T679" s="1"/>
      <c r="U679" s="1"/>
      <c r="V679" s="1"/>
      <c r="W679" s="1"/>
      <c r="X679" s="1"/>
      <c r="Y679" s="1"/>
      <c r="Z679" s="1"/>
    </row>
    <row r="680" spans="1:26" ht="15.75" customHeight="1">
      <c r="A680" s="1"/>
      <c r="B680" s="47"/>
      <c r="C680" s="48"/>
      <c r="D680" s="49"/>
      <c r="E680" s="47"/>
      <c r="F680" s="50"/>
      <c r="G680" s="50"/>
      <c r="H680" s="50"/>
      <c r="I680" s="1"/>
      <c r="J680" s="1"/>
      <c r="K680" s="1"/>
      <c r="L680" s="1"/>
      <c r="M680" s="1"/>
      <c r="N680" s="1"/>
      <c r="O680" s="1"/>
      <c r="P680" s="1"/>
      <c r="Q680" s="1"/>
      <c r="R680" s="1"/>
      <c r="S680" s="1"/>
      <c r="T680" s="1"/>
      <c r="U680" s="1"/>
      <c r="V680" s="1"/>
      <c r="W680" s="1"/>
      <c r="X680" s="1"/>
      <c r="Y680" s="1"/>
      <c r="Z680" s="1"/>
    </row>
    <row r="681" spans="1:26" ht="15.75" customHeight="1">
      <c r="A681" s="1"/>
      <c r="B681" s="47"/>
      <c r="C681" s="48"/>
      <c r="D681" s="49"/>
      <c r="E681" s="47"/>
      <c r="F681" s="50"/>
      <c r="G681" s="50"/>
      <c r="H681" s="50"/>
      <c r="I681" s="1"/>
      <c r="J681" s="1"/>
      <c r="K681" s="1"/>
      <c r="L681" s="1"/>
      <c r="M681" s="1"/>
      <c r="N681" s="1"/>
      <c r="O681" s="1"/>
      <c r="P681" s="1"/>
      <c r="Q681" s="1"/>
      <c r="R681" s="1"/>
      <c r="S681" s="1"/>
      <c r="T681" s="1"/>
      <c r="U681" s="1"/>
      <c r="V681" s="1"/>
      <c r="W681" s="1"/>
      <c r="X681" s="1"/>
      <c r="Y681" s="1"/>
      <c r="Z681" s="1"/>
    </row>
    <row r="682" spans="1:26" ht="15.75" customHeight="1">
      <c r="A682" s="1"/>
      <c r="B682" s="47"/>
      <c r="C682" s="48"/>
      <c r="D682" s="49"/>
      <c r="E682" s="47"/>
      <c r="F682" s="50"/>
      <c r="G682" s="50"/>
      <c r="H682" s="50"/>
      <c r="I682" s="1"/>
      <c r="J682" s="1"/>
      <c r="K682" s="1"/>
      <c r="L682" s="1"/>
      <c r="M682" s="1"/>
      <c r="N682" s="1"/>
      <c r="O682" s="1"/>
      <c r="P682" s="1"/>
      <c r="Q682" s="1"/>
      <c r="R682" s="1"/>
      <c r="S682" s="1"/>
      <c r="T682" s="1"/>
      <c r="U682" s="1"/>
      <c r="V682" s="1"/>
      <c r="W682" s="1"/>
      <c r="X682" s="1"/>
      <c r="Y682" s="1"/>
      <c r="Z682" s="1"/>
    </row>
    <row r="683" spans="1:26" ht="15.75" customHeight="1">
      <c r="A683" s="1"/>
      <c r="B683" s="47"/>
      <c r="C683" s="48"/>
      <c r="D683" s="49"/>
      <c r="E683" s="47"/>
      <c r="F683" s="50"/>
      <c r="G683" s="50"/>
      <c r="H683" s="50"/>
      <c r="I683" s="1"/>
      <c r="J683" s="1"/>
      <c r="K683" s="1"/>
      <c r="L683" s="1"/>
      <c r="M683" s="1"/>
      <c r="N683" s="1"/>
      <c r="O683" s="1"/>
      <c r="P683" s="1"/>
      <c r="Q683" s="1"/>
      <c r="R683" s="1"/>
      <c r="S683" s="1"/>
      <c r="T683" s="1"/>
      <c r="U683" s="1"/>
      <c r="V683" s="1"/>
      <c r="W683" s="1"/>
      <c r="X683" s="1"/>
      <c r="Y683" s="1"/>
      <c r="Z683" s="1"/>
    </row>
    <row r="684" spans="1:26" ht="15.75" customHeight="1">
      <c r="A684" s="1"/>
      <c r="B684" s="47"/>
      <c r="C684" s="48"/>
      <c r="D684" s="49"/>
      <c r="E684" s="47"/>
      <c r="F684" s="50"/>
      <c r="G684" s="50"/>
      <c r="H684" s="50"/>
      <c r="I684" s="1"/>
      <c r="J684" s="1"/>
      <c r="K684" s="1"/>
      <c r="L684" s="1"/>
      <c r="M684" s="1"/>
      <c r="N684" s="1"/>
      <c r="O684" s="1"/>
      <c r="P684" s="1"/>
      <c r="Q684" s="1"/>
      <c r="R684" s="1"/>
      <c r="S684" s="1"/>
      <c r="T684" s="1"/>
      <c r="U684" s="1"/>
      <c r="V684" s="1"/>
      <c r="W684" s="1"/>
      <c r="X684" s="1"/>
      <c r="Y684" s="1"/>
      <c r="Z684" s="1"/>
    </row>
    <row r="685" spans="1:26" ht="15.75" customHeight="1">
      <c r="A685" s="1"/>
      <c r="B685" s="47"/>
      <c r="C685" s="48"/>
      <c r="D685" s="49"/>
      <c r="E685" s="47"/>
      <c r="F685" s="50"/>
      <c r="G685" s="50"/>
      <c r="H685" s="50"/>
      <c r="I685" s="1"/>
      <c r="J685" s="1"/>
      <c r="K685" s="1"/>
      <c r="L685" s="1"/>
      <c r="M685" s="1"/>
      <c r="N685" s="1"/>
      <c r="O685" s="1"/>
      <c r="P685" s="1"/>
      <c r="Q685" s="1"/>
      <c r="R685" s="1"/>
      <c r="S685" s="1"/>
      <c r="T685" s="1"/>
      <c r="U685" s="1"/>
      <c r="V685" s="1"/>
      <c r="W685" s="1"/>
      <c r="X685" s="1"/>
      <c r="Y685" s="1"/>
      <c r="Z685" s="1"/>
    </row>
    <row r="686" spans="1:26" ht="15.75" customHeight="1">
      <c r="A686" s="1"/>
      <c r="B686" s="47"/>
      <c r="C686" s="48"/>
      <c r="D686" s="49"/>
      <c r="E686" s="47"/>
      <c r="F686" s="50"/>
      <c r="G686" s="50"/>
      <c r="H686" s="50"/>
      <c r="I686" s="1"/>
      <c r="J686" s="1"/>
      <c r="K686" s="1"/>
      <c r="L686" s="1"/>
      <c r="M686" s="1"/>
      <c r="N686" s="1"/>
      <c r="O686" s="1"/>
      <c r="P686" s="1"/>
      <c r="Q686" s="1"/>
      <c r="R686" s="1"/>
      <c r="S686" s="1"/>
      <c r="T686" s="1"/>
      <c r="U686" s="1"/>
      <c r="V686" s="1"/>
      <c r="W686" s="1"/>
      <c r="X686" s="1"/>
      <c r="Y686" s="1"/>
      <c r="Z686" s="1"/>
    </row>
    <row r="687" spans="1:26" ht="15.75" customHeight="1">
      <c r="A687" s="1"/>
      <c r="B687" s="47"/>
      <c r="C687" s="48"/>
      <c r="D687" s="49"/>
      <c r="E687" s="47"/>
      <c r="F687" s="50"/>
      <c r="G687" s="50"/>
      <c r="H687" s="50"/>
      <c r="I687" s="1"/>
      <c r="J687" s="1"/>
      <c r="K687" s="1"/>
      <c r="L687" s="1"/>
      <c r="M687" s="1"/>
      <c r="N687" s="1"/>
      <c r="O687" s="1"/>
      <c r="P687" s="1"/>
      <c r="Q687" s="1"/>
      <c r="R687" s="1"/>
      <c r="S687" s="1"/>
      <c r="T687" s="1"/>
      <c r="U687" s="1"/>
      <c r="V687" s="1"/>
      <c r="W687" s="1"/>
      <c r="X687" s="1"/>
      <c r="Y687" s="1"/>
      <c r="Z687" s="1"/>
    </row>
    <row r="688" spans="1:26" ht="15.75" customHeight="1">
      <c r="A688" s="1"/>
      <c r="B688" s="47"/>
      <c r="C688" s="48"/>
      <c r="D688" s="49"/>
      <c r="E688" s="47"/>
      <c r="F688" s="50"/>
      <c r="G688" s="50"/>
      <c r="H688" s="50"/>
      <c r="I688" s="1"/>
      <c r="J688" s="1"/>
      <c r="K688" s="1"/>
      <c r="L688" s="1"/>
      <c r="M688" s="1"/>
      <c r="N688" s="1"/>
      <c r="O688" s="1"/>
      <c r="P688" s="1"/>
      <c r="Q688" s="1"/>
      <c r="R688" s="1"/>
      <c r="S688" s="1"/>
      <c r="T688" s="1"/>
      <c r="U688" s="1"/>
      <c r="V688" s="1"/>
      <c r="W688" s="1"/>
      <c r="X688" s="1"/>
      <c r="Y688" s="1"/>
      <c r="Z688" s="1"/>
    </row>
    <row r="689" spans="1:26" ht="15.75" customHeight="1">
      <c r="A689" s="1"/>
      <c r="B689" s="47"/>
      <c r="C689" s="48"/>
      <c r="D689" s="49"/>
      <c r="E689" s="47"/>
      <c r="F689" s="50"/>
      <c r="G689" s="50"/>
      <c r="H689" s="50"/>
      <c r="I689" s="1"/>
      <c r="J689" s="1"/>
      <c r="K689" s="1"/>
      <c r="L689" s="1"/>
      <c r="M689" s="1"/>
      <c r="N689" s="1"/>
      <c r="O689" s="1"/>
      <c r="P689" s="1"/>
      <c r="Q689" s="1"/>
      <c r="R689" s="1"/>
      <c r="S689" s="1"/>
      <c r="T689" s="1"/>
      <c r="U689" s="1"/>
      <c r="V689" s="1"/>
      <c r="W689" s="1"/>
      <c r="X689" s="1"/>
      <c r="Y689" s="1"/>
      <c r="Z689" s="1"/>
    </row>
    <row r="690" spans="1:26" ht="15.75" customHeight="1">
      <c r="A690" s="1"/>
      <c r="B690" s="47"/>
      <c r="C690" s="48"/>
      <c r="D690" s="49"/>
      <c r="E690" s="47"/>
      <c r="F690" s="50"/>
      <c r="G690" s="50"/>
      <c r="H690" s="50"/>
      <c r="I690" s="1"/>
      <c r="J690" s="1"/>
      <c r="K690" s="1"/>
      <c r="L690" s="1"/>
      <c r="M690" s="1"/>
      <c r="N690" s="1"/>
      <c r="O690" s="1"/>
      <c r="P690" s="1"/>
      <c r="Q690" s="1"/>
      <c r="R690" s="1"/>
      <c r="S690" s="1"/>
      <c r="T690" s="1"/>
      <c r="U690" s="1"/>
      <c r="V690" s="1"/>
      <c r="W690" s="1"/>
      <c r="X690" s="1"/>
      <c r="Y690" s="1"/>
      <c r="Z690" s="1"/>
    </row>
    <row r="691" spans="1:26" ht="15.75" customHeight="1">
      <c r="A691" s="1"/>
      <c r="B691" s="47"/>
      <c r="C691" s="48"/>
      <c r="D691" s="49"/>
      <c r="E691" s="47"/>
      <c r="F691" s="50"/>
      <c r="G691" s="50"/>
      <c r="H691" s="50"/>
      <c r="I691" s="1"/>
      <c r="J691" s="1"/>
      <c r="K691" s="1"/>
      <c r="L691" s="1"/>
      <c r="M691" s="1"/>
      <c r="N691" s="1"/>
      <c r="O691" s="1"/>
      <c r="P691" s="1"/>
      <c r="Q691" s="1"/>
      <c r="R691" s="1"/>
      <c r="S691" s="1"/>
      <c r="T691" s="1"/>
      <c r="U691" s="1"/>
      <c r="V691" s="1"/>
      <c r="W691" s="1"/>
      <c r="X691" s="1"/>
      <c r="Y691" s="1"/>
      <c r="Z691" s="1"/>
    </row>
    <row r="692" spans="1:26" ht="15.75" customHeight="1">
      <c r="A692" s="1"/>
      <c r="B692" s="47"/>
      <c r="C692" s="48"/>
      <c r="D692" s="49"/>
      <c r="E692" s="47"/>
      <c r="F692" s="50"/>
      <c r="G692" s="50"/>
      <c r="H692" s="50"/>
      <c r="I692" s="1"/>
      <c r="J692" s="1"/>
      <c r="K692" s="1"/>
      <c r="L692" s="1"/>
      <c r="M692" s="1"/>
      <c r="N692" s="1"/>
      <c r="O692" s="1"/>
      <c r="P692" s="1"/>
      <c r="Q692" s="1"/>
      <c r="R692" s="1"/>
      <c r="S692" s="1"/>
      <c r="T692" s="1"/>
      <c r="U692" s="1"/>
      <c r="V692" s="1"/>
      <c r="W692" s="1"/>
      <c r="X692" s="1"/>
      <c r="Y692" s="1"/>
      <c r="Z692" s="1"/>
    </row>
    <row r="693" spans="1:26" ht="15.75" customHeight="1">
      <c r="A693" s="1"/>
      <c r="B693" s="47"/>
      <c r="C693" s="48"/>
      <c r="D693" s="49"/>
      <c r="E693" s="47"/>
      <c r="F693" s="50"/>
      <c r="G693" s="50"/>
      <c r="H693" s="50"/>
      <c r="I693" s="1"/>
      <c r="J693" s="1"/>
      <c r="K693" s="1"/>
      <c r="L693" s="1"/>
      <c r="M693" s="1"/>
      <c r="N693" s="1"/>
      <c r="O693" s="1"/>
      <c r="P693" s="1"/>
      <c r="Q693" s="1"/>
      <c r="R693" s="1"/>
      <c r="S693" s="1"/>
      <c r="T693" s="1"/>
      <c r="U693" s="1"/>
      <c r="V693" s="1"/>
      <c r="W693" s="1"/>
      <c r="X693" s="1"/>
      <c r="Y693" s="1"/>
      <c r="Z693" s="1"/>
    </row>
    <row r="694" spans="1:26" ht="15.75" customHeight="1">
      <c r="A694" s="1"/>
      <c r="B694" s="47"/>
      <c r="C694" s="48"/>
      <c r="D694" s="49"/>
      <c r="E694" s="47"/>
      <c r="F694" s="50"/>
      <c r="G694" s="50"/>
      <c r="H694" s="50"/>
      <c r="I694" s="1"/>
      <c r="J694" s="1"/>
      <c r="K694" s="1"/>
      <c r="L694" s="1"/>
      <c r="M694" s="1"/>
      <c r="N694" s="1"/>
      <c r="O694" s="1"/>
      <c r="P694" s="1"/>
      <c r="Q694" s="1"/>
      <c r="R694" s="1"/>
      <c r="S694" s="1"/>
      <c r="T694" s="1"/>
      <c r="U694" s="1"/>
      <c r="V694" s="1"/>
      <c r="W694" s="1"/>
      <c r="X694" s="1"/>
      <c r="Y694" s="1"/>
      <c r="Z694" s="1"/>
    </row>
    <row r="695" spans="1:26" ht="15.75" customHeight="1">
      <c r="A695" s="1"/>
      <c r="B695" s="47"/>
      <c r="C695" s="48"/>
      <c r="D695" s="49"/>
      <c r="E695" s="47"/>
      <c r="F695" s="50"/>
      <c r="G695" s="50"/>
      <c r="H695" s="50"/>
      <c r="I695" s="1"/>
      <c r="J695" s="1"/>
      <c r="K695" s="1"/>
      <c r="L695" s="1"/>
      <c r="M695" s="1"/>
      <c r="N695" s="1"/>
      <c r="O695" s="1"/>
      <c r="P695" s="1"/>
      <c r="Q695" s="1"/>
      <c r="R695" s="1"/>
      <c r="S695" s="1"/>
      <c r="T695" s="1"/>
      <c r="U695" s="1"/>
      <c r="V695" s="1"/>
      <c r="W695" s="1"/>
      <c r="X695" s="1"/>
      <c r="Y695" s="1"/>
      <c r="Z695" s="1"/>
    </row>
    <row r="696" spans="1:26" ht="15.75" customHeight="1">
      <c r="A696" s="1"/>
      <c r="B696" s="47"/>
      <c r="C696" s="48"/>
      <c r="D696" s="49"/>
      <c r="E696" s="47"/>
      <c r="F696" s="50"/>
      <c r="G696" s="50"/>
      <c r="H696" s="50"/>
      <c r="I696" s="1"/>
      <c r="J696" s="1"/>
      <c r="K696" s="1"/>
      <c r="L696" s="1"/>
      <c r="M696" s="1"/>
      <c r="N696" s="1"/>
      <c r="O696" s="1"/>
      <c r="P696" s="1"/>
      <c r="Q696" s="1"/>
      <c r="R696" s="1"/>
      <c r="S696" s="1"/>
      <c r="T696" s="1"/>
      <c r="U696" s="1"/>
      <c r="V696" s="1"/>
      <c r="W696" s="1"/>
      <c r="X696" s="1"/>
      <c r="Y696" s="1"/>
      <c r="Z696" s="1"/>
    </row>
    <row r="697" spans="1:26" ht="15.75" customHeight="1">
      <c r="A697" s="1"/>
      <c r="B697" s="47"/>
      <c r="C697" s="48"/>
      <c r="D697" s="49"/>
      <c r="E697" s="47"/>
      <c r="F697" s="50"/>
      <c r="G697" s="50"/>
      <c r="H697" s="50"/>
      <c r="I697" s="1"/>
      <c r="J697" s="1"/>
      <c r="K697" s="1"/>
      <c r="L697" s="1"/>
      <c r="M697" s="1"/>
      <c r="N697" s="1"/>
      <c r="O697" s="1"/>
      <c r="P697" s="1"/>
      <c r="Q697" s="1"/>
      <c r="R697" s="1"/>
      <c r="S697" s="1"/>
      <c r="T697" s="1"/>
      <c r="U697" s="1"/>
      <c r="V697" s="1"/>
      <c r="W697" s="1"/>
      <c r="X697" s="1"/>
      <c r="Y697" s="1"/>
      <c r="Z697" s="1"/>
    </row>
    <row r="698" spans="1:26" ht="15.75" customHeight="1">
      <c r="A698" s="1"/>
      <c r="B698" s="47"/>
      <c r="C698" s="48"/>
      <c r="D698" s="49"/>
      <c r="E698" s="47"/>
      <c r="F698" s="50"/>
      <c r="G698" s="50"/>
      <c r="H698" s="50"/>
      <c r="I698" s="1"/>
      <c r="J698" s="1"/>
      <c r="K698" s="1"/>
      <c r="L698" s="1"/>
      <c r="M698" s="1"/>
      <c r="N698" s="1"/>
      <c r="O698" s="1"/>
      <c r="P698" s="1"/>
      <c r="Q698" s="1"/>
      <c r="R698" s="1"/>
      <c r="S698" s="1"/>
      <c r="T698" s="1"/>
      <c r="U698" s="1"/>
      <c r="V698" s="1"/>
      <c r="W698" s="1"/>
      <c r="X698" s="1"/>
      <c r="Y698" s="1"/>
      <c r="Z698" s="1"/>
    </row>
    <row r="699" spans="1:26" ht="15.75" customHeight="1">
      <c r="A699" s="1"/>
      <c r="B699" s="47"/>
      <c r="C699" s="48"/>
      <c r="D699" s="49"/>
      <c r="E699" s="47"/>
      <c r="F699" s="50"/>
      <c r="G699" s="50"/>
      <c r="H699" s="50"/>
      <c r="I699" s="1"/>
      <c r="J699" s="1"/>
      <c r="K699" s="1"/>
      <c r="L699" s="1"/>
      <c r="M699" s="1"/>
      <c r="N699" s="1"/>
      <c r="O699" s="1"/>
      <c r="P699" s="1"/>
      <c r="Q699" s="1"/>
      <c r="R699" s="1"/>
      <c r="S699" s="1"/>
      <c r="T699" s="1"/>
      <c r="U699" s="1"/>
      <c r="V699" s="1"/>
      <c r="W699" s="1"/>
      <c r="X699" s="1"/>
      <c r="Y699" s="1"/>
      <c r="Z699" s="1"/>
    </row>
    <row r="700" spans="1:26" ht="15.75" customHeight="1">
      <c r="A700" s="1"/>
      <c r="B700" s="47"/>
      <c r="C700" s="48"/>
      <c r="D700" s="49"/>
      <c r="E700" s="47"/>
      <c r="F700" s="50"/>
      <c r="G700" s="50"/>
      <c r="H700" s="50"/>
      <c r="I700" s="1"/>
      <c r="J700" s="1"/>
      <c r="K700" s="1"/>
      <c r="L700" s="1"/>
      <c r="M700" s="1"/>
      <c r="N700" s="1"/>
      <c r="O700" s="1"/>
      <c r="P700" s="1"/>
      <c r="Q700" s="1"/>
      <c r="R700" s="1"/>
      <c r="S700" s="1"/>
      <c r="T700" s="1"/>
      <c r="U700" s="1"/>
      <c r="V700" s="1"/>
      <c r="W700" s="1"/>
      <c r="X700" s="1"/>
      <c r="Y700" s="1"/>
      <c r="Z700" s="1"/>
    </row>
    <row r="701" spans="1:26" ht="15.75" customHeight="1">
      <c r="A701" s="1"/>
      <c r="B701" s="47"/>
      <c r="C701" s="48"/>
      <c r="D701" s="49"/>
      <c r="E701" s="47"/>
      <c r="F701" s="50"/>
      <c r="G701" s="50"/>
      <c r="H701" s="50"/>
      <c r="I701" s="1"/>
      <c r="J701" s="1"/>
      <c r="K701" s="1"/>
      <c r="L701" s="1"/>
      <c r="M701" s="1"/>
      <c r="N701" s="1"/>
      <c r="O701" s="1"/>
      <c r="P701" s="1"/>
      <c r="Q701" s="1"/>
      <c r="R701" s="1"/>
      <c r="S701" s="1"/>
      <c r="T701" s="1"/>
      <c r="U701" s="1"/>
      <c r="V701" s="1"/>
      <c r="W701" s="1"/>
      <c r="X701" s="1"/>
      <c r="Y701" s="1"/>
      <c r="Z701" s="1"/>
    </row>
    <row r="702" spans="1:26" ht="15.75" customHeight="1">
      <c r="A702" s="1"/>
      <c r="B702" s="47"/>
      <c r="C702" s="48"/>
      <c r="D702" s="49"/>
      <c r="E702" s="47"/>
      <c r="F702" s="50"/>
      <c r="G702" s="50"/>
      <c r="H702" s="50"/>
      <c r="I702" s="1"/>
      <c r="J702" s="1"/>
      <c r="K702" s="1"/>
      <c r="L702" s="1"/>
      <c r="M702" s="1"/>
      <c r="N702" s="1"/>
      <c r="O702" s="1"/>
      <c r="P702" s="1"/>
      <c r="Q702" s="1"/>
      <c r="R702" s="1"/>
      <c r="S702" s="1"/>
      <c r="T702" s="1"/>
      <c r="U702" s="1"/>
      <c r="V702" s="1"/>
      <c r="W702" s="1"/>
      <c r="X702" s="1"/>
      <c r="Y702" s="1"/>
      <c r="Z702" s="1"/>
    </row>
    <row r="703" spans="1:26" ht="15.75" customHeight="1">
      <c r="A703" s="1"/>
      <c r="B703" s="47"/>
      <c r="C703" s="48"/>
      <c r="D703" s="49"/>
      <c r="E703" s="47"/>
      <c r="F703" s="50"/>
      <c r="G703" s="50"/>
      <c r="H703" s="50"/>
      <c r="I703" s="1"/>
      <c r="J703" s="1"/>
      <c r="K703" s="1"/>
      <c r="L703" s="1"/>
      <c r="M703" s="1"/>
      <c r="N703" s="1"/>
      <c r="O703" s="1"/>
      <c r="P703" s="1"/>
      <c r="Q703" s="1"/>
      <c r="R703" s="1"/>
      <c r="S703" s="1"/>
      <c r="T703" s="1"/>
      <c r="U703" s="1"/>
      <c r="V703" s="1"/>
      <c r="W703" s="1"/>
      <c r="X703" s="1"/>
      <c r="Y703" s="1"/>
      <c r="Z703" s="1"/>
    </row>
    <row r="704" spans="1:26" ht="15.75" customHeight="1">
      <c r="A704" s="1"/>
      <c r="B704" s="47"/>
      <c r="C704" s="48"/>
      <c r="D704" s="49"/>
      <c r="E704" s="47"/>
      <c r="F704" s="50"/>
      <c r="G704" s="50"/>
      <c r="H704" s="50"/>
      <c r="I704" s="1"/>
      <c r="J704" s="1"/>
      <c r="K704" s="1"/>
      <c r="L704" s="1"/>
      <c r="M704" s="1"/>
      <c r="N704" s="1"/>
      <c r="O704" s="1"/>
      <c r="P704" s="1"/>
      <c r="Q704" s="1"/>
      <c r="R704" s="1"/>
      <c r="S704" s="1"/>
      <c r="T704" s="1"/>
      <c r="U704" s="1"/>
      <c r="V704" s="1"/>
      <c r="W704" s="1"/>
      <c r="X704" s="1"/>
      <c r="Y704" s="1"/>
      <c r="Z704" s="1"/>
    </row>
    <row r="705" spans="1:26" ht="15.75" customHeight="1">
      <c r="A705" s="1"/>
      <c r="B705" s="47"/>
      <c r="C705" s="48"/>
      <c r="D705" s="49"/>
      <c r="E705" s="47"/>
      <c r="F705" s="50"/>
      <c r="G705" s="50"/>
      <c r="H705" s="50"/>
      <c r="I705" s="1"/>
      <c r="J705" s="1"/>
      <c r="K705" s="1"/>
      <c r="L705" s="1"/>
      <c r="M705" s="1"/>
      <c r="N705" s="1"/>
      <c r="O705" s="1"/>
      <c r="P705" s="1"/>
      <c r="Q705" s="1"/>
      <c r="R705" s="1"/>
      <c r="S705" s="1"/>
      <c r="T705" s="1"/>
      <c r="U705" s="1"/>
      <c r="V705" s="1"/>
      <c r="W705" s="1"/>
      <c r="X705" s="1"/>
      <c r="Y705" s="1"/>
      <c r="Z705" s="1"/>
    </row>
    <row r="706" spans="1:26" ht="15.75" customHeight="1">
      <c r="A706" s="1"/>
      <c r="B706" s="47"/>
      <c r="C706" s="48"/>
      <c r="D706" s="49"/>
      <c r="E706" s="47"/>
      <c r="F706" s="50"/>
      <c r="G706" s="50"/>
      <c r="H706" s="50"/>
      <c r="I706" s="1"/>
      <c r="J706" s="1"/>
      <c r="K706" s="1"/>
      <c r="L706" s="1"/>
      <c r="M706" s="1"/>
      <c r="N706" s="1"/>
      <c r="O706" s="1"/>
      <c r="P706" s="1"/>
      <c r="Q706" s="1"/>
      <c r="R706" s="1"/>
      <c r="S706" s="1"/>
      <c r="T706" s="1"/>
      <c r="U706" s="1"/>
      <c r="V706" s="1"/>
      <c r="W706" s="1"/>
      <c r="X706" s="1"/>
      <c r="Y706" s="1"/>
      <c r="Z706" s="1"/>
    </row>
    <row r="707" spans="1:26" ht="15.75" customHeight="1">
      <c r="A707" s="1"/>
      <c r="B707" s="47"/>
      <c r="C707" s="48"/>
      <c r="D707" s="49"/>
      <c r="E707" s="47"/>
      <c r="F707" s="50"/>
      <c r="G707" s="50"/>
      <c r="H707" s="50"/>
      <c r="I707" s="1"/>
      <c r="J707" s="1"/>
      <c r="K707" s="1"/>
      <c r="L707" s="1"/>
      <c r="M707" s="1"/>
      <c r="N707" s="1"/>
      <c r="O707" s="1"/>
      <c r="P707" s="1"/>
      <c r="Q707" s="1"/>
      <c r="R707" s="1"/>
      <c r="S707" s="1"/>
      <c r="T707" s="1"/>
      <c r="U707" s="1"/>
      <c r="V707" s="1"/>
      <c r="W707" s="1"/>
      <c r="X707" s="1"/>
      <c r="Y707" s="1"/>
      <c r="Z707" s="1"/>
    </row>
    <row r="708" spans="1:26" ht="15.75" customHeight="1">
      <c r="A708" s="1"/>
      <c r="B708" s="47"/>
      <c r="C708" s="48"/>
      <c r="D708" s="49"/>
      <c r="E708" s="47"/>
      <c r="F708" s="50"/>
      <c r="G708" s="50"/>
      <c r="H708" s="50"/>
      <c r="I708" s="1"/>
      <c r="J708" s="1"/>
      <c r="K708" s="1"/>
      <c r="L708" s="1"/>
      <c r="M708" s="1"/>
      <c r="N708" s="1"/>
      <c r="O708" s="1"/>
      <c r="P708" s="1"/>
      <c r="Q708" s="1"/>
      <c r="R708" s="1"/>
      <c r="S708" s="1"/>
      <c r="T708" s="1"/>
      <c r="U708" s="1"/>
      <c r="V708" s="1"/>
      <c r="W708" s="1"/>
      <c r="X708" s="1"/>
      <c r="Y708" s="1"/>
      <c r="Z708" s="1"/>
    </row>
    <row r="709" spans="1:26" ht="15.75" customHeight="1">
      <c r="A709" s="1"/>
      <c r="B709" s="47"/>
      <c r="C709" s="48"/>
      <c r="D709" s="49"/>
      <c r="E709" s="47"/>
      <c r="F709" s="50"/>
      <c r="G709" s="50"/>
      <c r="H709" s="50"/>
      <c r="I709" s="1"/>
      <c r="J709" s="1"/>
      <c r="K709" s="1"/>
      <c r="L709" s="1"/>
      <c r="M709" s="1"/>
      <c r="N709" s="1"/>
      <c r="O709" s="1"/>
      <c r="P709" s="1"/>
      <c r="Q709" s="1"/>
      <c r="R709" s="1"/>
      <c r="S709" s="1"/>
      <c r="T709" s="1"/>
      <c r="U709" s="1"/>
      <c r="V709" s="1"/>
      <c r="W709" s="1"/>
      <c r="X709" s="1"/>
      <c r="Y709" s="1"/>
      <c r="Z709" s="1"/>
    </row>
    <row r="710" spans="1:26" ht="15.75" customHeight="1">
      <c r="A710" s="1"/>
      <c r="B710" s="47"/>
      <c r="C710" s="48"/>
      <c r="D710" s="49"/>
      <c r="E710" s="47"/>
      <c r="F710" s="50"/>
      <c r="G710" s="50"/>
      <c r="H710" s="50"/>
      <c r="I710" s="1"/>
      <c r="J710" s="1"/>
      <c r="K710" s="1"/>
      <c r="L710" s="1"/>
      <c r="M710" s="1"/>
      <c r="N710" s="1"/>
      <c r="O710" s="1"/>
      <c r="P710" s="1"/>
      <c r="Q710" s="1"/>
      <c r="R710" s="1"/>
      <c r="S710" s="1"/>
      <c r="T710" s="1"/>
      <c r="U710" s="1"/>
      <c r="V710" s="1"/>
      <c r="W710" s="1"/>
      <c r="X710" s="1"/>
      <c r="Y710" s="1"/>
      <c r="Z710" s="1"/>
    </row>
    <row r="711" spans="1:26" ht="15.75" customHeight="1">
      <c r="A711" s="1"/>
      <c r="B711" s="47"/>
      <c r="C711" s="48"/>
      <c r="D711" s="49"/>
      <c r="E711" s="47"/>
      <c r="F711" s="50"/>
      <c r="G711" s="50"/>
      <c r="H711" s="50"/>
      <c r="I711" s="1"/>
      <c r="J711" s="1"/>
      <c r="K711" s="1"/>
      <c r="L711" s="1"/>
      <c r="M711" s="1"/>
      <c r="N711" s="1"/>
      <c r="O711" s="1"/>
      <c r="P711" s="1"/>
      <c r="Q711" s="1"/>
      <c r="R711" s="1"/>
      <c r="S711" s="1"/>
      <c r="T711" s="1"/>
      <c r="U711" s="1"/>
      <c r="V711" s="1"/>
      <c r="W711" s="1"/>
      <c r="X711" s="1"/>
      <c r="Y711" s="1"/>
      <c r="Z711" s="1"/>
    </row>
    <row r="712" spans="1:26" ht="15.75" customHeight="1">
      <c r="A712" s="1"/>
      <c r="B712" s="47"/>
      <c r="C712" s="48"/>
      <c r="D712" s="49"/>
      <c r="E712" s="47"/>
      <c r="F712" s="50"/>
      <c r="G712" s="50"/>
      <c r="H712" s="50"/>
      <c r="I712" s="1"/>
      <c r="J712" s="1"/>
      <c r="K712" s="1"/>
      <c r="L712" s="1"/>
      <c r="M712" s="1"/>
      <c r="N712" s="1"/>
      <c r="O712" s="1"/>
      <c r="P712" s="1"/>
      <c r="Q712" s="1"/>
      <c r="R712" s="1"/>
      <c r="S712" s="1"/>
      <c r="T712" s="1"/>
      <c r="U712" s="1"/>
      <c r="V712" s="1"/>
      <c r="W712" s="1"/>
      <c r="X712" s="1"/>
      <c r="Y712" s="1"/>
      <c r="Z712" s="1"/>
    </row>
    <row r="713" spans="1:26" ht="15.75" customHeight="1">
      <c r="A713" s="1"/>
      <c r="B713" s="47"/>
      <c r="C713" s="48"/>
      <c r="D713" s="49"/>
      <c r="E713" s="47"/>
      <c r="F713" s="50"/>
      <c r="G713" s="50"/>
      <c r="H713" s="50"/>
      <c r="I713" s="1"/>
      <c r="J713" s="1"/>
      <c r="K713" s="1"/>
      <c r="L713" s="1"/>
      <c r="M713" s="1"/>
      <c r="N713" s="1"/>
      <c r="O713" s="1"/>
      <c r="P713" s="1"/>
      <c r="Q713" s="1"/>
      <c r="R713" s="1"/>
      <c r="S713" s="1"/>
      <c r="T713" s="1"/>
      <c r="U713" s="1"/>
      <c r="V713" s="1"/>
      <c r="W713" s="1"/>
      <c r="X713" s="1"/>
      <c r="Y713" s="1"/>
      <c r="Z713" s="1"/>
    </row>
    <row r="714" spans="1:26" ht="15.75" customHeight="1">
      <c r="A714" s="1"/>
      <c r="B714" s="47"/>
      <c r="C714" s="48"/>
      <c r="D714" s="49"/>
      <c r="E714" s="47"/>
      <c r="F714" s="50"/>
      <c r="G714" s="50"/>
      <c r="H714" s="50"/>
      <c r="I714" s="1"/>
      <c r="J714" s="1"/>
      <c r="K714" s="1"/>
      <c r="L714" s="1"/>
      <c r="M714" s="1"/>
      <c r="N714" s="1"/>
      <c r="O714" s="1"/>
      <c r="P714" s="1"/>
      <c r="Q714" s="1"/>
      <c r="R714" s="1"/>
      <c r="S714" s="1"/>
      <c r="T714" s="1"/>
      <c r="U714" s="1"/>
      <c r="V714" s="1"/>
      <c r="W714" s="1"/>
      <c r="X714" s="1"/>
      <c r="Y714" s="1"/>
      <c r="Z714" s="1"/>
    </row>
    <row r="715" spans="1:26" ht="15.75" customHeight="1">
      <c r="A715" s="1"/>
      <c r="B715" s="47"/>
      <c r="C715" s="48"/>
      <c r="D715" s="49"/>
      <c r="E715" s="47"/>
      <c r="F715" s="50"/>
      <c r="G715" s="50"/>
      <c r="H715" s="50"/>
      <c r="I715" s="1"/>
      <c r="J715" s="1"/>
      <c r="K715" s="1"/>
      <c r="L715" s="1"/>
      <c r="M715" s="1"/>
      <c r="N715" s="1"/>
      <c r="O715" s="1"/>
      <c r="P715" s="1"/>
      <c r="Q715" s="1"/>
      <c r="R715" s="1"/>
      <c r="S715" s="1"/>
      <c r="T715" s="1"/>
      <c r="U715" s="1"/>
      <c r="V715" s="1"/>
      <c r="W715" s="1"/>
      <c r="X715" s="1"/>
      <c r="Y715" s="1"/>
      <c r="Z715" s="1"/>
    </row>
    <row r="716" spans="1:26" ht="15.75" customHeight="1">
      <c r="A716" s="1"/>
      <c r="B716" s="47"/>
      <c r="C716" s="48"/>
      <c r="D716" s="49"/>
      <c r="E716" s="47"/>
      <c r="F716" s="50"/>
      <c r="G716" s="50"/>
      <c r="H716" s="50"/>
      <c r="I716" s="1"/>
      <c r="J716" s="1"/>
      <c r="K716" s="1"/>
      <c r="L716" s="1"/>
      <c r="M716" s="1"/>
      <c r="N716" s="1"/>
      <c r="O716" s="1"/>
      <c r="P716" s="1"/>
      <c r="Q716" s="1"/>
      <c r="R716" s="1"/>
      <c r="S716" s="1"/>
      <c r="T716" s="1"/>
      <c r="U716" s="1"/>
      <c r="V716" s="1"/>
      <c r="W716" s="1"/>
      <c r="X716" s="1"/>
      <c r="Y716" s="1"/>
      <c r="Z716" s="1"/>
    </row>
    <row r="717" spans="1:26" ht="15.75" customHeight="1">
      <c r="A717" s="1"/>
      <c r="B717" s="47"/>
      <c r="C717" s="48"/>
      <c r="D717" s="49"/>
      <c r="E717" s="47"/>
      <c r="F717" s="50"/>
      <c r="G717" s="50"/>
      <c r="H717" s="50"/>
      <c r="I717" s="1"/>
      <c r="J717" s="1"/>
      <c r="K717" s="1"/>
      <c r="L717" s="1"/>
      <c r="M717" s="1"/>
      <c r="N717" s="1"/>
      <c r="O717" s="1"/>
      <c r="P717" s="1"/>
      <c r="Q717" s="1"/>
      <c r="R717" s="1"/>
      <c r="S717" s="1"/>
      <c r="T717" s="1"/>
      <c r="U717" s="1"/>
      <c r="V717" s="1"/>
      <c r="W717" s="1"/>
      <c r="X717" s="1"/>
      <c r="Y717" s="1"/>
      <c r="Z717" s="1"/>
    </row>
    <row r="718" spans="1:26" ht="15.75" customHeight="1">
      <c r="A718" s="1"/>
      <c r="B718" s="47"/>
      <c r="C718" s="48"/>
      <c r="D718" s="49"/>
      <c r="E718" s="47"/>
      <c r="F718" s="50"/>
      <c r="G718" s="50"/>
      <c r="H718" s="50"/>
      <c r="I718" s="1"/>
      <c r="J718" s="1"/>
      <c r="K718" s="1"/>
      <c r="L718" s="1"/>
      <c r="M718" s="1"/>
      <c r="N718" s="1"/>
      <c r="O718" s="1"/>
      <c r="P718" s="1"/>
      <c r="Q718" s="1"/>
      <c r="R718" s="1"/>
      <c r="S718" s="1"/>
      <c r="T718" s="1"/>
      <c r="U718" s="1"/>
      <c r="V718" s="1"/>
      <c r="W718" s="1"/>
      <c r="X718" s="1"/>
      <c r="Y718" s="1"/>
      <c r="Z718" s="1"/>
    </row>
    <row r="719" spans="1:26" ht="15.75" customHeight="1">
      <c r="A719" s="1"/>
      <c r="B719" s="47"/>
      <c r="C719" s="48"/>
      <c r="D719" s="49"/>
      <c r="E719" s="47"/>
      <c r="F719" s="50"/>
      <c r="G719" s="50"/>
      <c r="H719" s="50"/>
      <c r="I719" s="1"/>
      <c r="J719" s="1"/>
      <c r="K719" s="1"/>
      <c r="L719" s="1"/>
      <c r="M719" s="1"/>
      <c r="N719" s="1"/>
      <c r="O719" s="1"/>
      <c r="P719" s="1"/>
      <c r="Q719" s="1"/>
      <c r="R719" s="1"/>
      <c r="S719" s="1"/>
      <c r="T719" s="1"/>
      <c r="U719" s="1"/>
      <c r="V719" s="1"/>
      <c r="W719" s="1"/>
      <c r="X719" s="1"/>
      <c r="Y719" s="1"/>
      <c r="Z719" s="1"/>
    </row>
    <row r="720" spans="1:26" ht="15.75" customHeight="1">
      <c r="A720" s="1"/>
      <c r="B720" s="47"/>
      <c r="C720" s="48"/>
      <c r="D720" s="49"/>
      <c r="E720" s="47"/>
      <c r="F720" s="50"/>
      <c r="G720" s="50"/>
      <c r="H720" s="50"/>
      <c r="I720" s="1"/>
      <c r="J720" s="1"/>
      <c r="K720" s="1"/>
      <c r="L720" s="1"/>
      <c r="M720" s="1"/>
      <c r="N720" s="1"/>
      <c r="O720" s="1"/>
      <c r="P720" s="1"/>
      <c r="Q720" s="1"/>
      <c r="R720" s="1"/>
      <c r="S720" s="1"/>
      <c r="T720" s="1"/>
      <c r="U720" s="1"/>
      <c r="V720" s="1"/>
      <c r="W720" s="1"/>
      <c r="X720" s="1"/>
      <c r="Y720" s="1"/>
      <c r="Z720" s="1"/>
    </row>
    <row r="721" spans="1:26" ht="15.75" customHeight="1">
      <c r="A721" s="1"/>
      <c r="B721" s="47"/>
      <c r="C721" s="48"/>
      <c r="D721" s="49"/>
      <c r="E721" s="47"/>
      <c r="F721" s="50"/>
      <c r="G721" s="50"/>
      <c r="H721" s="50"/>
      <c r="I721" s="1"/>
      <c r="J721" s="1"/>
      <c r="K721" s="1"/>
      <c r="L721" s="1"/>
      <c r="M721" s="1"/>
      <c r="N721" s="1"/>
      <c r="O721" s="1"/>
      <c r="P721" s="1"/>
      <c r="Q721" s="1"/>
      <c r="R721" s="1"/>
      <c r="S721" s="1"/>
      <c r="T721" s="1"/>
      <c r="U721" s="1"/>
      <c r="V721" s="1"/>
      <c r="W721" s="1"/>
      <c r="X721" s="1"/>
      <c r="Y721" s="1"/>
      <c r="Z721" s="1"/>
    </row>
    <row r="722" spans="1:26" ht="15.75" customHeight="1">
      <c r="A722" s="1"/>
      <c r="B722" s="47"/>
      <c r="C722" s="48"/>
      <c r="D722" s="49"/>
      <c r="E722" s="47"/>
      <c r="F722" s="50"/>
      <c r="G722" s="50"/>
      <c r="H722" s="50"/>
      <c r="I722" s="1"/>
      <c r="J722" s="1"/>
      <c r="K722" s="1"/>
      <c r="L722" s="1"/>
      <c r="M722" s="1"/>
      <c r="N722" s="1"/>
      <c r="O722" s="1"/>
      <c r="P722" s="1"/>
      <c r="Q722" s="1"/>
      <c r="R722" s="1"/>
      <c r="S722" s="1"/>
      <c r="T722" s="1"/>
      <c r="U722" s="1"/>
      <c r="V722" s="1"/>
      <c r="W722" s="1"/>
      <c r="X722" s="1"/>
      <c r="Y722" s="1"/>
      <c r="Z722" s="1"/>
    </row>
    <row r="723" spans="1:26" ht="15.75" customHeight="1">
      <c r="A723" s="1"/>
      <c r="B723" s="47"/>
      <c r="C723" s="48"/>
      <c r="D723" s="49"/>
      <c r="E723" s="47"/>
      <c r="F723" s="50"/>
      <c r="G723" s="50"/>
      <c r="H723" s="50"/>
      <c r="I723" s="1"/>
      <c r="J723" s="1"/>
      <c r="K723" s="1"/>
      <c r="L723" s="1"/>
      <c r="M723" s="1"/>
      <c r="N723" s="1"/>
      <c r="O723" s="1"/>
      <c r="P723" s="1"/>
      <c r="Q723" s="1"/>
      <c r="R723" s="1"/>
      <c r="S723" s="1"/>
      <c r="T723" s="1"/>
      <c r="U723" s="1"/>
      <c r="V723" s="1"/>
      <c r="W723" s="1"/>
      <c r="X723" s="1"/>
      <c r="Y723" s="1"/>
      <c r="Z723" s="1"/>
    </row>
    <row r="724" spans="1:26" ht="15.75" customHeight="1">
      <c r="A724" s="1"/>
      <c r="B724" s="47"/>
      <c r="C724" s="48"/>
      <c r="D724" s="49"/>
      <c r="E724" s="47"/>
      <c r="F724" s="50"/>
      <c r="G724" s="50"/>
      <c r="H724" s="50"/>
      <c r="I724" s="1"/>
      <c r="J724" s="1"/>
      <c r="K724" s="1"/>
      <c r="L724" s="1"/>
      <c r="M724" s="1"/>
      <c r="N724" s="1"/>
      <c r="O724" s="1"/>
      <c r="P724" s="1"/>
      <c r="Q724" s="1"/>
      <c r="R724" s="1"/>
      <c r="S724" s="1"/>
      <c r="T724" s="1"/>
      <c r="U724" s="1"/>
      <c r="V724" s="1"/>
      <c r="W724" s="1"/>
      <c r="X724" s="1"/>
      <c r="Y724" s="1"/>
      <c r="Z724" s="1"/>
    </row>
    <row r="725" spans="1:26" ht="15.75" customHeight="1">
      <c r="A725" s="1"/>
      <c r="B725" s="47"/>
      <c r="C725" s="48"/>
      <c r="D725" s="49"/>
      <c r="E725" s="47"/>
      <c r="F725" s="50"/>
      <c r="G725" s="50"/>
      <c r="H725" s="50"/>
      <c r="I725" s="1"/>
      <c r="J725" s="1"/>
      <c r="K725" s="1"/>
      <c r="L725" s="1"/>
      <c r="M725" s="1"/>
      <c r="N725" s="1"/>
      <c r="O725" s="1"/>
      <c r="P725" s="1"/>
      <c r="Q725" s="1"/>
      <c r="R725" s="1"/>
      <c r="S725" s="1"/>
      <c r="T725" s="1"/>
      <c r="U725" s="1"/>
      <c r="V725" s="1"/>
      <c r="W725" s="1"/>
      <c r="X725" s="1"/>
      <c r="Y725" s="1"/>
      <c r="Z725" s="1"/>
    </row>
    <row r="726" spans="1:26" ht="15.75" customHeight="1">
      <c r="A726" s="1"/>
      <c r="B726" s="47"/>
      <c r="C726" s="48"/>
      <c r="D726" s="49"/>
      <c r="E726" s="47"/>
      <c r="F726" s="50"/>
      <c r="G726" s="50"/>
      <c r="H726" s="50"/>
      <c r="I726" s="1"/>
      <c r="J726" s="1"/>
      <c r="K726" s="1"/>
      <c r="L726" s="1"/>
      <c r="M726" s="1"/>
      <c r="N726" s="1"/>
      <c r="O726" s="1"/>
      <c r="P726" s="1"/>
      <c r="Q726" s="1"/>
      <c r="R726" s="1"/>
      <c r="S726" s="1"/>
      <c r="T726" s="1"/>
      <c r="U726" s="1"/>
      <c r="V726" s="1"/>
      <c r="W726" s="1"/>
      <c r="X726" s="1"/>
      <c r="Y726" s="1"/>
      <c r="Z726" s="1"/>
    </row>
    <row r="727" spans="1:26" ht="15.75" customHeight="1">
      <c r="A727" s="1"/>
      <c r="B727" s="47"/>
      <c r="C727" s="48"/>
      <c r="D727" s="49"/>
      <c r="E727" s="47"/>
      <c r="F727" s="50"/>
      <c r="G727" s="50"/>
      <c r="H727" s="50"/>
      <c r="I727" s="1"/>
      <c r="J727" s="1"/>
      <c r="K727" s="1"/>
      <c r="L727" s="1"/>
      <c r="M727" s="1"/>
      <c r="N727" s="1"/>
      <c r="O727" s="1"/>
      <c r="P727" s="1"/>
      <c r="Q727" s="1"/>
      <c r="R727" s="1"/>
      <c r="S727" s="1"/>
      <c r="T727" s="1"/>
      <c r="U727" s="1"/>
      <c r="V727" s="1"/>
      <c r="W727" s="1"/>
      <c r="X727" s="1"/>
      <c r="Y727" s="1"/>
      <c r="Z727" s="1"/>
    </row>
    <row r="728" spans="1:26" ht="15.75" customHeight="1">
      <c r="A728" s="1"/>
      <c r="B728" s="47"/>
      <c r="C728" s="48"/>
      <c r="D728" s="49"/>
      <c r="E728" s="47"/>
      <c r="F728" s="50"/>
      <c r="G728" s="50"/>
      <c r="H728" s="50"/>
      <c r="I728" s="1"/>
      <c r="J728" s="1"/>
      <c r="K728" s="1"/>
      <c r="L728" s="1"/>
      <c r="M728" s="1"/>
      <c r="N728" s="1"/>
      <c r="O728" s="1"/>
      <c r="P728" s="1"/>
      <c r="Q728" s="1"/>
      <c r="R728" s="1"/>
      <c r="S728" s="1"/>
      <c r="T728" s="1"/>
      <c r="U728" s="1"/>
      <c r="V728" s="1"/>
      <c r="W728" s="1"/>
      <c r="X728" s="1"/>
      <c r="Y728" s="1"/>
      <c r="Z728" s="1"/>
    </row>
    <row r="729" spans="1:26" ht="15.75" customHeight="1">
      <c r="A729" s="1"/>
      <c r="B729" s="47"/>
      <c r="C729" s="48"/>
      <c r="D729" s="49"/>
      <c r="E729" s="47"/>
      <c r="F729" s="50"/>
      <c r="G729" s="50"/>
      <c r="H729" s="50"/>
      <c r="I729" s="1"/>
      <c r="J729" s="1"/>
      <c r="K729" s="1"/>
      <c r="L729" s="1"/>
      <c r="M729" s="1"/>
      <c r="N729" s="1"/>
      <c r="O729" s="1"/>
      <c r="P729" s="1"/>
      <c r="Q729" s="1"/>
      <c r="R729" s="1"/>
      <c r="S729" s="1"/>
      <c r="T729" s="1"/>
      <c r="U729" s="1"/>
      <c r="V729" s="1"/>
      <c r="W729" s="1"/>
      <c r="X729" s="1"/>
      <c r="Y729" s="1"/>
      <c r="Z729" s="1"/>
    </row>
    <row r="730" spans="1:26" ht="15.75" customHeight="1">
      <c r="A730" s="1"/>
      <c r="B730" s="47"/>
      <c r="C730" s="48"/>
      <c r="D730" s="49"/>
      <c r="E730" s="47"/>
      <c r="F730" s="50"/>
      <c r="G730" s="50"/>
      <c r="H730" s="50"/>
      <c r="I730" s="1"/>
      <c r="J730" s="1"/>
      <c r="K730" s="1"/>
      <c r="L730" s="1"/>
      <c r="M730" s="1"/>
      <c r="N730" s="1"/>
      <c r="O730" s="1"/>
      <c r="P730" s="1"/>
      <c r="Q730" s="1"/>
      <c r="R730" s="1"/>
      <c r="S730" s="1"/>
      <c r="T730" s="1"/>
      <c r="U730" s="1"/>
      <c r="V730" s="1"/>
      <c r="W730" s="1"/>
      <c r="X730" s="1"/>
      <c r="Y730" s="1"/>
      <c r="Z730" s="1"/>
    </row>
    <row r="731" spans="1:26" ht="15.75" customHeight="1">
      <c r="A731" s="1"/>
      <c r="B731" s="47"/>
      <c r="C731" s="48"/>
      <c r="D731" s="49"/>
      <c r="E731" s="47"/>
      <c r="F731" s="50"/>
      <c r="G731" s="50"/>
      <c r="H731" s="50"/>
      <c r="I731" s="1"/>
      <c r="J731" s="1"/>
      <c r="K731" s="1"/>
      <c r="L731" s="1"/>
      <c r="M731" s="1"/>
      <c r="N731" s="1"/>
      <c r="O731" s="1"/>
      <c r="P731" s="1"/>
      <c r="Q731" s="1"/>
      <c r="R731" s="1"/>
      <c r="S731" s="1"/>
      <c r="T731" s="1"/>
      <c r="U731" s="1"/>
      <c r="V731" s="1"/>
      <c r="W731" s="1"/>
      <c r="X731" s="1"/>
      <c r="Y731" s="1"/>
      <c r="Z731" s="1"/>
    </row>
    <row r="732" spans="1:26" ht="15.75" customHeight="1">
      <c r="A732" s="1"/>
      <c r="B732" s="47"/>
      <c r="C732" s="48"/>
      <c r="D732" s="49"/>
      <c r="E732" s="47"/>
      <c r="F732" s="50"/>
      <c r="G732" s="50"/>
      <c r="H732" s="50"/>
      <c r="I732" s="1"/>
      <c r="J732" s="1"/>
      <c r="K732" s="1"/>
      <c r="L732" s="1"/>
      <c r="M732" s="1"/>
      <c r="N732" s="1"/>
      <c r="O732" s="1"/>
      <c r="P732" s="1"/>
      <c r="Q732" s="1"/>
      <c r="R732" s="1"/>
      <c r="S732" s="1"/>
      <c r="T732" s="1"/>
      <c r="U732" s="1"/>
      <c r="V732" s="1"/>
      <c r="W732" s="1"/>
      <c r="X732" s="1"/>
      <c r="Y732" s="1"/>
      <c r="Z732" s="1"/>
    </row>
    <row r="733" spans="1:26" ht="15.75" customHeight="1">
      <c r="A733" s="1"/>
      <c r="B733" s="47"/>
      <c r="C733" s="48"/>
      <c r="D733" s="49"/>
      <c r="E733" s="47"/>
      <c r="F733" s="50"/>
      <c r="G733" s="50"/>
      <c r="H733" s="50"/>
      <c r="I733" s="1"/>
      <c r="J733" s="1"/>
      <c r="K733" s="1"/>
      <c r="L733" s="1"/>
      <c r="M733" s="1"/>
      <c r="N733" s="1"/>
      <c r="O733" s="1"/>
      <c r="P733" s="1"/>
      <c r="Q733" s="1"/>
      <c r="R733" s="1"/>
      <c r="S733" s="1"/>
      <c r="T733" s="1"/>
      <c r="U733" s="1"/>
      <c r="V733" s="1"/>
      <c r="W733" s="1"/>
      <c r="X733" s="1"/>
      <c r="Y733" s="1"/>
      <c r="Z733" s="1"/>
    </row>
    <row r="734" spans="1:26" ht="15.75" customHeight="1">
      <c r="A734" s="1"/>
      <c r="B734" s="47"/>
      <c r="C734" s="48"/>
      <c r="D734" s="49"/>
      <c r="E734" s="47"/>
      <c r="F734" s="50"/>
      <c r="G734" s="50"/>
      <c r="H734" s="50"/>
      <c r="I734" s="1"/>
      <c r="J734" s="1"/>
      <c r="K734" s="1"/>
      <c r="L734" s="1"/>
      <c r="M734" s="1"/>
      <c r="N734" s="1"/>
      <c r="O734" s="1"/>
      <c r="P734" s="1"/>
      <c r="Q734" s="1"/>
      <c r="R734" s="1"/>
      <c r="S734" s="1"/>
      <c r="T734" s="1"/>
      <c r="U734" s="1"/>
      <c r="V734" s="1"/>
      <c r="W734" s="1"/>
      <c r="X734" s="1"/>
      <c r="Y734" s="1"/>
      <c r="Z734" s="1"/>
    </row>
    <row r="735" spans="1:26" ht="15.75" customHeight="1">
      <c r="A735" s="1"/>
      <c r="B735" s="47"/>
      <c r="C735" s="48"/>
      <c r="D735" s="49"/>
      <c r="E735" s="47"/>
      <c r="F735" s="50"/>
      <c r="G735" s="50"/>
      <c r="H735" s="50"/>
      <c r="I735" s="1"/>
      <c r="J735" s="1"/>
      <c r="K735" s="1"/>
      <c r="L735" s="1"/>
      <c r="M735" s="1"/>
      <c r="N735" s="1"/>
      <c r="O735" s="1"/>
      <c r="P735" s="1"/>
      <c r="Q735" s="1"/>
      <c r="R735" s="1"/>
      <c r="S735" s="1"/>
      <c r="T735" s="1"/>
      <c r="U735" s="1"/>
      <c r="V735" s="1"/>
      <c r="W735" s="1"/>
      <c r="X735" s="1"/>
      <c r="Y735" s="1"/>
      <c r="Z735" s="1"/>
    </row>
    <row r="736" spans="1:26" ht="15.75" customHeight="1">
      <c r="A736" s="1"/>
      <c r="B736" s="47"/>
      <c r="C736" s="48"/>
      <c r="D736" s="49"/>
      <c r="E736" s="47"/>
      <c r="F736" s="50"/>
      <c r="G736" s="50"/>
      <c r="H736" s="50"/>
      <c r="I736" s="1"/>
      <c r="J736" s="1"/>
      <c r="K736" s="1"/>
      <c r="L736" s="1"/>
      <c r="M736" s="1"/>
      <c r="N736" s="1"/>
      <c r="O736" s="1"/>
      <c r="P736" s="1"/>
      <c r="Q736" s="1"/>
      <c r="R736" s="1"/>
      <c r="S736" s="1"/>
      <c r="T736" s="1"/>
      <c r="U736" s="1"/>
      <c r="V736" s="1"/>
      <c r="W736" s="1"/>
      <c r="X736" s="1"/>
      <c r="Y736" s="1"/>
      <c r="Z736" s="1"/>
    </row>
    <row r="737" spans="1:26" ht="15.75" customHeight="1">
      <c r="A737" s="1"/>
      <c r="B737" s="47"/>
      <c r="C737" s="48"/>
      <c r="D737" s="49"/>
      <c r="E737" s="47"/>
      <c r="F737" s="50"/>
      <c r="G737" s="50"/>
      <c r="H737" s="50"/>
      <c r="I737" s="1"/>
      <c r="J737" s="1"/>
      <c r="K737" s="1"/>
      <c r="L737" s="1"/>
      <c r="M737" s="1"/>
      <c r="N737" s="1"/>
      <c r="O737" s="1"/>
      <c r="P737" s="1"/>
      <c r="Q737" s="1"/>
      <c r="R737" s="1"/>
      <c r="S737" s="1"/>
      <c r="T737" s="1"/>
      <c r="U737" s="1"/>
      <c r="V737" s="1"/>
      <c r="W737" s="1"/>
      <c r="X737" s="1"/>
      <c r="Y737" s="1"/>
      <c r="Z737" s="1"/>
    </row>
    <row r="738" spans="1:26" ht="15.75" customHeight="1">
      <c r="A738" s="1"/>
      <c r="B738" s="47"/>
      <c r="C738" s="48"/>
      <c r="D738" s="49"/>
      <c r="E738" s="47"/>
      <c r="F738" s="50"/>
      <c r="G738" s="50"/>
      <c r="H738" s="50"/>
      <c r="I738" s="1"/>
      <c r="J738" s="1"/>
      <c r="K738" s="1"/>
      <c r="L738" s="1"/>
      <c r="M738" s="1"/>
      <c r="N738" s="1"/>
      <c r="O738" s="1"/>
      <c r="P738" s="1"/>
      <c r="Q738" s="1"/>
      <c r="R738" s="1"/>
      <c r="S738" s="1"/>
      <c r="T738" s="1"/>
      <c r="U738" s="1"/>
      <c r="V738" s="1"/>
      <c r="W738" s="1"/>
      <c r="X738" s="1"/>
      <c r="Y738" s="1"/>
      <c r="Z738" s="1"/>
    </row>
    <row r="739" spans="1:26" ht="15.75" customHeight="1">
      <c r="A739" s="1"/>
      <c r="B739" s="47"/>
      <c r="C739" s="48"/>
      <c r="D739" s="49"/>
      <c r="E739" s="47"/>
      <c r="F739" s="50"/>
      <c r="G739" s="50"/>
      <c r="H739" s="50"/>
      <c r="I739" s="1"/>
      <c r="J739" s="1"/>
      <c r="K739" s="1"/>
      <c r="L739" s="1"/>
      <c r="M739" s="1"/>
      <c r="N739" s="1"/>
      <c r="O739" s="1"/>
      <c r="P739" s="1"/>
      <c r="Q739" s="1"/>
      <c r="R739" s="1"/>
      <c r="S739" s="1"/>
      <c r="T739" s="1"/>
      <c r="U739" s="1"/>
      <c r="V739" s="1"/>
      <c r="W739" s="1"/>
      <c r="X739" s="1"/>
      <c r="Y739" s="1"/>
      <c r="Z739" s="1"/>
    </row>
    <row r="740" spans="1:26" ht="15.75" customHeight="1">
      <c r="A740" s="1"/>
      <c r="B740" s="47"/>
      <c r="C740" s="48"/>
      <c r="D740" s="49"/>
      <c r="E740" s="47"/>
      <c r="F740" s="50"/>
      <c r="G740" s="50"/>
      <c r="H740" s="50"/>
      <c r="I740" s="1"/>
      <c r="J740" s="1"/>
      <c r="K740" s="1"/>
      <c r="L740" s="1"/>
      <c r="M740" s="1"/>
      <c r="N740" s="1"/>
      <c r="O740" s="1"/>
      <c r="P740" s="1"/>
      <c r="Q740" s="1"/>
      <c r="R740" s="1"/>
      <c r="S740" s="1"/>
      <c r="T740" s="1"/>
      <c r="U740" s="1"/>
      <c r="V740" s="1"/>
      <c r="W740" s="1"/>
      <c r="X740" s="1"/>
      <c r="Y740" s="1"/>
      <c r="Z740" s="1"/>
    </row>
    <row r="741" spans="1:26" ht="15.75" customHeight="1">
      <c r="A741" s="1"/>
      <c r="B741" s="47"/>
      <c r="C741" s="48"/>
      <c r="D741" s="49"/>
      <c r="E741" s="47"/>
      <c r="F741" s="50"/>
      <c r="G741" s="50"/>
      <c r="H741" s="50"/>
      <c r="I741" s="1"/>
      <c r="J741" s="1"/>
      <c r="K741" s="1"/>
      <c r="L741" s="1"/>
      <c r="M741" s="1"/>
      <c r="N741" s="1"/>
      <c r="O741" s="1"/>
      <c r="P741" s="1"/>
      <c r="Q741" s="1"/>
      <c r="R741" s="1"/>
      <c r="S741" s="1"/>
      <c r="T741" s="1"/>
      <c r="U741" s="1"/>
      <c r="V741" s="1"/>
      <c r="W741" s="1"/>
      <c r="X741" s="1"/>
      <c r="Y741" s="1"/>
      <c r="Z741" s="1"/>
    </row>
    <row r="742" spans="1:26" ht="15.75" customHeight="1">
      <c r="A742" s="1"/>
      <c r="B742" s="47"/>
      <c r="C742" s="48"/>
      <c r="D742" s="49"/>
      <c r="E742" s="47"/>
      <c r="F742" s="50"/>
      <c r="G742" s="50"/>
      <c r="H742" s="50"/>
      <c r="I742" s="1"/>
      <c r="J742" s="1"/>
      <c r="K742" s="1"/>
      <c r="L742" s="1"/>
      <c r="M742" s="1"/>
      <c r="N742" s="1"/>
      <c r="O742" s="1"/>
      <c r="P742" s="1"/>
      <c r="Q742" s="1"/>
      <c r="R742" s="1"/>
      <c r="S742" s="1"/>
      <c r="T742" s="1"/>
      <c r="U742" s="1"/>
      <c r="V742" s="1"/>
      <c r="W742" s="1"/>
      <c r="X742" s="1"/>
      <c r="Y742" s="1"/>
      <c r="Z742" s="1"/>
    </row>
    <row r="743" spans="1:26" ht="15.75" customHeight="1">
      <c r="A743" s="1"/>
      <c r="B743" s="47"/>
      <c r="C743" s="48"/>
      <c r="D743" s="49"/>
      <c r="E743" s="47"/>
      <c r="F743" s="50"/>
      <c r="G743" s="50"/>
      <c r="H743" s="50"/>
      <c r="I743" s="1"/>
      <c r="J743" s="1"/>
      <c r="K743" s="1"/>
      <c r="L743" s="1"/>
      <c r="M743" s="1"/>
      <c r="N743" s="1"/>
      <c r="O743" s="1"/>
      <c r="P743" s="1"/>
      <c r="Q743" s="1"/>
      <c r="R743" s="1"/>
      <c r="S743" s="1"/>
      <c r="T743" s="1"/>
      <c r="U743" s="1"/>
      <c r="V743" s="1"/>
      <c r="W743" s="1"/>
      <c r="X743" s="1"/>
      <c r="Y743" s="1"/>
      <c r="Z743" s="1"/>
    </row>
    <row r="744" spans="1:26" ht="15.75" customHeight="1">
      <c r="A744" s="1"/>
      <c r="B744" s="47"/>
      <c r="C744" s="48"/>
      <c r="D744" s="49"/>
      <c r="E744" s="47"/>
      <c r="F744" s="50"/>
      <c r="G744" s="50"/>
      <c r="H744" s="50"/>
      <c r="I744" s="1"/>
      <c r="J744" s="1"/>
      <c r="K744" s="1"/>
      <c r="L744" s="1"/>
      <c r="M744" s="1"/>
      <c r="N744" s="1"/>
      <c r="O744" s="1"/>
      <c r="P744" s="1"/>
      <c r="Q744" s="1"/>
      <c r="R744" s="1"/>
      <c r="S744" s="1"/>
      <c r="T744" s="1"/>
      <c r="U744" s="1"/>
      <c r="V744" s="1"/>
      <c r="W744" s="1"/>
      <c r="X744" s="1"/>
      <c r="Y744" s="1"/>
      <c r="Z744" s="1"/>
    </row>
    <row r="745" spans="1:26" ht="15.75" customHeight="1">
      <c r="A745" s="1"/>
      <c r="B745" s="47"/>
      <c r="C745" s="48"/>
      <c r="D745" s="49"/>
      <c r="E745" s="47"/>
      <c r="F745" s="50"/>
      <c r="G745" s="50"/>
      <c r="H745" s="50"/>
      <c r="I745" s="1"/>
      <c r="J745" s="1"/>
      <c r="K745" s="1"/>
      <c r="L745" s="1"/>
      <c r="M745" s="1"/>
      <c r="N745" s="1"/>
      <c r="O745" s="1"/>
      <c r="P745" s="1"/>
      <c r="Q745" s="1"/>
      <c r="R745" s="1"/>
      <c r="S745" s="1"/>
      <c r="T745" s="1"/>
      <c r="U745" s="1"/>
      <c r="V745" s="1"/>
      <c r="W745" s="1"/>
      <c r="X745" s="1"/>
      <c r="Y745" s="1"/>
      <c r="Z745" s="1"/>
    </row>
    <row r="746" spans="1:26" ht="15.75" customHeight="1">
      <c r="A746" s="1"/>
      <c r="B746" s="47"/>
      <c r="C746" s="48"/>
      <c r="D746" s="49"/>
      <c r="E746" s="47"/>
      <c r="F746" s="50"/>
      <c r="G746" s="50"/>
      <c r="H746" s="50"/>
      <c r="I746" s="1"/>
      <c r="J746" s="1"/>
      <c r="K746" s="1"/>
      <c r="L746" s="1"/>
      <c r="M746" s="1"/>
      <c r="N746" s="1"/>
      <c r="O746" s="1"/>
      <c r="P746" s="1"/>
      <c r="Q746" s="1"/>
      <c r="R746" s="1"/>
      <c r="S746" s="1"/>
      <c r="T746" s="1"/>
      <c r="U746" s="1"/>
      <c r="V746" s="1"/>
      <c r="W746" s="1"/>
      <c r="X746" s="1"/>
      <c r="Y746" s="1"/>
      <c r="Z746" s="1"/>
    </row>
    <row r="747" spans="1:26" ht="15.75" customHeight="1">
      <c r="A747" s="1"/>
      <c r="B747" s="47"/>
      <c r="C747" s="48"/>
      <c r="D747" s="49"/>
      <c r="E747" s="47"/>
      <c r="F747" s="50"/>
      <c r="G747" s="50"/>
      <c r="H747" s="50"/>
      <c r="I747" s="1"/>
      <c r="J747" s="1"/>
      <c r="K747" s="1"/>
      <c r="L747" s="1"/>
      <c r="M747" s="1"/>
      <c r="N747" s="1"/>
      <c r="O747" s="1"/>
      <c r="P747" s="1"/>
      <c r="Q747" s="1"/>
      <c r="R747" s="1"/>
      <c r="S747" s="1"/>
      <c r="T747" s="1"/>
      <c r="U747" s="1"/>
      <c r="V747" s="1"/>
      <c r="W747" s="1"/>
      <c r="X747" s="1"/>
      <c r="Y747" s="1"/>
      <c r="Z747" s="1"/>
    </row>
    <row r="748" spans="1:26" ht="15.75" customHeight="1">
      <c r="A748" s="1"/>
      <c r="B748" s="47"/>
      <c r="C748" s="48"/>
      <c r="D748" s="49"/>
      <c r="E748" s="47"/>
      <c r="F748" s="50"/>
      <c r="G748" s="50"/>
      <c r="H748" s="50"/>
      <c r="I748" s="1"/>
      <c r="J748" s="1"/>
      <c r="K748" s="1"/>
      <c r="L748" s="1"/>
      <c r="M748" s="1"/>
      <c r="N748" s="1"/>
      <c r="O748" s="1"/>
      <c r="P748" s="1"/>
      <c r="Q748" s="1"/>
      <c r="R748" s="1"/>
      <c r="S748" s="1"/>
      <c r="T748" s="1"/>
      <c r="U748" s="1"/>
      <c r="V748" s="1"/>
      <c r="W748" s="1"/>
      <c r="X748" s="1"/>
      <c r="Y748" s="1"/>
      <c r="Z748" s="1"/>
    </row>
    <row r="749" spans="1:26" ht="15.75" customHeight="1">
      <c r="A749" s="1"/>
      <c r="B749" s="47"/>
      <c r="C749" s="48"/>
      <c r="D749" s="49"/>
      <c r="E749" s="47"/>
      <c r="F749" s="50"/>
      <c r="G749" s="50"/>
      <c r="H749" s="50"/>
      <c r="I749" s="1"/>
      <c r="J749" s="1"/>
      <c r="K749" s="1"/>
      <c r="L749" s="1"/>
      <c r="M749" s="1"/>
      <c r="N749" s="1"/>
      <c r="O749" s="1"/>
      <c r="P749" s="1"/>
      <c r="Q749" s="1"/>
      <c r="R749" s="1"/>
      <c r="S749" s="1"/>
      <c r="T749" s="1"/>
      <c r="U749" s="1"/>
      <c r="V749" s="1"/>
      <c r="W749" s="1"/>
      <c r="X749" s="1"/>
      <c r="Y749" s="1"/>
      <c r="Z749" s="1"/>
    </row>
    <row r="750" spans="1:26" ht="15.75" customHeight="1">
      <c r="A750" s="1"/>
      <c r="B750" s="47"/>
      <c r="C750" s="48"/>
      <c r="D750" s="49"/>
      <c r="E750" s="47"/>
      <c r="F750" s="50"/>
      <c r="G750" s="50"/>
      <c r="H750" s="50"/>
      <c r="I750" s="1"/>
      <c r="J750" s="1"/>
      <c r="K750" s="1"/>
      <c r="L750" s="1"/>
      <c r="M750" s="1"/>
      <c r="N750" s="1"/>
      <c r="O750" s="1"/>
      <c r="P750" s="1"/>
      <c r="Q750" s="1"/>
      <c r="R750" s="1"/>
      <c r="S750" s="1"/>
      <c r="T750" s="1"/>
      <c r="U750" s="1"/>
      <c r="V750" s="1"/>
      <c r="W750" s="1"/>
      <c r="X750" s="1"/>
      <c r="Y750" s="1"/>
      <c r="Z750" s="1"/>
    </row>
    <row r="751" spans="1:26" ht="15.75" customHeight="1">
      <c r="A751" s="1"/>
      <c r="B751" s="47"/>
      <c r="C751" s="48"/>
      <c r="D751" s="49"/>
      <c r="E751" s="47"/>
      <c r="F751" s="50"/>
      <c r="G751" s="50"/>
      <c r="H751" s="50"/>
      <c r="I751" s="1"/>
      <c r="J751" s="1"/>
      <c r="K751" s="1"/>
      <c r="L751" s="1"/>
      <c r="M751" s="1"/>
      <c r="N751" s="1"/>
      <c r="O751" s="1"/>
      <c r="P751" s="1"/>
      <c r="Q751" s="1"/>
      <c r="R751" s="1"/>
      <c r="S751" s="1"/>
      <c r="T751" s="1"/>
      <c r="U751" s="1"/>
      <c r="V751" s="1"/>
      <c r="W751" s="1"/>
      <c r="X751" s="1"/>
      <c r="Y751" s="1"/>
      <c r="Z751" s="1"/>
    </row>
    <row r="752" spans="1:26" ht="15.75" customHeight="1">
      <c r="A752" s="1"/>
      <c r="B752" s="47"/>
      <c r="C752" s="48"/>
      <c r="D752" s="49"/>
      <c r="E752" s="47"/>
      <c r="F752" s="50"/>
      <c r="G752" s="50"/>
      <c r="H752" s="50"/>
      <c r="I752" s="1"/>
      <c r="J752" s="1"/>
      <c r="K752" s="1"/>
      <c r="L752" s="1"/>
      <c r="M752" s="1"/>
      <c r="N752" s="1"/>
      <c r="O752" s="1"/>
      <c r="P752" s="1"/>
      <c r="Q752" s="1"/>
      <c r="R752" s="1"/>
      <c r="S752" s="1"/>
      <c r="T752" s="1"/>
      <c r="U752" s="1"/>
      <c r="V752" s="1"/>
      <c r="W752" s="1"/>
      <c r="X752" s="1"/>
      <c r="Y752" s="1"/>
      <c r="Z752" s="1"/>
    </row>
    <row r="753" spans="1:26" ht="15.75" customHeight="1">
      <c r="A753" s="1"/>
      <c r="B753" s="47"/>
      <c r="C753" s="48"/>
      <c r="D753" s="49"/>
      <c r="E753" s="47"/>
      <c r="F753" s="50"/>
      <c r="G753" s="50"/>
      <c r="H753" s="50"/>
      <c r="I753" s="1"/>
      <c r="J753" s="1"/>
      <c r="K753" s="1"/>
      <c r="L753" s="1"/>
      <c r="M753" s="1"/>
      <c r="N753" s="1"/>
      <c r="O753" s="1"/>
      <c r="P753" s="1"/>
      <c r="Q753" s="1"/>
      <c r="R753" s="1"/>
      <c r="S753" s="1"/>
      <c r="T753" s="1"/>
      <c r="U753" s="1"/>
      <c r="V753" s="1"/>
      <c r="W753" s="1"/>
      <c r="X753" s="1"/>
      <c r="Y753" s="1"/>
      <c r="Z753" s="1"/>
    </row>
    <row r="754" spans="1:26" ht="15.75" customHeight="1">
      <c r="A754" s="1"/>
      <c r="B754" s="47"/>
      <c r="C754" s="48"/>
      <c r="D754" s="49"/>
      <c r="E754" s="47"/>
      <c r="F754" s="50"/>
      <c r="G754" s="50"/>
      <c r="H754" s="50"/>
      <c r="I754" s="1"/>
      <c r="J754" s="1"/>
      <c r="K754" s="1"/>
      <c r="L754" s="1"/>
      <c r="M754" s="1"/>
      <c r="N754" s="1"/>
      <c r="O754" s="1"/>
      <c r="P754" s="1"/>
      <c r="Q754" s="1"/>
      <c r="R754" s="1"/>
      <c r="S754" s="1"/>
      <c r="T754" s="1"/>
      <c r="U754" s="1"/>
      <c r="V754" s="1"/>
      <c r="W754" s="1"/>
      <c r="X754" s="1"/>
      <c r="Y754" s="1"/>
      <c r="Z754" s="1"/>
    </row>
    <row r="755" spans="1:26" ht="15.75" customHeight="1">
      <c r="A755" s="1"/>
      <c r="B755" s="47"/>
      <c r="C755" s="48"/>
      <c r="D755" s="49"/>
      <c r="E755" s="47"/>
      <c r="F755" s="50"/>
      <c r="G755" s="50"/>
      <c r="H755" s="50"/>
      <c r="I755" s="1"/>
      <c r="J755" s="1"/>
      <c r="K755" s="1"/>
      <c r="L755" s="1"/>
      <c r="M755" s="1"/>
      <c r="N755" s="1"/>
      <c r="O755" s="1"/>
      <c r="P755" s="1"/>
      <c r="Q755" s="1"/>
      <c r="R755" s="1"/>
      <c r="S755" s="1"/>
      <c r="T755" s="1"/>
      <c r="U755" s="1"/>
      <c r="V755" s="1"/>
      <c r="W755" s="1"/>
      <c r="X755" s="1"/>
      <c r="Y755" s="1"/>
      <c r="Z755" s="1"/>
    </row>
    <row r="756" spans="1:26" ht="15.75" customHeight="1">
      <c r="A756" s="1"/>
      <c r="B756" s="47"/>
      <c r="C756" s="48"/>
      <c r="D756" s="49"/>
      <c r="E756" s="47"/>
      <c r="F756" s="50"/>
      <c r="G756" s="50"/>
      <c r="H756" s="50"/>
      <c r="I756" s="1"/>
      <c r="J756" s="1"/>
      <c r="K756" s="1"/>
      <c r="L756" s="1"/>
      <c r="M756" s="1"/>
      <c r="N756" s="1"/>
      <c r="O756" s="1"/>
      <c r="P756" s="1"/>
      <c r="Q756" s="1"/>
      <c r="R756" s="1"/>
      <c r="S756" s="1"/>
      <c r="T756" s="1"/>
      <c r="U756" s="1"/>
      <c r="V756" s="1"/>
      <c r="W756" s="1"/>
      <c r="X756" s="1"/>
      <c r="Y756" s="1"/>
      <c r="Z756" s="1"/>
    </row>
    <row r="757" spans="1:26" ht="15.75" customHeight="1">
      <c r="A757" s="1"/>
      <c r="B757" s="47"/>
      <c r="C757" s="48"/>
      <c r="D757" s="49"/>
      <c r="E757" s="47"/>
      <c r="F757" s="50"/>
      <c r="G757" s="50"/>
      <c r="H757" s="50"/>
      <c r="I757" s="1"/>
      <c r="J757" s="1"/>
      <c r="K757" s="1"/>
      <c r="L757" s="1"/>
      <c r="M757" s="1"/>
      <c r="N757" s="1"/>
      <c r="O757" s="1"/>
      <c r="P757" s="1"/>
      <c r="Q757" s="1"/>
      <c r="R757" s="1"/>
      <c r="S757" s="1"/>
      <c r="T757" s="1"/>
      <c r="U757" s="1"/>
      <c r="V757" s="1"/>
      <c r="W757" s="1"/>
      <c r="X757" s="1"/>
      <c r="Y757" s="1"/>
      <c r="Z757" s="1"/>
    </row>
    <row r="758" spans="1:26" ht="15.75" customHeight="1">
      <c r="A758" s="1"/>
      <c r="B758" s="47"/>
      <c r="C758" s="48"/>
      <c r="D758" s="49"/>
      <c r="E758" s="47"/>
      <c r="F758" s="50"/>
      <c r="G758" s="50"/>
      <c r="H758" s="50"/>
      <c r="I758" s="1"/>
      <c r="J758" s="1"/>
      <c r="K758" s="1"/>
      <c r="L758" s="1"/>
      <c r="M758" s="1"/>
      <c r="N758" s="1"/>
      <c r="O758" s="1"/>
      <c r="P758" s="1"/>
      <c r="Q758" s="1"/>
      <c r="R758" s="1"/>
      <c r="S758" s="1"/>
      <c r="T758" s="1"/>
      <c r="U758" s="1"/>
      <c r="V758" s="1"/>
      <c r="W758" s="1"/>
      <c r="X758" s="1"/>
      <c r="Y758" s="1"/>
      <c r="Z758" s="1"/>
    </row>
    <row r="759" spans="1:26" ht="15.75" customHeight="1">
      <c r="A759" s="1"/>
      <c r="B759" s="47"/>
      <c r="C759" s="48"/>
      <c r="D759" s="49"/>
      <c r="E759" s="47"/>
      <c r="F759" s="50"/>
      <c r="G759" s="50"/>
      <c r="H759" s="50"/>
      <c r="I759" s="1"/>
      <c r="J759" s="1"/>
      <c r="K759" s="1"/>
      <c r="L759" s="1"/>
      <c r="M759" s="1"/>
      <c r="N759" s="1"/>
      <c r="O759" s="1"/>
      <c r="P759" s="1"/>
      <c r="Q759" s="1"/>
      <c r="R759" s="1"/>
      <c r="S759" s="1"/>
      <c r="T759" s="1"/>
      <c r="U759" s="1"/>
      <c r="V759" s="1"/>
      <c r="W759" s="1"/>
      <c r="X759" s="1"/>
      <c r="Y759" s="1"/>
      <c r="Z759" s="1"/>
    </row>
    <row r="760" spans="1:26" ht="15.75" customHeight="1">
      <c r="A760" s="1"/>
      <c r="B760" s="47"/>
      <c r="C760" s="48"/>
      <c r="D760" s="49"/>
      <c r="E760" s="47"/>
      <c r="F760" s="50"/>
      <c r="G760" s="50"/>
      <c r="H760" s="50"/>
      <c r="I760" s="1"/>
      <c r="J760" s="1"/>
      <c r="K760" s="1"/>
      <c r="L760" s="1"/>
      <c r="M760" s="1"/>
      <c r="N760" s="1"/>
      <c r="O760" s="1"/>
      <c r="P760" s="1"/>
      <c r="Q760" s="1"/>
      <c r="R760" s="1"/>
      <c r="S760" s="1"/>
      <c r="T760" s="1"/>
      <c r="U760" s="1"/>
      <c r="V760" s="1"/>
      <c r="W760" s="1"/>
      <c r="X760" s="1"/>
      <c r="Y760" s="1"/>
      <c r="Z760" s="1"/>
    </row>
    <row r="761" spans="1:26" ht="15.75" customHeight="1">
      <c r="A761" s="1"/>
      <c r="B761" s="47"/>
      <c r="C761" s="48"/>
      <c r="D761" s="49"/>
      <c r="E761" s="47"/>
      <c r="F761" s="50"/>
      <c r="G761" s="50"/>
      <c r="H761" s="50"/>
      <c r="I761" s="1"/>
      <c r="J761" s="1"/>
      <c r="K761" s="1"/>
      <c r="L761" s="1"/>
      <c r="M761" s="1"/>
      <c r="N761" s="1"/>
      <c r="O761" s="1"/>
      <c r="P761" s="1"/>
      <c r="Q761" s="1"/>
      <c r="R761" s="1"/>
      <c r="S761" s="1"/>
      <c r="T761" s="1"/>
      <c r="U761" s="1"/>
      <c r="V761" s="1"/>
      <c r="W761" s="1"/>
      <c r="X761" s="1"/>
      <c r="Y761" s="1"/>
      <c r="Z761" s="1"/>
    </row>
    <row r="762" spans="1:26" ht="15.75" customHeight="1">
      <c r="A762" s="1"/>
      <c r="B762" s="47"/>
      <c r="C762" s="48"/>
      <c r="D762" s="49"/>
      <c r="E762" s="47"/>
      <c r="F762" s="50"/>
      <c r="G762" s="50"/>
      <c r="H762" s="50"/>
      <c r="I762" s="1"/>
      <c r="J762" s="1"/>
      <c r="K762" s="1"/>
      <c r="L762" s="1"/>
      <c r="M762" s="1"/>
      <c r="N762" s="1"/>
      <c r="O762" s="1"/>
      <c r="P762" s="1"/>
      <c r="Q762" s="1"/>
      <c r="R762" s="1"/>
      <c r="S762" s="1"/>
      <c r="T762" s="1"/>
      <c r="U762" s="1"/>
      <c r="V762" s="1"/>
      <c r="W762" s="1"/>
      <c r="X762" s="1"/>
      <c r="Y762" s="1"/>
      <c r="Z762" s="1"/>
    </row>
    <row r="763" spans="1:26" ht="15.75" customHeight="1">
      <c r="A763" s="1"/>
      <c r="B763" s="47"/>
      <c r="C763" s="48"/>
      <c r="D763" s="49"/>
      <c r="E763" s="47"/>
      <c r="F763" s="50"/>
      <c r="G763" s="50"/>
      <c r="H763" s="50"/>
      <c r="I763" s="1"/>
      <c r="J763" s="1"/>
      <c r="K763" s="1"/>
      <c r="L763" s="1"/>
      <c r="M763" s="1"/>
      <c r="N763" s="1"/>
      <c r="O763" s="1"/>
      <c r="P763" s="1"/>
      <c r="Q763" s="1"/>
      <c r="R763" s="1"/>
      <c r="S763" s="1"/>
      <c r="T763" s="1"/>
      <c r="U763" s="1"/>
      <c r="V763" s="1"/>
      <c r="W763" s="1"/>
      <c r="X763" s="1"/>
      <c r="Y763" s="1"/>
      <c r="Z763" s="1"/>
    </row>
    <row r="764" spans="1:26" ht="15.75" customHeight="1">
      <c r="A764" s="1"/>
      <c r="B764" s="47"/>
      <c r="C764" s="48"/>
      <c r="D764" s="49"/>
      <c r="E764" s="47"/>
      <c r="F764" s="50"/>
      <c r="G764" s="50"/>
      <c r="H764" s="50"/>
      <c r="I764" s="1"/>
      <c r="J764" s="1"/>
      <c r="K764" s="1"/>
      <c r="L764" s="1"/>
      <c r="M764" s="1"/>
      <c r="N764" s="1"/>
      <c r="O764" s="1"/>
      <c r="P764" s="1"/>
      <c r="Q764" s="1"/>
      <c r="R764" s="1"/>
      <c r="S764" s="1"/>
      <c r="T764" s="1"/>
      <c r="U764" s="1"/>
      <c r="V764" s="1"/>
      <c r="W764" s="1"/>
      <c r="X764" s="1"/>
      <c r="Y764" s="1"/>
      <c r="Z764" s="1"/>
    </row>
    <row r="765" spans="1:26" ht="15.75" customHeight="1">
      <c r="A765" s="1"/>
      <c r="B765" s="47"/>
      <c r="C765" s="48"/>
      <c r="D765" s="49"/>
      <c r="E765" s="47"/>
      <c r="F765" s="50"/>
      <c r="G765" s="50"/>
      <c r="H765" s="50"/>
      <c r="I765" s="1"/>
      <c r="J765" s="1"/>
      <c r="K765" s="1"/>
      <c r="L765" s="1"/>
      <c r="M765" s="1"/>
      <c r="N765" s="1"/>
      <c r="O765" s="1"/>
      <c r="P765" s="1"/>
      <c r="Q765" s="1"/>
      <c r="R765" s="1"/>
      <c r="S765" s="1"/>
      <c r="T765" s="1"/>
      <c r="U765" s="1"/>
      <c r="V765" s="1"/>
      <c r="W765" s="1"/>
      <c r="X765" s="1"/>
      <c r="Y765" s="1"/>
      <c r="Z765" s="1"/>
    </row>
    <row r="766" spans="1:26" ht="15.75" customHeight="1">
      <c r="A766" s="1"/>
      <c r="B766" s="47"/>
      <c r="C766" s="48"/>
      <c r="D766" s="49"/>
      <c r="E766" s="47"/>
      <c r="F766" s="50"/>
      <c r="G766" s="50"/>
      <c r="H766" s="50"/>
      <c r="I766" s="1"/>
      <c r="J766" s="1"/>
      <c r="K766" s="1"/>
      <c r="L766" s="1"/>
      <c r="M766" s="1"/>
      <c r="N766" s="1"/>
      <c r="O766" s="1"/>
      <c r="P766" s="1"/>
      <c r="Q766" s="1"/>
      <c r="R766" s="1"/>
      <c r="S766" s="1"/>
      <c r="T766" s="1"/>
      <c r="U766" s="1"/>
      <c r="V766" s="1"/>
      <c r="W766" s="1"/>
      <c r="X766" s="1"/>
      <c r="Y766" s="1"/>
      <c r="Z766" s="1"/>
    </row>
    <row r="767" spans="1:26" ht="15.75" customHeight="1">
      <c r="A767" s="1"/>
      <c r="B767" s="47"/>
      <c r="C767" s="48"/>
      <c r="D767" s="49"/>
      <c r="E767" s="47"/>
      <c r="F767" s="50"/>
      <c r="G767" s="50"/>
      <c r="H767" s="50"/>
      <c r="I767" s="1"/>
      <c r="J767" s="1"/>
      <c r="K767" s="1"/>
      <c r="L767" s="1"/>
      <c r="M767" s="1"/>
      <c r="N767" s="1"/>
      <c r="O767" s="1"/>
      <c r="P767" s="1"/>
      <c r="Q767" s="1"/>
      <c r="R767" s="1"/>
      <c r="S767" s="1"/>
      <c r="T767" s="1"/>
      <c r="U767" s="1"/>
      <c r="V767" s="1"/>
      <c r="W767" s="1"/>
      <c r="X767" s="1"/>
      <c r="Y767" s="1"/>
      <c r="Z767" s="1"/>
    </row>
    <row r="768" spans="1:26" ht="15.75" customHeight="1">
      <c r="A768" s="1"/>
      <c r="B768" s="47"/>
      <c r="C768" s="48"/>
      <c r="D768" s="49"/>
      <c r="E768" s="47"/>
      <c r="F768" s="50"/>
      <c r="G768" s="50"/>
      <c r="H768" s="50"/>
      <c r="I768" s="1"/>
      <c r="J768" s="1"/>
      <c r="K768" s="1"/>
      <c r="L768" s="1"/>
      <c r="M768" s="1"/>
      <c r="N768" s="1"/>
      <c r="O768" s="1"/>
      <c r="P768" s="1"/>
      <c r="Q768" s="1"/>
      <c r="R768" s="1"/>
      <c r="S768" s="1"/>
      <c r="T768" s="1"/>
      <c r="U768" s="1"/>
      <c r="V768" s="1"/>
      <c r="W768" s="1"/>
      <c r="X768" s="1"/>
      <c r="Y768" s="1"/>
      <c r="Z768" s="1"/>
    </row>
    <row r="769" spans="1:26" ht="15.75" customHeight="1">
      <c r="A769" s="1"/>
      <c r="B769" s="47"/>
      <c r="C769" s="48"/>
      <c r="D769" s="49"/>
      <c r="E769" s="47"/>
      <c r="F769" s="50"/>
      <c r="G769" s="50"/>
      <c r="H769" s="50"/>
      <c r="I769" s="1"/>
      <c r="J769" s="1"/>
      <c r="K769" s="1"/>
      <c r="L769" s="1"/>
      <c r="M769" s="1"/>
      <c r="N769" s="1"/>
      <c r="O769" s="1"/>
      <c r="P769" s="1"/>
      <c r="Q769" s="1"/>
      <c r="R769" s="1"/>
      <c r="S769" s="1"/>
      <c r="T769" s="1"/>
      <c r="U769" s="1"/>
      <c r="V769" s="1"/>
      <c r="W769" s="1"/>
      <c r="X769" s="1"/>
      <c r="Y769" s="1"/>
      <c r="Z769" s="1"/>
    </row>
    <row r="770" spans="1:26" ht="15.75" customHeight="1">
      <c r="A770" s="1"/>
      <c r="B770" s="47"/>
      <c r="C770" s="48"/>
      <c r="D770" s="49"/>
      <c r="E770" s="47"/>
      <c r="F770" s="50"/>
      <c r="G770" s="50"/>
      <c r="H770" s="50"/>
      <c r="I770" s="1"/>
      <c r="J770" s="1"/>
      <c r="K770" s="1"/>
      <c r="L770" s="1"/>
      <c r="M770" s="1"/>
      <c r="N770" s="1"/>
      <c r="O770" s="1"/>
      <c r="P770" s="1"/>
      <c r="Q770" s="1"/>
      <c r="R770" s="1"/>
      <c r="S770" s="1"/>
      <c r="T770" s="1"/>
      <c r="U770" s="1"/>
      <c r="V770" s="1"/>
      <c r="W770" s="1"/>
      <c r="X770" s="1"/>
      <c r="Y770" s="1"/>
      <c r="Z770" s="1"/>
    </row>
    <row r="771" spans="1:26" ht="15.75" customHeight="1">
      <c r="A771" s="1"/>
      <c r="B771" s="47"/>
      <c r="C771" s="48"/>
      <c r="D771" s="49"/>
      <c r="E771" s="47"/>
      <c r="F771" s="50"/>
      <c r="G771" s="50"/>
      <c r="H771" s="50"/>
      <c r="I771" s="1"/>
      <c r="J771" s="1"/>
      <c r="K771" s="1"/>
      <c r="L771" s="1"/>
      <c r="M771" s="1"/>
      <c r="N771" s="1"/>
      <c r="O771" s="1"/>
      <c r="P771" s="1"/>
      <c r="Q771" s="1"/>
      <c r="R771" s="1"/>
      <c r="S771" s="1"/>
      <c r="T771" s="1"/>
      <c r="U771" s="1"/>
      <c r="V771" s="1"/>
      <c r="W771" s="1"/>
      <c r="X771" s="1"/>
      <c r="Y771" s="1"/>
      <c r="Z771" s="1"/>
    </row>
    <row r="772" spans="1:26" ht="15.75" customHeight="1">
      <c r="A772" s="1"/>
      <c r="B772" s="47"/>
      <c r="C772" s="48"/>
      <c r="D772" s="49"/>
      <c r="E772" s="47"/>
      <c r="F772" s="50"/>
      <c r="G772" s="50"/>
      <c r="H772" s="50"/>
      <c r="I772" s="1"/>
      <c r="J772" s="1"/>
      <c r="K772" s="1"/>
      <c r="L772" s="1"/>
      <c r="M772" s="1"/>
      <c r="N772" s="1"/>
      <c r="O772" s="1"/>
      <c r="P772" s="1"/>
      <c r="Q772" s="1"/>
      <c r="R772" s="1"/>
      <c r="S772" s="1"/>
      <c r="T772" s="1"/>
      <c r="U772" s="1"/>
      <c r="V772" s="1"/>
      <c r="W772" s="1"/>
      <c r="X772" s="1"/>
      <c r="Y772" s="1"/>
      <c r="Z772" s="1"/>
    </row>
    <row r="773" spans="1:26" ht="15.75" customHeight="1">
      <c r="A773" s="1"/>
      <c r="B773" s="47"/>
      <c r="C773" s="48"/>
      <c r="D773" s="49"/>
      <c r="E773" s="47"/>
      <c r="F773" s="50"/>
      <c r="G773" s="50"/>
      <c r="H773" s="50"/>
      <c r="I773" s="1"/>
      <c r="J773" s="1"/>
      <c r="K773" s="1"/>
      <c r="L773" s="1"/>
      <c r="M773" s="1"/>
      <c r="N773" s="1"/>
      <c r="O773" s="1"/>
      <c r="P773" s="1"/>
      <c r="Q773" s="1"/>
      <c r="R773" s="1"/>
      <c r="S773" s="1"/>
      <c r="T773" s="1"/>
      <c r="U773" s="1"/>
      <c r="V773" s="1"/>
      <c r="W773" s="1"/>
      <c r="X773" s="1"/>
      <c r="Y773" s="1"/>
      <c r="Z773" s="1"/>
    </row>
    <row r="774" spans="1:26" ht="15.75" customHeight="1">
      <c r="A774" s="1"/>
      <c r="B774" s="47"/>
      <c r="C774" s="48"/>
      <c r="D774" s="49"/>
      <c r="E774" s="47"/>
      <c r="F774" s="50"/>
      <c r="G774" s="50"/>
      <c r="H774" s="50"/>
      <c r="I774" s="1"/>
      <c r="J774" s="1"/>
      <c r="K774" s="1"/>
      <c r="L774" s="1"/>
      <c r="M774" s="1"/>
      <c r="N774" s="1"/>
      <c r="O774" s="1"/>
      <c r="P774" s="1"/>
      <c r="Q774" s="1"/>
      <c r="R774" s="1"/>
      <c r="S774" s="1"/>
      <c r="T774" s="1"/>
      <c r="U774" s="1"/>
      <c r="V774" s="1"/>
      <c r="W774" s="1"/>
      <c r="X774" s="1"/>
      <c r="Y774" s="1"/>
      <c r="Z774" s="1"/>
    </row>
    <row r="775" spans="1:26" ht="15.75" customHeight="1">
      <c r="A775" s="1"/>
      <c r="B775" s="47"/>
      <c r="C775" s="48"/>
      <c r="D775" s="49"/>
      <c r="E775" s="47"/>
      <c r="F775" s="50"/>
      <c r="G775" s="50"/>
      <c r="H775" s="50"/>
      <c r="I775" s="1"/>
      <c r="J775" s="1"/>
      <c r="K775" s="1"/>
      <c r="L775" s="1"/>
      <c r="M775" s="1"/>
      <c r="N775" s="1"/>
      <c r="O775" s="1"/>
      <c r="P775" s="1"/>
      <c r="Q775" s="1"/>
      <c r="R775" s="1"/>
      <c r="S775" s="1"/>
      <c r="T775" s="1"/>
      <c r="U775" s="1"/>
      <c r="V775" s="1"/>
      <c r="W775" s="1"/>
      <c r="X775" s="1"/>
      <c r="Y775" s="1"/>
      <c r="Z775" s="1"/>
    </row>
    <row r="776" spans="1:26" ht="15.75" customHeight="1">
      <c r="A776" s="1"/>
      <c r="B776" s="47"/>
      <c r="C776" s="48"/>
      <c r="D776" s="49"/>
      <c r="E776" s="47"/>
      <c r="F776" s="50"/>
      <c r="G776" s="50"/>
      <c r="H776" s="50"/>
      <c r="I776" s="1"/>
      <c r="J776" s="1"/>
      <c r="K776" s="1"/>
      <c r="L776" s="1"/>
      <c r="M776" s="1"/>
      <c r="N776" s="1"/>
      <c r="O776" s="1"/>
      <c r="P776" s="1"/>
      <c r="Q776" s="1"/>
      <c r="R776" s="1"/>
      <c r="S776" s="1"/>
      <c r="T776" s="1"/>
      <c r="U776" s="1"/>
      <c r="V776" s="1"/>
      <c r="W776" s="1"/>
      <c r="X776" s="1"/>
      <c r="Y776" s="1"/>
      <c r="Z776" s="1"/>
    </row>
    <row r="777" spans="1:26" ht="15.75" customHeight="1">
      <c r="A777" s="1"/>
      <c r="B777" s="47"/>
      <c r="C777" s="48"/>
      <c r="D777" s="49"/>
      <c r="E777" s="47"/>
      <c r="F777" s="50"/>
      <c r="G777" s="50"/>
      <c r="H777" s="50"/>
      <c r="I777" s="1"/>
      <c r="J777" s="1"/>
      <c r="K777" s="1"/>
      <c r="L777" s="1"/>
      <c r="M777" s="1"/>
      <c r="N777" s="1"/>
      <c r="O777" s="1"/>
      <c r="P777" s="1"/>
      <c r="Q777" s="1"/>
      <c r="R777" s="1"/>
      <c r="S777" s="1"/>
      <c r="T777" s="1"/>
      <c r="U777" s="1"/>
      <c r="V777" s="1"/>
      <c r="W777" s="1"/>
      <c r="X777" s="1"/>
      <c r="Y777" s="1"/>
      <c r="Z777" s="1"/>
    </row>
    <row r="778" spans="1:26" ht="15.75" customHeight="1">
      <c r="A778" s="1"/>
      <c r="B778" s="47"/>
      <c r="C778" s="48"/>
      <c r="D778" s="49"/>
      <c r="E778" s="47"/>
      <c r="F778" s="50"/>
      <c r="G778" s="50"/>
      <c r="H778" s="50"/>
      <c r="I778" s="1"/>
      <c r="J778" s="1"/>
      <c r="K778" s="1"/>
      <c r="L778" s="1"/>
      <c r="M778" s="1"/>
      <c r="N778" s="1"/>
      <c r="O778" s="1"/>
      <c r="P778" s="1"/>
      <c r="Q778" s="1"/>
      <c r="R778" s="1"/>
      <c r="S778" s="1"/>
      <c r="T778" s="1"/>
      <c r="U778" s="1"/>
      <c r="V778" s="1"/>
      <c r="W778" s="1"/>
      <c r="X778" s="1"/>
      <c r="Y778" s="1"/>
      <c r="Z778" s="1"/>
    </row>
    <row r="779" spans="1:26" ht="15.75" customHeight="1">
      <c r="A779" s="1"/>
      <c r="B779" s="47"/>
      <c r="C779" s="48"/>
      <c r="D779" s="49"/>
      <c r="E779" s="47"/>
      <c r="F779" s="50"/>
      <c r="G779" s="50"/>
      <c r="H779" s="50"/>
      <c r="I779" s="1"/>
      <c r="J779" s="1"/>
      <c r="K779" s="1"/>
      <c r="L779" s="1"/>
      <c r="M779" s="1"/>
      <c r="N779" s="1"/>
      <c r="O779" s="1"/>
      <c r="P779" s="1"/>
      <c r="Q779" s="1"/>
      <c r="R779" s="1"/>
      <c r="S779" s="1"/>
      <c r="T779" s="1"/>
      <c r="U779" s="1"/>
      <c r="V779" s="1"/>
      <c r="W779" s="1"/>
      <c r="X779" s="1"/>
      <c r="Y779" s="1"/>
      <c r="Z779" s="1"/>
    </row>
    <row r="780" spans="1:26" ht="15.75" customHeight="1">
      <c r="A780" s="1"/>
      <c r="B780" s="47"/>
      <c r="C780" s="48"/>
      <c r="D780" s="49"/>
      <c r="E780" s="47"/>
      <c r="F780" s="50"/>
      <c r="G780" s="50"/>
      <c r="H780" s="50"/>
      <c r="I780" s="1"/>
      <c r="J780" s="1"/>
      <c r="K780" s="1"/>
      <c r="L780" s="1"/>
      <c r="M780" s="1"/>
      <c r="N780" s="1"/>
      <c r="O780" s="1"/>
      <c r="P780" s="1"/>
      <c r="Q780" s="1"/>
      <c r="R780" s="1"/>
      <c r="S780" s="1"/>
      <c r="T780" s="1"/>
      <c r="U780" s="1"/>
      <c r="V780" s="1"/>
      <c r="W780" s="1"/>
      <c r="X780" s="1"/>
      <c r="Y780" s="1"/>
      <c r="Z780" s="1"/>
    </row>
    <row r="781" spans="1:26" ht="15.75" customHeight="1">
      <c r="A781" s="1"/>
      <c r="B781" s="47"/>
      <c r="C781" s="48"/>
      <c r="D781" s="49"/>
      <c r="E781" s="47"/>
      <c r="F781" s="50"/>
      <c r="G781" s="50"/>
      <c r="H781" s="50"/>
      <c r="I781" s="1"/>
      <c r="J781" s="1"/>
      <c r="K781" s="1"/>
      <c r="L781" s="1"/>
      <c r="M781" s="1"/>
      <c r="N781" s="1"/>
      <c r="O781" s="1"/>
      <c r="P781" s="1"/>
      <c r="Q781" s="1"/>
      <c r="R781" s="1"/>
      <c r="S781" s="1"/>
      <c r="T781" s="1"/>
      <c r="U781" s="1"/>
      <c r="V781" s="1"/>
      <c r="W781" s="1"/>
      <c r="X781" s="1"/>
      <c r="Y781" s="1"/>
      <c r="Z781" s="1"/>
    </row>
    <row r="782" spans="1:26" ht="15.75" customHeight="1">
      <c r="A782" s="1"/>
      <c r="B782" s="47"/>
      <c r="C782" s="48"/>
      <c r="D782" s="49"/>
      <c r="E782" s="47"/>
      <c r="F782" s="50"/>
      <c r="G782" s="50"/>
      <c r="H782" s="50"/>
      <c r="I782" s="1"/>
      <c r="J782" s="1"/>
      <c r="K782" s="1"/>
      <c r="L782" s="1"/>
      <c r="M782" s="1"/>
      <c r="N782" s="1"/>
      <c r="O782" s="1"/>
      <c r="P782" s="1"/>
      <c r="Q782" s="1"/>
      <c r="R782" s="1"/>
      <c r="S782" s="1"/>
      <c r="T782" s="1"/>
      <c r="U782" s="1"/>
      <c r="V782" s="1"/>
      <c r="W782" s="1"/>
      <c r="X782" s="1"/>
      <c r="Y782" s="1"/>
      <c r="Z782" s="1"/>
    </row>
    <row r="783" spans="1:26" ht="15.75" customHeight="1">
      <c r="A783" s="1"/>
      <c r="B783" s="47"/>
      <c r="C783" s="48"/>
      <c r="D783" s="49"/>
      <c r="E783" s="47"/>
      <c r="F783" s="50"/>
      <c r="G783" s="50"/>
      <c r="H783" s="50"/>
      <c r="I783" s="1"/>
      <c r="J783" s="1"/>
      <c r="K783" s="1"/>
      <c r="L783" s="1"/>
      <c r="M783" s="1"/>
      <c r="N783" s="1"/>
      <c r="O783" s="1"/>
      <c r="P783" s="1"/>
      <c r="Q783" s="1"/>
      <c r="R783" s="1"/>
      <c r="S783" s="1"/>
      <c r="T783" s="1"/>
      <c r="U783" s="1"/>
      <c r="V783" s="1"/>
      <c r="W783" s="1"/>
      <c r="X783" s="1"/>
      <c r="Y783" s="1"/>
      <c r="Z783" s="1"/>
    </row>
    <row r="784" spans="1:26" ht="15.75" customHeight="1">
      <c r="A784" s="1"/>
      <c r="B784" s="47"/>
      <c r="C784" s="48"/>
      <c r="D784" s="49"/>
      <c r="E784" s="47"/>
      <c r="F784" s="50"/>
      <c r="G784" s="50"/>
      <c r="H784" s="50"/>
      <c r="I784" s="1"/>
      <c r="J784" s="1"/>
      <c r="K784" s="1"/>
      <c r="L784" s="1"/>
      <c r="M784" s="1"/>
      <c r="N784" s="1"/>
      <c r="O784" s="1"/>
      <c r="P784" s="1"/>
      <c r="Q784" s="1"/>
      <c r="R784" s="1"/>
      <c r="S784" s="1"/>
      <c r="T784" s="1"/>
      <c r="U784" s="1"/>
      <c r="V784" s="1"/>
      <c r="W784" s="1"/>
      <c r="X784" s="1"/>
      <c r="Y784" s="1"/>
      <c r="Z784" s="1"/>
    </row>
    <row r="785" spans="1:26" ht="15.75" customHeight="1">
      <c r="A785" s="1"/>
      <c r="B785" s="47"/>
      <c r="C785" s="48"/>
      <c r="D785" s="49"/>
      <c r="E785" s="47"/>
      <c r="F785" s="50"/>
      <c r="G785" s="50"/>
      <c r="H785" s="50"/>
      <c r="I785" s="1"/>
      <c r="J785" s="1"/>
      <c r="K785" s="1"/>
      <c r="L785" s="1"/>
      <c r="M785" s="1"/>
      <c r="N785" s="1"/>
      <c r="O785" s="1"/>
      <c r="P785" s="1"/>
      <c r="Q785" s="1"/>
      <c r="R785" s="1"/>
      <c r="S785" s="1"/>
      <c r="T785" s="1"/>
      <c r="U785" s="1"/>
      <c r="V785" s="1"/>
      <c r="W785" s="1"/>
      <c r="X785" s="1"/>
      <c r="Y785" s="1"/>
      <c r="Z785" s="1"/>
    </row>
    <row r="786" spans="1:26" ht="15.75" customHeight="1">
      <c r="A786" s="1"/>
      <c r="B786" s="47"/>
      <c r="C786" s="48"/>
      <c r="D786" s="49"/>
      <c r="E786" s="47"/>
      <c r="F786" s="50"/>
      <c r="G786" s="50"/>
      <c r="H786" s="50"/>
      <c r="I786" s="1"/>
      <c r="J786" s="1"/>
      <c r="K786" s="1"/>
      <c r="L786" s="1"/>
      <c r="M786" s="1"/>
      <c r="N786" s="1"/>
      <c r="O786" s="1"/>
      <c r="P786" s="1"/>
      <c r="Q786" s="1"/>
      <c r="R786" s="1"/>
      <c r="S786" s="1"/>
      <c r="T786" s="1"/>
      <c r="U786" s="1"/>
      <c r="V786" s="1"/>
      <c r="W786" s="1"/>
      <c r="X786" s="1"/>
      <c r="Y786" s="1"/>
      <c r="Z786" s="1"/>
    </row>
    <row r="787" spans="1:26" ht="15.75" customHeight="1">
      <c r="A787" s="1"/>
      <c r="B787" s="47"/>
      <c r="C787" s="48"/>
      <c r="D787" s="49"/>
      <c r="E787" s="47"/>
      <c r="F787" s="50"/>
      <c r="G787" s="50"/>
      <c r="H787" s="50"/>
      <c r="I787" s="1"/>
      <c r="J787" s="1"/>
      <c r="K787" s="1"/>
      <c r="L787" s="1"/>
      <c r="M787" s="1"/>
      <c r="N787" s="1"/>
      <c r="O787" s="1"/>
      <c r="P787" s="1"/>
      <c r="Q787" s="1"/>
      <c r="R787" s="1"/>
      <c r="S787" s="1"/>
      <c r="T787" s="1"/>
      <c r="U787" s="1"/>
      <c r="V787" s="1"/>
      <c r="W787" s="1"/>
      <c r="X787" s="1"/>
      <c r="Y787" s="1"/>
      <c r="Z787" s="1"/>
    </row>
    <row r="788" spans="1:26" ht="15.75" customHeight="1">
      <c r="A788" s="1"/>
      <c r="B788" s="47"/>
      <c r="C788" s="48"/>
      <c r="D788" s="49"/>
      <c r="E788" s="47"/>
      <c r="F788" s="50"/>
      <c r="G788" s="50"/>
      <c r="H788" s="50"/>
      <c r="I788" s="1"/>
      <c r="J788" s="1"/>
      <c r="K788" s="1"/>
      <c r="L788" s="1"/>
      <c r="M788" s="1"/>
      <c r="N788" s="1"/>
      <c r="O788" s="1"/>
      <c r="P788" s="1"/>
      <c r="Q788" s="1"/>
      <c r="R788" s="1"/>
      <c r="S788" s="1"/>
      <c r="T788" s="1"/>
      <c r="U788" s="1"/>
      <c r="V788" s="1"/>
      <c r="W788" s="1"/>
      <c r="X788" s="1"/>
      <c r="Y788" s="1"/>
      <c r="Z788" s="1"/>
    </row>
    <row r="789" spans="1:26" ht="15.75" customHeight="1">
      <c r="A789" s="1"/>
      <c r="B789" s="47"/>
      <c r="C789" s="48"/>
      <c r="D789" s="49"/>
      <c r="E789" s="47"/>
      <c r="F789" s="50"/>
      <c r="G789" s="50"/>
      <c r="H789" s="50"/>
      <c r="I789" s="1"/>
      <c r="J789" s="1"/>
      <c r="K789" s="1"/>
      <c r="L789" s="1"/>
      <c r="M789" s="1"/>
      <c r="N789" s="1"/>
      <c r="O789" s="1"/>
      <c r="P789" s="1"/>
      <c r="Q789" s="1"/>
      <c r="R789" s="1"/>
      <c r="S789" s="1"/>
      <c r="T789" s="1"/>
      <c r="U789" s="1"/>
      <c r="V789" s="1"/>
      <c r="W789" s="1"/>
      <c r="X789" s="1"/>
      <c r="Y789" s="1"/>
      <c r="Z789" s="1"/>
    </row>
    <row r="790" spans="1:26" ht="15.75" customHeight="1">
      <c r="A790" s="1"/>
      <c r="B790" s="47"/>
      <c r="C790" s="48"/>
      <c r="D790" s="49"/>
      <c r="E790" s="47"/>
      <c r="F790" s="50"/>
      <c r="G790" s="50"/>
      <c r="H790" s="50"/>
      <c r="I790" s="1"/>
      <c r="J790" s="1"/>
      <c r="K790" s="1"/>
      <c r="L790" s="1"/>
      <c r="M790" s="1"/>
      <c r="N790" s="1"/>
      <c r="O790" s="1"/>
      <c r="P790" s="1"/>
      <c r="Q790" s="1"/>
      <c r="R790" s="1"/>
      <c r="S790" s="1"/>
      <c r="T790" s="1"/>
      <c r="U790" s="1"/>
      <c r="V790" s="1"/>
      <c r="W790" s="1"/>
      <c r="X790" s="1"/>
      <c r="Y790" s="1"/>
      <c r="Z790" s="1"/>
    </row>
    <row r="791" spans="1:26" ht="15.75" customHeight="1">
      <c r="A791" s="1"/>
      <c r="B791" s="47"/>
      <c r="C791" s="48"/>
      <c r="D791" s="49"/>
      <c r="E791" s="47"/>
      <c r="F791" s="50"/>
      <c r="G791" s="50"/>
      <c r="H791" s="50"/>
      <c r="I791" s="1"/>
      <c r="J791" s="1"/>
      <c r="K791" s="1"/>
      <c r="L791" s="1"/>
      <c r="M791" s="1"/>
      <c r="N791" s="1"/>
      <c r="O791" s="1"/>
      <c r="P791" s="1"/>
      <c r="Q791" s="1"/>
      <c r="R791" s="1"/>
      <c r="S791" s="1"/>
      <c r="T791" s="1"/>
      <c r="U791" s="1"/>
      <c r="V791" s="1"/>
      <c r="W791" s="1"/>
      <c r="X791" s="1"/>
      <c r="Y791" s="1"/>
      <c r="Z791" s="1"/>
    </row>
    <row r="792" spans="1:26" ht="15.75" customHeight="1">
      <c r="A792" s="1"/>
      <c r="B792" s="47"/>
      <c r="C792" s="48"/>
      <c r="D792" s="49"/>
      <c r="E792" s="47"/>
      <c r="F792" s="50"/>
      <c r="G792" s="50"/>
      <c r="H792" s="50"/>
      <c r="I792" s="1"/>
      <c r="J792" s="1"/>
      <c r="K792" s="1"/>
      <c r="L792" s="1"/>
      <c r="M792" s="1"/>
      <c r="N792" s="1"/>
      <c r="O792" s="1"/>
      <c r="P792" s="1"/>
      <c r="Q792" s="1"/>
      <c r="R792" s="1"/>
      <c r="S792" s="1"/>
      <c r="T792" s="1"/>
      <c r="U792" s="1"/>
      <c r="V792" s="1"/>
      <c r="W792" s="1"/>
      <c r="X792" s="1"/>
      <c r="Y792" s="1"/>
      <c r="Z792" s="1"/>
    </row>
    <row r="793" spans="1:26" ht="15.75" customHeight="1">
      <c r="A793" s="1"/>
      <c r="B793" s="47"/>
      <c r="C793" s="48"/>
      <c r="D793" s="49"/>
      <c r="E793" s="47"/>
      <c r="F793" s="50"/>
      <c r="G793" s="50"/>
      <c r="H793" s="50"/>
      <c r="I793" s="1"/>
      <c r="J793" s="1"/>
      <c r="K793" s="1"/>
      <c r="L793" s="1"/>
      <c r="M793" s="1"/>
      <c r="N793" s="1"/>
      <c r="O793" s="1"/>
      <c r="P793" s="1"/>
      <c r="Q793" s="1"/>
      <c r="R793" s="1"/>
      <c r="S793" s="1"/>
      <c r="T793" s="1"/>
      <c r="U793" s="1"/>
      <c r="V793" s="1"/>
      <c r="W793" s="1"/>
      <c r="X793" s="1"/>
      <c r="Y793" s="1"/>
      <c r="Z793" s="1"/>
    </row>
    <row r="794" spans="1:26" ht="15.75" customHeight="1">
      <c r="A794" s="1"/>
      <c r="B794" s="47"/>
      <c r="C794" s="48"/>
      <c r="D794" s="49"/>
      <c r="E794" s="47"/>
      <c r="F794" s="50"/>
      <c r="G794" s="50"/>
      <c r="H794" s="50"/>
      <c r="I794" s="1"/>
      <c r="J794" s="1"/>
      <c r="K794" s="1"/>
      <c r="L794" s="1"/>
      <c r="M794" s="1"/>
      <c r="N794" s="1"/>
      <c r="O794" s="1"/>
      <c r="P794" s="1"/>
      <c r="Q794" s="1"/>
      <c r="R794" s="1"/>
      <c r="S794" s="1"/>
      <c r="T794" s="1"/>
      <c r="U794" s="1"/>
      <c r="V794" s="1"/>
      <c r="W794" s="1"/>
      <c r="X794" s="1"/>
      <c r="Y794" s="1"/>
      <c r="Z794" s="1"/>
    </row>
    <row r="795" spans="1:26" ht="15.75" customHeight="1">
      <c r="A795" s="1"/>
      <c r="B795" s="47"/>
      <c r="C795" s="48"/>
      <c r="D795" s="49"/>
      <c r="E795" s="47"/>
      <c r="F795" s="50"/>
      <c r="G795" s="50"/>
      <c r="H795" s="50"/>
      <c r="I795" s="1"/>
      <c r="J795" s="1"/>
      <c r="K795" s="1"/>
      <c r="L795" s="1"/>
      <c r="M795" s="1"/>
      <c r="N795" s="1"/>
      <c r="O795" s="1"/>
      <c r="P795" s="1"/>
      <c r="Q795" s="1"/>
      <c r="R795" s="1"/>
      <c r="S795" s="1"/>
      <c r="T795" s="1"/>
      <c r="U795" s="1"/>
      <c r="V795" s="1"/>
      <c r="W795" s="1"/>
      <c r="X795" s="1"/>
      <c r="Y795" s="1"/>
      <c r="Z795" s="1"/>
    </row>
    <row r="796" spans="1:26" ht="15.75" customHeight="1">
      <c r="A796" s="1"/>
      <c r="B796" s="47"/>
      <c r="C796" s="48"/>
      <c r="D796" s="49"/>
      <c r="E796" s="47"/>
      <c r="F796" s="50"/>
      <c r="G796" s="50"/>
      <c r="H796" s="50"/>
      <c r="I796" s="1"/>
      <c r="J796" s="1"/>
      <c r="K796" s="1"/>
      <c r="L796" s="1"/>
      <c r="M796" s="1"/>
      <c r="N796" s="1"/>
      <c r="O796" s="1"/>
      <c r="P796" s="1"/>
      <c r="Q796" s="1"/>
      <c r="R796" s="1"/>
      <c r="S796" s="1"/>
      <c r="T796" s="1"/>
      <c r="U796" s="1"/>
      <c r="V796" s="1"/>
      <c r="W796" s="1"/>
      <c r="X796" s="1"/>
      <c r="Y796" s="1"/>
      <c r="Z796" s="1"/>
    </row>
    <row r="797" spans="1:26" ht="15.75" customHeight="1">
      <c r="A797" s="1"/>
      <c r="B797" s="47"/>
      <c r="C797" s="48"/>
      <c r="D797" s="49"/>
      <c r="E797" s="47"/>
      <c r="F797" s="50"/>
      <c r="G797" s="50"/>
      <c r="H797" s="50"/>
      <c r="I797" s="1"/>
      <c r="J797" s="1"/>
      <c r="K797" s="1"/>
      <c r="L797" s="1"/>
      <c r="M797" s="1"/>
      <c r="N797" s="1"/>
      <c r="O797" s="1"/>
      <c r="P797" s="1"/>
      <c r="Q797" s="1"/>
      <c r="R797" s="1"/>
      <c r="S797" s="1"/>
      <c r="T797" s="1"/>
      <c r="U797" s="1"/>
      <c r="V797" s="1"/>
      <c r="W797" s="1"/>
      <c r="X797" s="1"/>
      <c r="Y797" s="1"/>
      <c r="Z797" s="1"/>
    </row>
    <row r="798" spans="1:26" ht="15.75" customHeight="1">
      <c r="A798" s="1"/>
      <c r="B798" s="47"/>
      <c r="C798" s="48"/>
      <c r="D798" s="49"/>
      <c r="E798" s="47"/>
      <c r="F798" s="50"/>
      <c r="G798" s="50"/>
      <c r="H798" s="50"/>
      <c r="I798" s="1"/>
      <c r="J798" s="1"/>
      <c r="K798" s="1"/>
      <c r="L798" s="1"/>
      <c r="M798" s="1"/>
      <c r="N798" s="1"/>
      <c r="O798" s="1"/>
      <c r="P798" s="1"/>
      <c r="Q798" s="1"/>
      <c r="R798" s="1"/>
      <c r="S798" s="1"/>
      <c r="T798" s="1"/>
      <c r="U798" s="1"/>
      <c r="V798" s="1"/>
      <c r="W798" s="1"/>
      <c r="X798" s="1"/>
      <c r="Y798" s="1"/>
      <c r="Z798" s="1"/>
    </row>
    <row r="799" spans="1:26" ht="15.75" customHeight="1">
      <c r="A799" s="1"/>
      <c r="B799" s="47"/>
      <c r="C799" s="48"/>
      <c r="D799" s="49"/>
      <c r="E799" s="47"/>
      <c r="F799" s="50"/>
      <c r="G799" s="50"/>
      <c r="H799" s="50"/>
      <c r="I799" s="1"/>
      <c r="J799" s="1"/>
      <c r="K799" s="1"/>
      <c r="L799" s="1"/>
      <c r="M799" s="1"/>
      <c r="N799" s="1"/>
      <c r="O799" s="1"/>
      <c r="P799" s="1"/>
      <c r="Q799" s="1"/>
      <c r="R799" s="1"/>
      <c r="S799" s="1"/>
      <c r="T799" s="1"/>
      <c r="U799" s="1"/>
      <c r="V799" s="1"/>
      <c r="W799" s="1"/>
      <c r="X799" s="1"/>
      <c r="Y799" s="1"/>
      <c r="Z799" s="1"/>
    </row>
    <row r="800" spans="1:26" ht="15.75" customHeight="1">
      <c r="A800" s="1"/>
      <c r="B800" s="47"/>
      <c r="C800" s="48"/>
      <c r="D800" s="49"/>
      <c r="E800" s="47"/>
      <c r="F800" s="50"/>
      <c r="G800" s="50"/>
      <c r="H800" s="50"/>
      <c r="I800" s="1"/>
      <c r="J800" s="1"/>
      <c r="K800" s="1"/>
      <c r="L800" s="1"/>
      <c r="M800" s="1"/>
      <c r="N800" s="1"/>
      <c r="O800" s="1"/>
      <c r="P800" s="1"/>
      <c r="Q800" s="1"/>
      <c r="R800" s="1"/>
      <c r="S800" s="1"/>
      <c r="T800" s="1"/>
      <c r="U800" s="1"/>
      <c r="V800" s="1"/>
      <c r="W800" s="1"/>
      <c r="X800" s="1"/>
      <c r="Y800" s="1"/>
      <c r="Z800" s="1"/>
    </row>
    <row r="801" spans="1:26" ht="15.75" customHeight="1">
      <c r="A801" s="1"/>
      <c r="B801" s="47"/>
      <c r="C801" s="48"/>
      <c r="D801" s="49"/>
      <c r="E801" s="47"/>
      <c r="F801" s="50"/>
      <c r="G801" s="50"/>
      <c r="H801" s="50"/>
      <c r="I801" s="1"/>
      <c r="J801" s="1"/>
      <c r="K801" s="1"/>
      <c r="L801" s="1"/>
      <c r="M801" s="1"/>
      <c r="N801" s="1"/>
      <c r="O801" s="1"/>
      <c r="P801" s="1"/>
      <c r="Q801" s="1"/>
      <c r="R801" s="1"/>
      <c r="S801" s="1"/>
      <c r="T801" s="1"/>
      <c r="U801" s="1"/>
      <c r="V801" s="1"/>
      <c r="W801" s="1"/>
      <c r="X801" s="1"/>
      <c r="Y801" s="1"/>
      <c r="Z801" s="1"/>
    </row>
    <row r="802" spans="1:26" ht="15.75" customHeight="1">
      <c r="A802" s="1"/>
      <c r="B802" s="47"/>
      <c r="C802" s="48"/>
      <c r="D802" s="49"/>
      <c r="E802" s="47"/>
      <c r="F802" s="50"/>
      <c r="G802" s="50"/>
      <c r="H802" s="50"/>
      <c r="I802" s="1"/>
      <c r="J802" s="1"/>
      <c r="K802" s="1"/>
      <c r="L802" s="1"/>
      <c r="M802" s="1"/>
      <c r="N802" s="1"/>
      <c r="O802" s="1"/>
      <c r="P802" s="1"/>
      <c r="Q802" s="1"/>
      <c r="R802" s="1"/>
      <c r="S802" s="1"/>
      <c r="T802" s="1"/>
      <c r="U802" s="1"/>
      <c r="V802" s="1"/>
      <c r="W802" s="1"/>
      <c r="X802" s="1"/>
      <c r="Y802" s="1"/>
      <c r="Z802" s="1"/>
    </row>
    <row r="803" spans="1:26" ht="15.75" customHeight="1">
      <c r="A803" s="1"/>
      <c r="B803" s="47"/>
      <c r="C803" s="48"/>
      <c r="D803" s="49"/>
      <c r="E803" s="47"/>
      <c r="F803" s="50"/>
      <c r="G803" s="50"/>
      <c r="H803" s="50"/>
      <c r="I803" s="1"/>
      <c r="J803" s="1"/>
      <c r="K803" s="1"/>
      <c r="L803" s="1"/>
      <c r="M803" s="1"/>
      <c r="N803" s="1"/>
      <c r="O803" s="1"/>
      <c r="P803" s="1"/>
      <c r="Q803" s="1"/>
      <c r="R803" s="1"/>
      <c r="S803" s="1"/>
      <c r="T803" s="1"/>
      <c r="U803" s="1"/>
      <c r="V803" s="1"/>
      <c r="W803" s="1"/>
      <c r="X803" s="1"/>
      <c r="Y803" s="1"/>
      <c r="Z803" s="1"/>
    </row>
    <row r="804" spans="1:26" ht="15.75" customHeight="1">
      <c r="A804" s="1"/>
      <c r="B804" s="47"/>
      <c r="C804" s="48"/>
      <c r="D804" s="49"/>
      <c r="E804" s="47"/>
      <c r="F804" s="50"/>
      <c r="G804" s="50"/>
      <c r="H804" s="50"/>
      <c r="I804" s="1"/>
      <c r="J804" s="1"/>
      <c r="K804" s="1"/>
      <c r="L804" s="1"/>
      <c r="M804" s="1"/>
      <c r="N804" s="1"/>
      <c r="O804" s="1"/>
      <c r="P804" s="1"/>
      <c r="Q804" s="1"/>
      <c r="R804" s="1"/>
      <c r="S804" s="1"/>
      <c r="T804" s="1"/>
      <c r="U804" s="1"/>
      <c r="V804" s="1"/>
      <c r="W804" s="1"/>
      <c r="X804" s="1"/>
      <c r="Y804" s="1"/>
      <c r="Z804" s="1"/>
    </row>
    <row r="805" spans="1:26" ht="15.75" customHeight="1">
      <c r="A805" s="1"/>
      <c r="B805" s="47"/>
      <c r="C805" s="48"/>
      <c r="D805" s="49"/>
      <c r="E805" s="47"/>
      <c r="F805" s="50"/>
      <c r="G805" s="50"/>
      <c r="H805" s="50"/>
      <c r="I805" s="1"/>
      <c r="J805" s="1"/>
      <c r="K805" s="1"/>
      <c r="L805" s="1"/>
      <c r="M805" s="1"/>
      <c r="N805" s="1"/>
      <c r="O805" s="1"/>
      <c r="P805" s="1"/>
      <c r="Q805" s="1"/>
      <c r="R805" s="1"/>
      <c r="S805" s="1"/>
      <c r="T805" s="1"/>
      <c r="U805" s="1"/>
      <c r="V805" s="1"/>
      <c r="W805" s="1"/>
      <c r="X805" s="1"/>
      <c r="Y805" s="1"/>
      <c r="Z805" s="1"/>
    </row>
    <row r="806" spans="1:26" ht="15.75" customHeight="1">
      <c r="A806" s="1"/>
      <c r="B806" s="47"/>
      <c r="C806" s="48"/>
      <c r="D806" s="49"/>
      <c r="E806" s="47"/>
      <c r="F806" s="50"/>
      <c r="G806" s="50"/>
      <c r="H806" s="50"/>
      <c r="I806" s="1"/>
      <c r="J806" s="1"/>
      <c r="K806" s="1"/>
      <c r="L806" s="1"/>
      <c r="M806" s="1"/>
      <c r="N806" s="1"/>
      <c r="O806" s="1"/>
      <c r="P806" s="1"/>
      <c r="Q806" s="1"/>
      <c r="R806" s="1"/>
      <c r="S806" s="1"/>
      <c r="T806" s="1"/>
      <c r="U806" s="1"/>
      <c r="V806" s="1"/>
      <c r="W806" s="1"/>
      <c r="X806" s="1"/>
      <c r="Y806" s="1"/>
      <c r="Z806" s="1"/>
    </row>
    <row r="807" spans="1:26" ht="15.75" customHeight="1">
      <c r="A807" s="1"/>
      <c r="B807" s="47"/>
      <c r="C807" s="48"/>
      <c r="D807" s="49"/>
      <c r="E807" s="47"/>
      <c r="F807" s="50"/>
      <c r="G807" s="50"/>
      <c r="H807" s="50"/>
      <c r="I807" s="1"/>
      <c r="J807" s="1"/>
      <c r="K807" s="1"/>
      <c r="L807" s="1"/>
      <c r="M807" s="1"/>
      <c r="N807" s="1"/>
      <c r="O807" s="1"/>
      <c r="P807" s="1"/>
      <c r="Q807" s="1"/>
      <c r="R807" s="1"/>
      <c r="S807" s="1"/>
      <c r="T807" s="1"/>
      <c r="U807" s="1"/>
      <c r="V807" s="1"/>
      <c r="W807" s="1"/>
      <c r="X807" s="1"/>
      <c r="Y807" s="1"/>
      <c r="Z807" s="1"/>
    </row>
    <row r="808" spans="1:26" ht="15.75" customHeight="1">
      <c r="A808" s="1"/>
      <c r="B808" s="47"/>
      <c r="C808" s="48"/>
      <c r="D808" s="49"/>
      <c r="E808" s="47"/>
      <c r="F808" s="50"/>
      <c r="G808" s="50"/>
      <c r="H808" s="50"/>
      <c r="I808" s="1"/>
      <c r="J808" s="1"/>
      <c r="K808" s="1"/>
      <c r="L808" s="1"/>
      <c r="M808" s="1"/>
      <c r="N808" s="1"/>
      <c r="O808" s="1"/>
      <c r="P808" s="1"/>
      <c r="Q808" s="1"/>
      <c r="R808" s="1"/>
      <c r="S808" s="1"/>
      <c r="T808" s="1"/>
      <c r="U808" s="1"/>
      <c r="V808" s="1"/>
      <c r="W808" s="1"/>
      <c r="X808" s="1"/>
      <c r="Y808" s="1"/>
      <c r="Z808" s="1"/>
    </row>
    <row r="809" spans="1:26" ht="15.75" customHeight="1">
      <c r="A809" s="1"/>
      <c r="B809" s="47"/>
      <c r="C809" s="48"/>
      <c r="D809" s="49"/>
      <c r="E809" s="47"/>
      <c r="F809" s="50"/>
      <c r="G809" s="50"/>
      <c r="H809" s="50"/>
      <c r="I809" s="1"/>
      <c r="J809" s="1"/>
      <c r="K809" s="1"/>
      <c r="L809" s="1"/>
      <c r="M809" s="1"/>
      <c r="N809" s="1"/>
      <c r="O809" s="1"/>
      <c r="P809" s="1"/>
      <c r="Q809" s="1"/>
      <c r="R809" s="1"/>
      <c r="S809" s="1"/>
      <c r="T809" s="1"/>
      <c r="U809" s="1"/>
      <c r="V809" s="1"/>
      <c r="W809" s="1"/>
      <c r="X809" s="1"/>
      <c r="Y809" s="1"/>
      <c r="Z809" s="1"/>
    </row>
    <row r="810" spans="1:26" ht="15.75" customHeight="1">
      <c r="A810" s="1"/>
      <c r="B810" s="47"/>
      <c r="C810" s="48"/>
      <c r="D810" s="49"/>
      <c r="E810" s="47"/>
      <c r="F810" s="50"/>
      <c r="G810" s="50"/>
      <c r="H810" s="50"/>
      <c r="I810" s="1"/>
      <c r="J810" s="1"/>
      <c r="K810" s="1"/>
      <c r="L810" s="1"/>
      <c r="M810" s="1"/>
      <c r="N810" s="1"/>
      <c r="O810" s="1"/>
      <c r="P810" s="1"/>
      <c r="Q810" s="1"/>
      <c r="R810" s="1"/>
      <c r="S810" s="1"/>
      <c r="T810" s="1"/>
      <c r="U810" s="1"/>
      <c r="V810" s="1"/>
      <c r="W810" s="1"/>
      <c r="X810" s="1"/>
      <c r="Y810" s="1"/>
      <c r="Z810" s="1"/>
    </row>
    <row r="811" spans="1:26" ht="15.75" customHeight="1">
      <c r="A811" s="1"/>
      <c r="B811" s="47"/>
      <c r="C811" s="48"/>
      <c r="D811" s="49"/>
      <c r="E811" s="47"/>
      <c r="F811" s="50"/>
      <c r="G811" s="50"/>
      <c r="H811" s="50"/>
      <c r="I811" s="1"/>
      <c r="J811" s="1"/>
      <c r="K811" s="1"/>
      <c r="L811" s="1"/>
      <c r="M811" s="1"/>
      <c r="N811" s="1"/>
      <c r="O811" s="1"/>
      <c r="P811" s="1"/>
      <c r="Q811" s="1"/>
      <c r="R811" s="1"/>
      <c r="S811" s="1"/>
      <c r="T811" s="1"/>
      <c r="U811" s="1"/>
      <c r="V811" s="1"/>
      <c r="W811" s="1"/>
      <c r="X811" s="1"/>
      <c r="Y811" s="1"/>
      <c r="Z811" s="1"/>
    </row>
    <row r="812" spans="1:26" ht="15.75" customHeight="1">
      <c r="A812" s="1"/>
      <c r="B812" s="47"/>
      <c r="C812" s="48"/>
      <c r="D812" s="49"/>
      <c r="E812" s="47"/>
      <c r="F812" s="50"/>
      <c r="G812" s="50"/>
      <c r="H812" s="50"/>
      <c r="I812" s="1"/>
      <c r="J812" s="1"/>
      <c r="K812" s="1"/>
      <c r="L812" s="1"/>
      <c r="M812" s="1"/>
      <c r="N812" s="1"/>
      <c r="O812" s="1"/>
      <c r="P812" s="1"/>
      <c r="Q812" s="1"/>
      <c r="R812" s="1"/>
      <c r="S812" s="1"/>
      <c r="T812" s="1"/>
      <c r="U812" s="1"/>
      <c r="V812" s="1"/>
      <c r="W812" s="1"/>
      <c r="X812" s="1"/>
      <c r="Y812" s="1"/>
      <c r="Z812" s="1"/>
    </row>
    <row r="813" spans="1:26" ht="15.75" customHeight="1">
      <c r="A813" s="1"/>
      <c r="B813" s="47"/>
      <c r="C813" s="48"/>
      <c r="D813" s="49"/>
      <c r="E813" s="47"/>
      <c r="F813" s="50"/>
      <c r="G813" s="50"/>
      <c r="H813" s="50"/>
      <c r="I813" s="1"/>
      <c r="J813" s="1"/>
      <c r="K813" s="1"/>
      <c r="L813" s="1"/>
      <c r="M813" s="1"/>
      <c r="N813" s="1"/>
      <c r="O813" s="1"/>
      <c r="P813" s="1"/>
      <c r="Q813" s="1"/>
      <c r="R813" s="1"/>
      <c r="S813" s="1"/>
      <c r="T813" s="1"/>
      <c r="U813" s="1"/>
      <c r="V813" s="1"/>
      <c r="W813" s="1"/>
      <c r="X813" s="1"/>
      <c r="Y813" s="1"/>
      <c r="Z813" s="1"/>
    </row>
    <row r="814" spans="1:26" ht="15.75" customHeight="1">
      <c r="A814" s="1"/>
      <c r="B814" s="47"/>
      <c r="C814" s="48"/>
      <c r="D814" s="49"/>
      <c r="E814" s="47"/>
      <c r="F814" s="50"/>
      <c r="G814" s="50"/>
      <c r="H814" s="50"/>
      <c r="I814" s="1"/>
      <c r="J814" s="1"/>
      <c r="K814" s="1"/>
      <c r="L814" s="1"/>
      <c r="M814" s="1"/>
      <c r="N814" s="1"/>
      <c r="O814" s="1"/>
      <c r="P814" s="1"/>
      <c r="Q814" s="1"/>
      <c r="R814" s="1"/>
      <c r="S814" s="1"/>
      <c r="T814" s="1"/>
      <c r="U814" s="1"/>
      <c r="V814" s="1"/>
      <c r="W814" s="1"/>
      <c r="X814" s="1"/>
      <c r="Y814" s="1"/>
      <c r="Z814" s="1"/>
    </row>
    <row r="815" spans="1:26" ht="15.75" customHeight="1">
      <c r="A815" s="1"/>
      <c r="B815" s="47"/>
      <c r="C815" s="48"/>
      <c r="D815" s="49"/>
      <c r="E815" s="47"/>
      <c r="F815" s="50"/>
      <c r="G815" s="50"/>
      <c r="H815" s="50"/>
      <c r="I815" s="1"/>
      <c r="J815" s="1"/>
      <c r="K815" s="1"/>
      <c r="L815" s="1"/>
      <c r="M815" s="1"/>
      <c r="N815" s="1"/>
      <c r="O815" s="1"/>
      <c r="P815" s="1"/>
      <c r="Q815" s="1"/>
      <c r="R815" s="1"/>
      <c r="S815" s="1"/>
      <c r="T815" s="1"/>
      <c r="U815" s="1"/>
      <c r="V815" s="1"/>
      <c r="W815" s="1"/>
      <c r="X815" s="1"/>
      <c r="Y815" s="1"/>
      <c r="Z815" s="1"/>
    </row>
    <row r="816" spans="1:26" ht="15.75" customHeight="1">
      <c r="A816" s="1"/>
      <c r="B816" s="47"/>
      <c r="C816" s="48"/>
      <c r="D816" s="49"/>
      <c r="E816" s="47"/>
      <c r="F816" s="50"/>
      <c r="G816" s="50"/>
      <c r="H816" s="50"/>
      <c r="I816" s="1"/>
      <c r="J816" s="1"/>
      <c r="K816" s="1"/>
      <c r="L816" s="1"/>
      <c r="M816" s="1"/>
      <c r="N816" s="1"/>
      <c r="O816" s="1"/>
      <c r="P816" s="1"/>
      <c r="Q816" s="1"/>
      <c r="R816" s="1"/>
      <c r="S816" s="1"/>
      <c r="T816" s="1"/>
      <c r="U816" s="1"/>
      <c r="V816" s="1"/>
      <c r="W816" s="1"/>
      <c r="X816" s="1"/>
      <c r="Y816" s="1"/>
      <c r="Z816" s="1"/>
    </row>
    <row r="817" spans="1:26" ht="15.75" customHeight="1">
      <c r="A817" s="1"/>
      <c r="B817" s="47"/>
      <c r="C817" s="48"/>
      <c r="D817" s="49"/>
      <c r="E817" s="47"/>
      <c r="F817" s="50"/>
      <c r="G817" s="50"/>
      <c r="H817" s="50"/>
      <c r="I817" s="1"/>
      <c r="J817" s="1"/>
      <c r="K817" s="1"/>
      <c r="L817" s="1"/>
      <c r="M817" s="1"/>
      <c r="N817" s="1"/>
      <c r="O817" s="1"/>
      <c r="P817" s="1"/>
      <c r="Q817" s="1"/>
      <c r="R817" s="1"/>
      <c r="S817" s="1"/>
      <c r="T817" s="1"/>
      <c r="U817" s="1"/>
      <c r="V817" s="1"/>
      <c r="W817" s="1"/>
      <c r="X817" s="1"/>
      <c r="Y817" s="1"/>
      <c r="Z817" s="1"/>
    </row>
    <row r="818" spans="1:26" ht="15.75" customHeight="1">
      <c r="A818" s="1"/>
      <c r="B818" s="47"/>
      <c r="C818" s="48"/>
      <c r="D818" s="49"/>
      <c r="E818" s="47"/>
      <c r="F818" s="50"/>
      <c r="G818" s="50"/>
      <c r="H818" s="50"/>
      <c r="I818" s="1"/>
      <c r="J818" s="1"/>
      <c r="K818" s="1"/>
      <c r="L818" s="1"/>
      <c r="M818" s="1"/>
      <c r="N818" s="1"/>
      <c r="O818" s="1"/>
      <c r="P818" s="1"/>
      <c r="Q818" s="1"/>
      <c r="R818" s="1"/>
      <c r="S818" s="1"/>
      <c r="T818" s="1"/>
      <c r="U818" s="1"/>
      <c r="V818" s="1"/>
      <c r="W818" s="1"/>
      <c r="X818" s="1"/>
      <c r="Y818" s="1"/>
      <c r="Z818" s="1"/>
    </row>
    <row r="819" spans="1:26" ht="15.75" customHeight="1">
      <c r="A819" s="1"/>
      <c r="B819" s="47"/>
      <c r="C819" s="48"/>
      <c r="D819" s="49"/>
      <c r="E819" s="47"/>
      <c r="F819" s="50"/>
      <c r="G819" s="50"/>
      <c r="H819" s="50"/>
      <c r="I819" s="1"/>
      <c r="J819" s="1"/>
      <c r="K819" s="1"/>
      <c r="L819" s="1"/>
      <c r="M819" s="1"/>
      <c r="N819" s="1"/>
      <c r="O819" s="1"/>
      <c r="P819" s="1"/>
      <c r="Q819" s="1"/>
      <c r="R819" s="1"/>
      <c r="S819" s="1"/>
      <c r="T819" s="1"/>
      <c r="U819" s="1"/>
      <c r="V819" s="1"/>
      <c r="W819" s="1"/>
      <c r="X819" s="1"/>
      <c r="Y819" s="1"/>
      <c r="Z819" s="1"/>
    </row>
    <row r="820" spans="1:26" ht="15.75" customHeight="1">
      <c r="A820" s="1"/>
      <c r="B820" s="47"/>
      <c r="C820" s="48"/>
      <c r="D820" s="49"/>
      <c r="E820" s="47"/>
      <c r="F820" s="50"/>
      <c r="G820" s="50"/>
      <c r="H820" s="50"/>
      <c r="I820" s="1"/>
      <c r="J820" s="1"/>
      <c r="K820" s="1"/>
      <c r="L820" s="1"/>
      <c r="M820" s="1"/>
      <c r="N820" s="1"/>
      <c r="O820" s="1"/>
      <c r="P820" s="1"/>
      <c r="Q820" s="1"/>
      <c r="R820" s="1"/>
      <c r="S820" s="1"/>
      <c r="T820" s="1"/>
      <c r="U820" s="1"/>
      <c r="V820" s="1"/>
      <c r="W820" s="1"/>
      <c r="X820" s="1"/>
      <c r="Y820" s="1"/>
      <c r="Z820" s="1"/>
    </row>
    <row r="821" spans="1:26" ht="15.75" customHeight="1">
      <c r="A821" s="1"/>
      <c r="B821" s="47"/>
      <c r="C821" s="48"/>
      <c r="D821" s="49"/>
      <c r="E821" s="47"/>
      <c r="F821" s="50"/>
      <c r="G821" s="50"/>
      <c r="H821" s="50"/>
      <c r="I821" s="1"/>
      <c r="J821" s="1"/>
      <c r="K821" s="1"/>
      <c r="L821" s="1"/>
      <c r="M821" s="1"/>
      <c r="N821" s="1"/>
      <c r="O821" s="1"/>
      <c r="P821" s="1"/>
      <c r="Q821" s="1"/>
      <c r="R821" s="1"/>
      <c r="S821" s="1"/>
      <c r="T821" s="1"/>
      <c r="U821" s="1"/>
      <c r="V821" s="1"/>
      <c r="W821" s="1"/>
      <c r="X821" s="1"/>
      <c r="Y821" s="1"/>
      <c r="Z821" s="1"/>
    </row>
    <row r="822" spans="1:26" ht="15.75" customHeight="1">
      <c r="A822" s="1"/>
      <c r="B822" s="47"/>
      <c r="C822" s="48"/>
      <c r="D822" s="49"/>
      <c r="E822" s="47"/>
      <c r="F822" s="50"/>
      <c r="G822" s="50"/>
      <c r="H822" s="50"/>
      <c r="I822" s="1"/>
      <c r="J822" s="1"/>
      <c r="K822" s="1"/>
      <c r="L822" s="1"/>
      <c r="M822" s="1"/>
      <c r="N822" s="1"/>
      <c r="O822" s="1"/>
      <c r="P822" s="1"/>
      <c r="Q822" s="1"/>
      <c r="R822" s="1"/>
      <c r="S822" s="1"/>
      <c r="T822" s="1"/>
      <c r="U822" s="1"/>
      <c r="V822" s="1"/>
      <c r="W822" s="1"/>
      <c r="X822" s="1"/>
      <c r="Y822" s="1"/>
      <c r="Z822" s="1"/>
    </row>
    <row r="823" spans="1:26" ht="15.75" customHeight="1">
      <c r="A823" s="1"/>
      <c r="B823" s="47"/>
      <c r="C823" s="48"/>
      <c r="D823" s="49"/>
      <c r="E823" s="47"/>
      <c r="F823" s="50"/>
      <c r="G823" s="50"/>
      <c r="H823" s="50"/>
      <c r="I823" s="1"/>
      <c r="J823" s="1"/>
      <c r="K823" s="1"/>
      <c r="L823" s="1"/>
      <c r="M823" s="1"/>
      <c r="N823" s="1"/>
      <c r="O823" s="1"/>
      <c r="P823" s="1"/>
      <c r="Q823" s="1"/>
      <c r="R823" s="1"/>
      <c r="S823" s="1"/>
      <c r="T823" s="1"/>
      <c r="U823" s="1"/>
      <c r="V823" s="1"/>
      <c r="W823" s="1"/>
      <c r="X823" s="1"/>
      <c r="Y823" s="1"/>
      <c r="Z823" s="1"/>
    </row>
    <row r="824" spans="1:26" ht="15.75" customHeight="1">
      <c r="A824" s="1"/>
      <c r="B824" s="47"/>
      <c r="C824" s="48"/>
      <c r="D824" s="49"/>
      <c r="E824" s="47"/>
      <c r="F824" s="50"/>
      <c r="G824" s="50"/>
      <c r="H824" s="50"/>
      <c r="I824" s="1"/>
      <c r="J824" s="1"/>
      <c r="K824" s="1"/>
      <c r="L824" s="1"/>
      <c r="M824" s="1"/>
      <c r="N824" s="1"/>
      <c r="O824" s="1"/>
      <c r="P824" s="1"/>
      <c r="Q824" s="1"/>
      <c r="R824" s="1"/>
      <c r="S824" s="1"/>
      <c r="T824" s="1"/>
      <c r="U824" s="1"/>
      <c r="V824" s="1"/>
      <c r="W824" s="1"/>
      <c r="X824" s="1"/>
      <c r="Y824" s="1"/>
      <c r="Z824" s="1"/>
    </row>
    <row r="825" spans="1:26" ht="15.75" customHeight="1">
      <c r="A825" s="1"/>
      <c r="B825" s="47"/>
      <c r="C825" s="48"/>
      <c r="D825" s="49"/>
      <c r="E825" s="47"/>
      <c r="F825" s="50"/>
      <c r="G825" s="50"/>
      <c r="H825" s="50"/>
      <c r="I825" s="1"/>
      <c r="J825" s="1"/>
      <c r="K825" s="1"/>
      <c r="L825" s="1"/>
      <c r="M825" s="1"/>
      <c r="N825" s="1"/>
      <c r="O825" s="1"/>
      <c r="P825" s="1"/>
      <c r="Q825" s="1"/>
      <c r="R825" s="1"/>
      <c r="S825" s="1"/>
      <c r="T825" s="1"/>
      <c r="U825" s="1"/>
      <c r="V825" s="1"/>
      <c r="W825" s="1"/>
      <c r="X825" s="1"/>
      <c r="Y825" s="1"/>
      <c r="Z825" s="1"/>
    </row>
    <row r="826" spans="1:26" ht="15.75" customHeight="1">
      <c r="A826" s="1"/>
      <c r="B826" s="47"/>
      <c r="C826" s="48"/>
      <c r="D826" s="49"/>
      <c r="E826" s="47"/>
      <c r="F826" s="50"/>
      <c r="G826" s="50"/>
      <c r="H826" s="50"/>
      <c r="I826" s="1"/>
      <c r="J826" s="1"/>
      <c r="K826" s="1"/>
      <c r="L826" s="1"/>
      <c r="M826" s="1"/>
      <c r="N826" s="1"/>
      <c r="O826" s="1"/>
      <c r="P826" s="1"/>
      <c r="Q826" s="1"/>
      <c r="R826" s="1"/>
      <c r="S826" s="1"/>
      <c r="T826" s="1"/>
      <c r="U826" s="1"/>
      <c r="V826" s="1"/>
      <c r="W826" s="1"/>
      <c r="X826" s="1"/>
      <c r="Y826" s="1"/>
      <c r="Z826" s="1"/>
    </row>
    <row r="827" spans="1:26" ht="15.75" customHeight="1">
      <c r="A827" s="1"/>
      <c r="B827" s="47"/>
      <c r="C827" s="48"/>
      <c r="D827" s="49"/>
      <c r="E827" s="47"/>
      <c r="F827" s="50"/>
      <c r="G827" s="50"/>
      <c r="H827" s="50"/>
      <c r="I827" s="1"/>
      <c r="J827" s="1"/>
      <c r="K827" s="1"/>
      <c r="L827" s="1"/>
      <c r="M827" s="1"/>
      <c r="N827" s="1"/>
      <c r="O827" s="1"/>
      <c r="P827" s="1"/>
      <c r="Q827" s="1"/>
      <c r="R827" s="1"/>
      <c r="S827" s="1"/>
      <c r="T827" s="1"/>
      <c r="U827" s="1"/>
      <c r="V827" s="1"/>
      <c r="W827" s="1"/>
      <c r="X827" s="1"/>
      <c r="Y827" s="1"/>
      <c r="Z827" s="1"/>
    </row>
    <row r="828" spans="1:26" ht="15.75" customHeight="1">
      <c r="A828" s="1"/>
      <c r="B828" s="47"/>
      <c r="C828" s="48"/>
      <c r="D828" s="49"/>
      <c r="E828" s="47"/>
      <c r="F828" s="50"/>
      <c r="G828" s="50"/>
      <c r="H828" s="50"/>
      <c r="I828" s="1"/>
      <c r="J828" s="1"/>
      <c r="K828" s="1"/>
      <c r="L828" s="1"/>
      <c r="M828" s="1"/>
      <c r="N828" s="1"/>
      <c r="O828" s="1"/>
      <c r="P828" s="1"/>
      <c r="Q828" s="1"/>
      <c r="R828" s="1"/>
      <c r="S828" s="1"/>
      <c r="T828" s="1"/>
      <c r="U828" s="1"/>
      <c r="V828" s="1"/>
      <c r="W828" s="1"/>
      <c r="X828" s="1"/>
      <c r="Y828" s="1"/>
      <c r="Z828" s="1"/>
    </row>
    <row r="829" spans="1:26" ht="15.75" customHeight="1">
      <c r="A829" s="1"/>
      <c r="B829" s="47"/>
      <c r="C829" s="48"/>
      <c r="D829" s="49"/>
      <c r="E829" s="47"/>
      <c r="F829" s="50"/>
      <c r="G829" s="50"/>
      <c r="H829" s="50"/>
      <c r="I829" s="1"/>
      <c r="J829" s="1"/>
      <c r="K829" s="1"/>
      <c r="L829" s="1"/>
      <c r="M829" s="1"/>
      <c r="N829" s="1"/>
      <c r="O829" s="1"/>
      <c r="P829" s="1"/>
      <c r="Q829" s="1"/>
      <c r="R829" s="1"/>
      <c r="S829" s="1"/>
      <c r="T829" s="1"/>
      <c r="U829" s="1"/>
      <c r="V829" s="1"/>
      <c r="W829" s="1"/>
      <c r="X829" s="1"/>
      <c r="Y829" s="1"/>
      <c r="Z829" s="1"/>
    </row>
    <row r="830" spans="1:26" ht="15.75" customHeight="1">
      <c r="A830" s="1"/>
      <c r="B830" s="47"/>
      <c r="C830" s="48"/>
      <c r="D830" s="49"/>
      <c r="E830" s="47"/>
      <c r="F830" s="50"/>
      <c r="G830" s="50"/>
      <c r="H830" s="50"/>
      <c r="I830" s="1"/>
      <c r="J830" s="1"/>
      <c r="K830" s="1"/>
      <c r="L830" s="1"/>
      <c r="M830" s="1"/>
      <c r="N830" s="1"/>
      <c r="O830" s="1"/>
      <c r="P830" s="1"/>
      <c r="Q830" s="1"/>
      <c r="R830" s="1"/>
      <c r="S830" s="1"/>
      <c r="T830" s="1"/>
      <c r="U830" s="1"/>
      <c r="V830" s="1"/>
      <c r="W830" s="1"/>
      <c r="X830" s="1"/>
      <c r="Y830" s="1"/>
      <c r="Z830" s="1"/>
    </row>
    <row r="831" spans="1:26" ht="15.75" customHeight="1">
      <c r="A831" s="1"/>
      <c r="B831" s="47"/>
      <c r="C831" s="48"/>
      <c r="D831" s="49"/>
      <c r="E831" s="47"/>
      <c r="F831" s="50"/>
      <c r="G831" s="50"/>
      <c r="H831" s="50"/>
      <c r="I831" s="1"/>
      <c r="J831" s="1"/>
      <c r="K831" s="1"/>
      <c r="L831" s="1"/>
      <c r="M831" s="1"/>
      <c r="N831" s="1"/>
      <c r="O831" s="1"/>
      <c r="P831" s="1"/>
      <c r="Q831" s="1"/>
      <c r="R831" s="1"/>
      <c r="S831" s="1"/>
      <c r="T831" s="1"/>
      <c r="U831" s="1"/>
      <c r="V831" s="1"/>
      <c r="W831" s="1"/>
      <c r="X831" s="1"/>
      <c r="Y831" s="1"/>
      <c r="Z831" s="1"/>
    </row>
    <row r="832" spans="1:26" ht="15.75" customHeight="1">
      <c r="A832" s="1"/>
      <c r="B832" s="47"/>
      <c r="C832" s="48"/>
      <c r="D832" s="49"/>
      <c r="E832" s="47"/>
      <c r="F832" s="50"/>
      <c r="G832" s="50"/>
      <c r="H832" s="50"/>
      <c r="I832" s="1"/>
      <c r="J832" s="1"/>
      <c r="K832" s="1"/>
      <c r="L832" s="1"/>
      <c r="M832" s="1"/>
      <c r="N832" s="1"/>
      <c r="O832" s="1"/>
      <c r="P832" s="1"/>
      <c r="Q832" s="1"/>
      <c r="R832" s="1"/>
      <c r="S832" s="1"/>
      <c r="T832" s="1"/>
      <c r="U832" s="1"/>
      <c r="V832" s="1"/>
      <c r="W832" s="1"/>
      <c r="X832" s="1"/>
      <c r="Y832" s="1"/>
      <c r="Z832" s="1"/>
    </row>
    <row r="833" spans="1:26" ht="15.75" customHeight="1">
      <c r="A833" s="1"/>
      <c r="B833" s="47"/>
      <c r="C833" s="48"/>
      <c r="D833" s="49"/>
      <c r="E833" s="47"/>
      <c r="F833" s="50"/>
      <c r="G833" s="50"/>
      <c r="H833" s="50"/>
      <c r="I833" s="1"/>
      <c r="J833" s="1"/>
      <c r="K833" s="1"/>
      <c r="L833" s="1"/>
      <c r="M833" s="1"/>
      <c r="N833" s="1"/>
      <c r="O833" s="1"/>
      <c r="P833" s="1"/>
      <c r="Q833" s="1"/>
      <c r="R833" s="1"/>
      <c r="S833" s="1"/>
      <c r="T833" s="1"/>
      <c r="U833" s="1"/>
      <c r="V833" s="1"/>
      <c r="W833" s="1"/>
      <c r="X833" s="1"/>
      <c r="Y833" s="1"/>
      <c r="Z833" s="1"/>
    </row>
    <row r="834" spans="1:26" ht="15.75" customHeight="1">
      <c r="A834" s="1"/>
      <c r="B834" s="47"/>
      <c r="C834" s="48"/>
      <c r="D834" s="49"/>
      <c r="E834" s="47"/>
      <c r="F834" s="50"/>
      <c r="G834" s="50"/>
      <c r="H834" s="50"/>
      <c r="I834" s="1"/>
      <c r="J834" s="1"/>
      <c r="K834" s="1"/>
      <c r="L834" s="1"/>
      <c r="M834" s="1"/>
      <c r="N834" s="1"/>
      <c r="O834" s="1"/>
      <c r="P834" s="1"/>
      <c r="Q834" s="1"/>
      <c r="R834" s="1"/>
      <c r="S834" s="1"/>
      <c r="T834" s="1"/>
      <c r="U834" s="1"/>
      <c r="V834" s="1"/>
      <c r="W834" s="1"/>
      <c r="X834" s="1"/>
      <c r="Y834" s="1"/>
      <c r="Z834" s="1"/>
    </row>
    <row r="835" spans="1:26" ht="15.75" customHeight="1">
      <c r="A835" s="1"/>
      <c r="B835" s="47"/>
      <c r="C835" s="48"/>
      <c r="D835" s="49"/>
      <c r="E835" s="47"/>
      <c r="F835" s="50"/>
      <c r="G835" s="50"/>
      <c r="H835" s="50"/>
      <c r="I835" s="1"/>
      <c r="J835" s="1"/>
      <c r="K835" s="1"/>
      <c r="L835" s="1"/>
      <c r="M835" s="1"/>
      <c r="N835" s="1"/>
      <c r="O835" s="1"/>
      <c r="P835" s="1"/>
      <c r="Q835" s="1"/>
      <c r="R835" s="1"/>
      <c r="S835" s="1"/>
      <c r="T835" s="1"/>
      <c r="U835" s="1"/>
      <c r="V835" s="1"/>
      <c r="W835" s="1"/>
      <c r="X835" s="1"/>
      <c r="Y835" s="1"/>
      <c r="Z835" s="1"/>
    </row>
    <row r="836" spans="1:26" ht="15.75" customHeight="1">
      <c r="A836" s="1"/>
      <c r="B836" s="47"/>
      <c r="C836" s="48"/>
      <c r="D836" s="49"/>
      <c r="E836" s="47"/>
      <c r="F836" s="50"/>
      <c r="G836" s="50"/>
      <c r="H836" s="50"/>
      <c r="I836" s="1"/>
      <c r="J836" s="1"/>
      <c r="K836" s="1"/>
      <c r="L836" s="1"/>
      <c r="M836" s="1"/>
      <c r="N836" s="1"/>
      <c r="O836" s="1"/>
      <c r="P836" s="1"/>
      <c r="Q836" s="1"/>
      <c r="R836" s="1"/>
      <c r="S836" s="1"/>
      <c r="T836" s="1"/>
      <c r="U836" s="1"/>
      <c r="V836" s="1"/>
      <c r="W836" s="1"/>
      <c r="X836" s="1"/>
      <c r="Y836" s="1"/>
      <c r="Z836" s="1"/>
    </row>
    <row r="837" spans="1:26" ht="15.75" customHeight="1">
      <c r="A837" s="1"/>
      <c r="B837" s="47"/>
      <c r="C837" s="48"/>
      <c r="D837" s="49"/>
      <c r="E837" s="47"/>
      <c r="F837" s="50"/>
      <c r="G837" s="50"/>
      <c r="H837" s="50"/>
      <c r="I837" s="1"/>
      <c r="J837" s="1"/>
      <c r="K837" s="1"/>
      <c r="L837" s="1"/>
      <c r="M837" s="1"/>
      <c r="N837" s="1"/>
      <c r="O837" s="1"/>
      <c r="P837" s="1"/>
      <c r="Q837" s="1"/>
      <c r="R837" s="1"/>
      <c r="S837" s="1"/>
      <c r="T837" s="1"/>
      <c r="U837" s="1"/>
      <c r="V837" s="1"/>
      <c r="W837" s="1"/>
      <c r="X837" s="1"/>
      <c r="Y837" s="1"/>
      <c r="Z837" s="1"/>
    </row>
    <row r="838" spans="1:26" ht="15.75" customHeight="1">
      <c r="A838" s="1"/>
      <c r="B838" s="47"/>
      <c r="C838" s="48"/>
      <c r="D838" s="49"/>
      <c r="E838" s="47"/>
      <c r="F838" s="50"/>
      <c r="G838" s="50"/>
      <c r="H838" s="50"/>
      <c r="I838" s="1"/>
      <c r="J838" s="1"/>
      <c r="K838" s="1"/>
      <c r="L838" s="1"/>
      <c r="M838" s="1"/>
      <c r="N838" s="1"/>
      <c r="O838" s="1"/>
      <c r="P838" s="1"/>
      <c r="Q838" s="1"/>
      <c r="R838" s="1"/>
      <c r="S838" s="1"/>
      <c r="T838" s="1"/>
      <c r="U838" s="1"/>
      <c r="V838" s="1"/>
      <c r="W838" s="1"/>
      <c r="X838" s="1"/>
      <c r="Y838" s="1"/>
      <c r="Z838" s="1"/>
    </row>
    <row r="839" spans="1:26" ht="15.75" customHeight="1">
      <c r="A839" s="1"/>
      <c r="B839" s="47"/>
      <c r="C839" s="48"/>
      <c r="D839" s="49"/>
      <c r="E839" s="47"/>
      <c r="F839" s="50"/>
      <c r="G839" s="50"/>
      <c r="H839" s="50"/>
      <c r="I839" s="1"/>
      <c r="J839" s="1"/>
      <c r="K839" s="1"/>
      <c r="L839" s="1"/>
      <c r="M839" s="1"/>
      <c r="N839" s="1"/>
      <c r="O839" s="1"/>
      <c r="P839" s="1"/>
      <c r="Q839" s="1"/>
      <c r="R839" s="1"/>
      <c r="S839" s="1"/>
      <c r="T839" s="1"/>
      <c r="U839" s="1"/>
      <c r="V839" s="1"/>
      <c r="W839" s="1"/>
      <c r="X839" s="1"/>
      <c r="Y839" s="1"/>
      <c r="Z839" s="1"/>
    </row>
    <row r="840" spans="1:26" ht="15.75" customHeight="1">
      <c r="A840" s="1"/>
      <c r="B840" s="47"/>
      <c r="C840" s="48"/>
      <c r="D840" s="49"/>
      <c r="E840" s="47"/>
      <c r="F840" s="50"/>
      <c r="G840" s="50"/>
      <c r="H840" s="50"/>
      <c r="I840" s="1"/>
      <c r="J840" s="1"/>
      <c r="K840" s="1"/>
      <c r="L840" s="1"/>
      <c r="M840" s="1"/>
      <c r="N840" s="1"/>
      <c r="O840" s="1"/>
      <c r="P840" s="1"/>
      <c r="Q840" s="1"/>
      <c r="R840" s="1"/>
      <c r="S840" s="1"/>
      <c r="T840" s="1"/>
      <c r="U840" s="1"/>
      <c r="V840" s="1"/>
      <c r="W840" s="1"/>
      <c r="X840" s="1"/>
      <c r="Y840" s="1"/>
      <c r="Z840" s="1"/>
    </row>
    <row r="841" spans="1:26" ht="15.75" customHeight="1">
      <c r="A841" s="1"/>
      <c r="B841" s="47"/>
      <c r="C841" s="48"/>
      <c r="D841" s="49"/>
      <c r="E841" s="47"/>
      <c r="F841" s="50"/>
      <c r="G841" s="50"/>
      <c r="H841" s="50"/>
      <c r="I841" s="1"/>
      <c r="J841" s="1"/>
      <c r="K841" s="1"/>
      <c r="L841" s="1"/>
      <c r="M841" s="1"/>
      <c r="N841" s="1"/>
      <c r="O841" s="1"/>
      <c r="P841" s="1"/>
      <c r="Q841" s="1"/>
      <c r="R841" s="1"/>
      <c r="S841" s="1"/>
      <c r="T841" s="1"/>
      <c r="U841" s="1"/>
      <c r="V841" s="1"/>
      <c r="W841" s="1"/>
      <c r="X841" s="1"/>
      <c r="Y841" s="1"/>
      <c r="Z841" s="1"/>
    </row>
    <row r="842" spans="1:26" ht="15.75" customHeight="1">
      <c r="A842" s="1"/>
      <c r="B842" s="47"/>
      <c r="C842" s="48"/>
      <c r="D842" s="49"/>
      <c r="E842" s="47"/>
      <c r="F842" s="50"/>
      <c r="G842" s="50"/>
      <c r="H842" s="50"/>
      <c r="I842" s="1"/>
      <c r="J842" s="1"/>
      <c r="K842" s="1"/>
      <c r="L842" s="1"/>
      <c r="M842" s="1"/>
      <c r="N842" s="1"/>
      <c r="O842" s="1"/>
      <c r="P842" s="1"/>
      <c r="Q842" s="1"/>
      <c r="R842" s="1"/>
      <c r="S842" s="1"/>
      <c r="T842" s="1"/>
      <c r="U842" s="1"/>
      <c r="V842" s="1"/>
      <c r="W842" s="1"/>
      <c r="X842" s="1"/>
      <c r="Y842" s="1"/>
      <c r="Z842" s="1"/>
    </row>
    <row r="843" spans="1:26" ht="15.75" customHeight="1">
      <c r="A843" s="1"/>
      <c r="B843" s="47"/>
      <c r="C843" s="48"/>
      <c r="D843" s="49"/>
      <c r="E843" s="47"/>
      <c r="F843" s="50"/>
      <c r="G843" s="50"/>
      <c r="H843" s="50"/>
      <c r="I843" s="1"/>
      <c r="J843" s="1"/>
      <c r="K843" s="1"/>
      <c r="L843" s="1"/>
      <c r="M843" s="1"/>
      <c r="N843" s="1"/>
      <c r="O843" s="1"/>
      <c r="P843" s="1"/>
      <c r="Q843" s="1"/>
      <c r="R843" s="1"/>
      <c r="S843" s="1"/>
      <c r="T843" s="1"/>
      <c r="U843" s="1"/>
      <c r="V843" s="1"/>
      <c r="W843" s="1"/>
      <c r="X843" s="1"/>
      <c r="Y843" s="1"/>
      <c r="Z843" s="1"/>
    </row>
    <row r="844" spans="1:26" ht="15.75" customHeight="1">
      <c r="A844" s="1"/>
      <c r="B844" s="47"/>
      <c r="C844" s="48"/>
      <c r="D844" s="49"/>
      <c r="E844" s="47"/>
      <c r="F844" s="50"/>
      <c r="G844" s="50"/>
      <c r="H844" s="50"/>
      <c r="I844" s="1"/>
      <c r="J844" s="1"/>
      <c r="K844" s="1"/>
      <c r="L844" s="1"/>
      <c r="M844" s="1"/>
      <c r="N844" s="1"/>
      <c r="O844" s="1"/>
      <c r="P844" s="1"/>
      <c r="Q844" s="1"/>
      <c r="R844" s="1"/>
      <c r="S844" s="1"/>
      <c r="T844" s="1"/>
      <c r="U844" s="1"/>
      <c r="V844" s="1"/>
      <c r="W844" s="1"/>
      <c r="X844" s="1"/>
      <c r="Y844" s="1"/>
      <c r="Z844" s="1"/>
    </row>
    <row r="845" spans="1:26" ht="15.75" customHeight="1">
      <c r="A845" s="1"/>
      <c r="B845" s="47"/>
      <c r="C845" s="48"/>
      <c r="D845" s="49"/>
      <c r="E845" s="47"/>
      <c r="F845" s="50"/>
      <c r="G845" s="50"/>
      <c r="H845" s="50"/>
      <c r="I845" s="1"/>
      <c r="J845" s="1"/>
      <c r="K845" s="1"/>
      <c r="L845" s="1"/>
      <c r="M845" s="1"/>
      <c r="N845" s="1"/>
      <c r="O845" s="1"/>
      <c r="P845" s="1"/>
      <c r="Q845" s="1"/>
      <c r="R845" s="1"/>
      <c r="S845" s="1"/>
      <c r="T845" s="1"/>
      <c r="U845" s="1"/>
      <c r="V845" s="1"/>
      <c r="W845" s="1"/>
      <c r="X845" s="1"/>
      <c r="Y845" s="1"/>
      <c r="Z845" s="1"/>
    </row>
    <row r="846" spans="1:26" ht="15.75" customHeight="1">
      <c r="A846" s="1"/>
      <c r="B846" s="47"/>
      <c r="C846" s="48"/>
      <c r="D846" s="49"/>
      <c r="E846" s="47"/>
      <c r="F846" s="50"/>
      <c r="G846" s="50"/>
      <c r="H846" s="50"/>
      <c r="I846" s="1"/>
      <c r="J846" s="1"/>
      <c r="K846" s="1"/>
      <c r="L846" s="1"/>
      <c r="M846" s="1"/>
      <c r="N846" s="1"/>
      <c r="O846" s="1"/>
      <c r="P846" s="1"/>
      <c r="Q846" s="1"/>
      <c r="R846" s="1"/>
      <c r="S846" s="1"/>
      <c r="T846" s="1"/>
      <c r="U846" s="1"/>
      <c r="V846" s="1"/>
      <c r="W846" s="1"/>
      <c r="X846" s="1"/>
      <c r="Y846" s="1"/>
      <c r="Z846" s="1"/>
    </row>
    <row r="847" spans="1:26" ht="15.75" customHeight="1">
      <c r="A847" s="1"/>
      <c r="B847" s="47"/>
      <c r="C847" s="48"/>
      <c r="D847" s="49"/>
      <c r="E847" s="47"/>
      <c r="F847" s="50"/>
      <c r="G847" s="50"/>
      <c r="H847" s="50"/>
      <c r="I847" s="1"/>
      <c r="J847" s="1"/>
      <c r="K847" s="1"/>
      <c r="L847" s="1"/>
      <c r="M847" s="1"/>
      <c r="N847" s="1"/>
      <c r="O847" s="1"/>
      <c r="P847" s="1"/>
      <c r="Q847" s="1"/>
      <c r="R847" s="1"/>
      <c r="S847" s="1"/>
      <c r="T847" s="1"/>
      <c r="U847" s="1"/>
      <c r="V847" s="1"/>
      <c r="W847" s="1"/>
      <c r="X847" s="1"/>
      <c r="Y847" s="1"/>
      <c r="Z847" s="1"/>
    </row>
    <row r="848" spans="1:26" ht="15.75" customHeight="1">
      <c r="A848" s="1"/>
      <c r="B848" s="47"/>
      <c r="C848" s="48"/>
      <c r="D848" s="49"/>
      <c r="E848" s="47"/>
      <c r="F848" s="50"/>
      <c r="G848" s="50"/>
      <c r="H848" s="50"/>
      <c r="I848" s="1"/>
      <c r="J848" s="1"/>
      <c r="K848" s="1"/>
      <c r="L848" s="1"/>
      <c r="M848" s="1"/>
      <c r="N848" s="1"/>
      <c r="O848" s="1"/>
      <c r="P848" s="1"/>
      <c r="Q848" s="1"/>
      <c r="R848" s="1"/>
      <c r="S848" s="1"/>
      <c r="T848" s="1"/>
      <c r="U848" s="1"/>
      <c r="V848" s="1"/>
      <c r="W848" s="1"/>
      <c r="X848" s="1"/>
      <c r="Y848" s="1"/>
      <c r="Z848" s="1"/>
    </row>
    <row r="849" spans="1:26" ht="15.75" customHeight="1">
      <c r="A849" s="1"/>
      <c r="B849" s="47"/>
      <c r="C849" s="48"/>
      <c r="D849" s="49"/>
      <c r="E849" s="47"/>
      <c r="F849" s="50"/>
      <c r="G849" s="50"/>
      <c r="H849" s="50"/>
      <c r="I849" s="1"/>
      <c r="J849" s="1"/>
      <c r="K849" s="1"/>
      <c r="L849" s="1"/>
      <c r="M849" s="1"/>
      <c r="N849" s="1"/>
      <c r="O849" s="1"/>
      <c r="P849" s="1"/>
      <c r="Q849" s="1"/>
      <c r="R849" s="1"/>
      <c r="S849" s="1"/>
      <c r="T849" s="1"/>
      <c r="U849" s="1"/>
      <c r="V849" s="1"/>
      <c r="W849" s="1"/>
      <c r="X849" s="1"/>
      <c r="Y849" s="1"/>
      <c r="Z849" s="1"/>
    </row>
    <row r="850" spans="1:26" ht="15.75" customHeight="1">
      <c r="A850" s="1"/>
      <c r="B850" s="47"/>
      <c r="C850" s="48"/>
      <c r="D850" s="49"/>
      <c r="E850" s="47"/>
      <c r="F850" s="50"/>
      <c r="G850" s="50"/>
      <c r="H850" s="50"/>
      <c r="I850" s="1"/>
      <c r="J850" s="1"/>
      <c r="K850" s="1"/>
      <c r="L850" s="1"/>
      <c r="M850" s="1"/>
      <c r="N850" s="1"/>
      <c r="O850" s="1"/>
      <c r="P850" s="1"/>
      <c r="Q850" s="1"/>
      <c r="R850" s="1"/>
      <c r="S850" s="1"/>
      <c r="T850" s="1"/>
      <c r="U850" s="1"/>
      <c r="V850" s="1"/>
      <c r="W850" s="1"/>
      <c r="X850" s="1"/>
      <c r="Y850" s="1"/>
      <c r="Z850" s="1"/>
    </row>
    <row r="851" spans="1:26" ht="15.75" customHeight="1">
      <c r="A851" s="1"/>
      <c r="B851" s="47"/>
      <c r="C851" s="48"/>
      <c r="D851" s="49"/>
      <c r="E851" s="47"/>
      <c r="F851" s="50"/>
      <c r="G851" s="50"/>
      <c r="H851" s="50"/>
      <c r="I851" s="1"/>
      <c r="J851" s="1"/>
      <c r="K851" s="1"/>
      <c r="L851" s="1"/>
      <c r="M851" s="1"/>
      <c r="N851" s="1"/>
      <c r="O851" s="1"/>
      <c r="P851" s="1"/>
      <c r="Q851" s="1"/>
      <c r="R851" s="1"/>
      <c r="S851" s="1"/>
      <c r="T851" s="1"/>
      <c r="U851" s="1"/>
      <c r="V851" s="1"/>
      <c r="W851" s="1"/>
      <c r="X851" s="1"/>
      <c r="Y851" s="1"/>
      <c r="Z851" s="1"/>
    </row>
    <row r="852" spans="1:26" ht="15.75" customHeight="1">
      <c r="A852" s="1"/>
      <c r="B852" s="47"/>
      <c r="C852" s="48"/>
      <c r="D852" s="49"/>
      <c r="E852" s="47"/>
      <c r="F852" s="50"/>
      <c r="G852" s="50"/>
      <c r="H852" s="50"/>
      <c r="I852" s="1"/>
      <c r="J852" s="1"/>
      <c r="K852" s="1"/>
      <c r="L852" s="1"/>
      <c r="M852" s="1"/>
      <c r="N852" s="1"/>
      <c r="O852" s="1"/>
      <c r="P852" s="1"/>
      <c r="Q852" s="1"/>
      <c r="R852" s="1"/>
      <c r="S852" s="1"/>
      <c r="T852" s="1"/>
      <c r="U852" s="1"/>
      <c r="V852" s="1"/>
      <c r="W852" s="1"/>
      <c r="X852" s="1"/>
      <c r="Y852" s="1"/>
      <c r="Z852" s="1"/>
    </row>
    <row r="853" spans="1:26" ht="15.75" customHeight="1">
      <c r="A853" s="1"/>
      <c r="B853" s="47"/>
      <c r="C853" s="48"/>
      <c r="D853" s="49"/>
      <c r="E853" s="47"/>
      <c r="F853" s="50"/>
      <c r="G853" s="50"/>
      <c r="H853" s="50"/>
      <c r="I853" s="1"/>
      <c r="J853" s="1"/>
      <c r="K853" s="1"/>
      <c r="L853" s="1"/>
      <c r="M853" s="1"/>
      <c r="N853" s="1"/>
      <c r="O853" s="1"/>
      <c r="P853" s="1"/>
      <c r="Q853" s="1"/>
      <c r="R853" s="1"/>
      <c r="S853" s="1"/>
      <c r="T853" s="1"/>
      <c r="U853" s="1"/>
      <c r="V853" s="1"/>
      <c r="W853" s="1"/>
      <c r="X853" s="1"/>
      <c r="Y853" s="1"/>
      <c r="Z853" s="1"/>
    </row>
    <row r="854" spans="1:26" ht="15.75" customHeight="1">
      <c r="A854" s="1"/>
      <c r="B854" s="47"/>
      <c r="C854" s="48"/>
      <c r="D854" s="49"/>
      <c r="E854" s="47"/>
      <c r="F854" s="50"/>
      <c r="G854" s="50"/>
      <c r="H854" s="50"/>
      <c r="I854" s="1"/>
      <c r="J854" s="1"/>
      <c r="K854" s="1"/>
      <c r="L854" s="1"/>
      <c r="M854" s="1"/>
      <c r="N854" s="1"/>
      <c r="O854" s="1"/>
      <c r="P854" s="1"/>
      <c r="Q854" s="1"/>
      <c r="R854" s="1"/>
      <c r="S854" s="1"/>
      <c r="T854" s="1"/>
      <c r="U854" s="1"/>
      <c r="V854" s="1"/>
      <c r="W854" s="1"/>
      <c r="X854" s="1"/>
      <c r="Y854" s="1"/>
      <c r="Z854" s="1"/>
    </row>
    <row r="855" spans="1:26" ht="15.75" customHeight="1">
      <c r="A855" s="1"/>
      <c r="B855" s="47"/>
      <c r="C855" s="48"/>
      <c r="D855" s="49"/>
      <c r="E855" s="47"/>
      <c r="F855" s="50"/>
      <c r="G855" s="50"/>
      <c r="H855" s="50"/>
      <c r="I855" s="1"/>
      <c r="J855" s="1"/>
      <c r="K855" s="1"/>
      <c r="L855" s="1"/>
      <c r="M855" s="1"/>
      <c r="N855" s="1"/>
      <c r="O855" s="1"/>
      <c r="P855" s="1"/>
      <c r="Q855" s="1"/>
      <c r="R855" s="1"/>
      <c r="S855" s="1"/>
      <c r="T855" s="1"/>
      <c r="U855" s="1"/>
      <c r="V855" s="1"/>
      <c r="W855" s="1"/>
      <c r="X855" s="1"/>
      <c r="Y855" s="1"/>
      <c r="Z855" s="1"/>
    </row>
    <row r="856" spans="1:26" ht="15.75" customHeight="1">
      <c r="A856" s="1"/>
      <c r="B856" s="47"/>
      <c r="C856" s="48"/>
      <c r="D856" s="49"/>
      <c r="E856" s="47"/>
      <c r="F856" s="50"/>
      <c r="G856" s="50"/>
      <c r="H856" s="50"/>
      <c r="I856" s="1"/>
      <c r="J856" s="1"/>
      <c r="K856" s="1"/>
      <c r="L856" s="1"/>
      <c r="M856" s="1"/>
      <c r="N856" s="1"/>
      <c r="O856" s="1"/>
      <c r="P856" s="1"/>
      <c r="Q856" s="1"/>
      <c r="R856" s="1"/>
      <c r="S856" s="1"/>
      <c r="T856" s="1"/>
      <c r="U856" s="1"/>
      <c r="V856" s="1"/>
      <c r="W856" s="1"/>
      <c r="X856" s="1"/>
      <c r="Y856" s="1"/>
      <c r="Z856" s="1"/>
    </row>
    <row r="857" spans="1:26" ht="15.75" customHeight="1">
      <c r="A857" s="1"/>
      <c r="B857" s="47"/>
      <c r="C857" s="48"/>
      <c r="D857" s="49"/>
      <c r="E857" s="47"/>
      <c r="F857" s="50"/>
      <c r="G857" s="50"/>
      <c r="H857" s="50"/>
      <c r="I857" s="1"/>
      <c r="J857" s="1"/>
      <c r="K857" s="1"/>
      <c r="L857" s="1"/>
      <c r="M857" s="1"/>
      <c r="N857" s="1"/>
      <c r="O857" s="1"/>
      <c r="P857" s="1"/>
      <c r="Q857" s="1"/>
      <c r="R857" s="1"/>
      <c r="S857" s="1"/>
      <c r="T857" s="1"/>
      <c r="U857" s="1"/>
      <c r="V857" s="1"/>
      <c r="W857" s="1"/>
      <c r="X857" s="1"/>
      <c r="Y857" s="1"/>
      <c r="Z857" s="1"/>
    </row>
    <row r="858" spans="1:26" ht="15.75" customHeight="1">
      <c r="A858" s="1"/>
      <c r="B858" s="47"/>
      <c r="C858" s="48"/>
      <c r="D858" s="49"/>
      <c r="E858" s="47"/>
      <c r="F858" s="50"/>
      <c r="G858" s="50"/>
      <c r="H858" s="50"/>
      <c r="I858" s="1"/>
      <c r="J858" s="1"/>
      <c r="K858" s="1"/>
      <c r="L858" s="1"/>
      <c r="M858" s="1"/>
      <c r="N858" s="1"/>
      <c r="O858" s="1"/>
      <c r="P858" s="1"/>
      <c r="Q858" s="1"/>
      <c r="R858" s="1"/>
      <c r="S858" s="1"/>
      <c r="T858" s="1"/>
      <c r="U858" s="1"/>
      <c r="V858" s="1"/>
      <c r="W858" s="1"/>
      <c r="X858" s="1"/>
      <c r="Y858" s="1"/>
      <c r="Z858" s="1"/>
    </row>
    <row r="859" spans="1:26" ht="15.75" customHeight="1">
      <c r="A859" s="1"/>
      <c r="B859" s="47"/>
      <c r="C859" s="48"/>
      <c r="D859" s="49"/>
      <c r="E859" s="47"/>
      <c r="F859" s="50"/>
      <c r="G859" s="50"/>
      <c r="H859" s="50"/>
      <c r="I859" s="1"/>
      <c r="J859" s="1"/>
      <c r="K859" s="1"/>
      <c r="L859" s="1"/>
      <c r="M859" s="1"/>
      <c r="N859" s="1"/>
      <c r="O859" s="1"/>
      <c r="P859" s="1"/>
      <c r="Q859" s="1"/>
      <c r="R859" s="1"/>
      <c r="S859" s="1"/>
      <c r="T859" s="1"/>
      <c r="U859" s="1"/>
      <c r="V859" s="1"/>
      <c r="W859" s="1"/>
      <c r="X859" s="1"/>
      <c r="Y859" s="1"/>
      <c r="Z859" s="1"/>
    </row>
    <row r="860" spans="1:26" ht="15.75" customHeight="1">
      <c r="A860" s="1"/>
      <c r="B860" s="47"/>
      <c r="C860" s="48"/>
      <c r="D860" s="49"/>
      <c r="E860" s="47"/>
      <c r="F860" s="50"/>
      <c r="G860" s="50"/>
      <c r="H860" s="50"/>
      <c r="I860" s="1"/>
      <c r="J860" s="1"/>
      <c r="K860" s="1"/>
      <c r="L860" s="1"/>
      <c r="M860" s="1"/>
      <c r="N860" s="1"/>
      <c r="O860" s="1"/>
      <c r="P860" s="1"/>
      <c r="Q860" s="1"/>
      <c r="R860" s="1"/>
      <c r="S860" s="1"/>
      <c r="T860" s="1"/>
      <c r="U860" s="1"/>
      <c r="V860" s="1"/>
      <c r="W860" s="1"/>
      <c r="X860" s="1"/>
      <c r="Y860" s="1"/>
      <c r="Z860" s="1"/>
    </row>
    <row r="861" spans="1:26" ht="15.75" customHeight="1">
      <c r="A861" s="1"/>
      <c r="B861" s="47"/>
      <c r="C861" s="48"/>
      <c r="D861" s="49"/>
      <c r="E861" s="47"/>
      <c r="F861" s="50"/>
      <c r="G861" s="50"/>
      <c r="H861" s="50"/>
      <c r="I861" s="1"/>
      <c r="J861" s="1"/>
      <c r="K861" s="1"/>
      <c r="L861" s="1"/>
      <c r="M861" s="1"/>
      <c r="N861" s="1"/>
      <c r="O861" s="1"/>
      <c r="P861" s="1"/>
      <c r="Q861" s="1"/>
      <c r="R861" s="1"/>
      <c r="S861" s="1"/>
      <c r="T861" s="1"/>
      <c r="U861" s="1"/>
      <c r="V861" s="1"/>
      <c r="W861" s="1"/>
      <c r="X861" s="1"/>
      <c r="Y861" s="1"/>
      <c r="Z861" s="1"/>
    </row>
    <row r="862" spans="1:26" ht="15.75" customHeight="1">
      <c r="A862" s="1"/>
      <c r="B862" s="47"/>
      <c r="C862" s="48"/>
      <c r="D862" s="49"/>
      <c r="E862" s="47"/>
      <c r="F862" s="50"/>
      <c r="G862" s="50"/>
      <c r="H862" s="50"/>
      <c r="I862" s="1"/>
      <c r="J862" s="1"/>
      <c r="K862" s="1"/>
      <c r="L862" s="1"/>
      <c r="M862" s="1"/>
      <c r="N862" s="1"/>
      <c r="O862" s="1"/>
      <c r="P862" s="1"/>
      <c r="Q862" s="1"/>
      <c r="R862" s="1"/>
      <c r="S862" s="1"/>
      <c r="T862" s="1"/>
      <c r="U862" s="1"/>
      <c r="V862" s="1"/>
      <c r="W862" s="1"/>
      <c r="X862" s="1"/>
      <c r="Y862" s="1"/>
      <c r="Z862" s="1"/>
    </row>
    <row r="863" spans="1:26" ht="15.75" customHeight="1">
      <c r="A863" s="1"/>
      <c r="B863" s="47"/>
      <c r="C863" s="48"/>
      <c r="D863" s="49"/>
      <c r="E863" s="47"/>
      <c r="F863" s="50"/>
      <c r="G863" s="50"/>
      <c r="H863" s="50"/>
      <c r="I863" s="1"/>
      <c r="J863" s="1"/>
      <c r="K863" s="1"/>
      <c r="L863" s="1"/>
      <c r="M863" s="1"/>
      <c r="N863" s="1"/>
      <c r="O863" s="1"/>
      <c r="P863" s="1"/>
      <c r="Q863" s="1"/>
      <c r="R863" s="1"/>
      <c r="S863" s="1"/>
      <c r="T863" s="1"/>
      <c r="U863" s="1"/>
      <c r="V863" s="1"/>
      <c r="W863" s="1"/>
      <c r="X863" s="1"/>
      <c r="Y863" s="1"/>
      <c r="Z863" s="1"/>
    </row>
    <row r="864" spans="1:26" ht="15.75" customHeight="1">
      <c r="A864" s="1"/>
      <c r="B864" s="47"/>
      <c r="C864" s="48"/>
      <c r="D864" s="49"/>
      <c r="E864" s="47"/>
      <c r="F864" s="50"/>
      <c r="G864" s="50"/>
      <c r="H864" s="50"/>
      <c r="I864" s="1"/>
      <c r="J864" s="1"/>
      <c r="K864" s="1"/>
      <c r="L864" s="1"/>
      <c r="M864" s="1"/>
      <c r="N864" s="1"/>
      <c r="O864" s="1"/>
      <c r="P864" s="1"/>
      <c r="Q864" s="1"/>
      <c r="R864" s="1"/>
      <c r="S864" s="1"/>
      <c r="T864" s="1"/>
      <c r="U864" s="1"/>
      <c r="V864" s="1"/>
      <c r="W864" s="1"/>
      <c r="X864" s="1"/>
      <c r="Y864" s="1"/>
      <c r="Z864" s="1"/>
    </row>
    <row r="865" spans="1:26" ht="15.75" customHeight="1">
      <c r="A865" s="1"/>
      <c r="B865" s="47"/>
      <c r="C865" s="48"/>
      <c r="D865" s="49"/>
      <c r="E865" s="47"/>
      <c r="F865" s="50"/>
      <c r="G865" s="50"/>
      <c r="H865" s="50"/>
      <c r="I865" s="1"/>
      <c r="J865" s="1"/>
      <c r="K865" s="1"/>
      <c r="L865" s="1"/>
      <c r="M865" s="1"/>
      <c r="N865" s="1"/>
      <c r="O865" s="1"/>
      <c r="P865" s="1"/>
      <c r="Q865" s="1"/>
      <c r="R865" s="1"/>
      <c r="S865" s="1"/>
      <c r="T865" s="1"/>
      <c r="U865" s="1"/>
      <c r="V865" s="1"/>
      <c r="W865" s="1"/>
      <c r="X865" s="1"/>
      <c r="Y865" s="1"/>
      <c r="Z865" s="1"/>
    </row>
    <row r="866" spans="1:26" ht="15.75" customHeight="1">
      <c r="A866" s="1"/>
      <c r="B866" s="47"/>
      <c r="C866" s="48"/>
      <c r="D866" s="49"/>
      <c r="E866" s="47"/>
      <c r="F866" s="50"/>
      <c r="G866" s="50"/>
      <c r="H866" s="50"/>
      <c r="I866" s="1"/>
      <c r="J866" s="1"/>
      <c r="K866" s="1"/>
      <c r="L866" s="1"/>
      <c r="M866" s="1"/>
      <c r="N866" s="1"/>
      <c r="O866" s="1"/>
      <c r="P866" s="1"/>
      <c r="Q866" s="1"/>
      <c r="R866" s="1"/>
      <c r="S866" s="1"/>
      <c r="T866" s="1"/>
      <c r="U866" s="1"/>
      <c r="V866" s="1"/>
      <c r="W866" s="1"/>
      <c r="X866" s="1"/>
      <c r="Y866" s="1"/>
      <c r="Z866" s="1"/>
    </row>
    <row r="867" spans="1:26" ht="15.75" customHeight="1">
      <c r="A867" s="1"/>
      <c r="B867" s="47"/>
      <c r="C867" s="48"/>
      <c r="D867" s="49"/>
      <c r="E867" s="47"/>
      <c r="F867" s="50"/>
      <c r="G867" s="50"/>
      <c r="H867" s="50"/>
      <c r="I867" s="1"/>
      <c r="J867" s="1"/>
      <c r="K867" s="1"/>
      <c r="L867" s="1"/>
      <c r="M867" s="1"/>
      <c r="N867" s="1"/>
      <c r="O867" s="1"/>
      <c r="P867" s="1"/>
      <c r="Q867" s="1"/>
      <c r="R867" s="1"/>
      <c r="S867" s="1"/>
      <c r="T867" s="1"/>
      <c r="U867" s="1"/>
      <c r="V867" s="1"/>
      <c r="W867" s="1"/>
      <c r="X867" s="1"/>
      <c r="Y867" s="1"/>
      <c r="Z867" s="1"/>
    </row>
    <row r="868" spans="1:26" ht="15.75" customHeight="1">
      <c r="A868" s="1"/>
      <c r="B868" s="47"/>
      <c r="C868" s="48"/>
      <c r="D868" s="49"/>
      <c r="E868" s="47"/>
      <c r="F868" s="50"/>
      <c r="G868" s="50"/>
      <c r="H868" s="50"/>
      <c r="I868" s="1"/>
      <c r="J868" s="1"/>
      <c r="K868" s="1"/>
      <c r="L868" s="1"/>
      <c r="M868" s="1"/>
      <c r="N868" s="1"/>
      <c r="O868" s="1"/>
      <c r="P868" s="1"/>
      <c r="Q868" s="1"/>
      <c r="R868" s="1"/>
      <c r="S868" s="1"/>
      <c r="T868" s="1"/>
      <c r="U868" s="1"/>
      <c r="V868" s="1"/>
      <c r="W868" s="1"/>
      <c r="X868" s="1"/>
      <c r="Y868" s="1"/>
      <c r="Z868" s="1"/>
    </row>
    <row r="869" spans="1:26" ht="15.75" customHeight="1">
      <c r="A869" s="1"/>
      <c r="B869" s="47"/>
      <c r="C869" s="48"/>
      <c r="D869" s="49"/>
      <c r="E869" s="47"/>
      <c r="F869" s="50"/>
      <c r="G869" s="50"/>
      <c r="H869" s="50"/>
      <c r="I869" s="1"/>
      <c r="J869" s="1"/>
      <c r="K869" s="1"/>
      <c r="L869" s="1"/>
      <c r="M869" s="1"/>
      <c r="N869" s="1"/>
      <c r="O869" s="1"/>
      <c r="P869" s="1"/>
      <c r="Q869" s="1"/>
      <c r="R869" s="1"/>
      <c r="S869" s="1"/>
      <c r="T869" s="1"/>
      <c r="U869" s="1"/>
      <c r="V869" s="1"/>
      <c r="W869" s="1"/>
      <c r="X869" s="1"/>
      <c r="Y869" s="1"/>
      <c r="Z869" s="1"/>
    </row>
    <row r="870" spans="1:26" ht="15.75" customHeight="1">
      <c r="A870" s="1"/>
      <c r="B870" s="47"/>
      <c r="C870" s="48"/>
      <c r="D870" s="49"/>
      <c r="E870" s="47"/>
      <c r="F870" s="50"/>
      <c r="G870" s="50"/>
      <c r="H870" s="50"/>
      <c r="I870" s="1"/>
      <c r="J870" s="1"/>
      <c r="K870" s="1"/>
      <c r="L870" s="1"/>
      <c r="M870" s="1"/>
      <c r="N870" s="1"/>
      <c r="O870" s="1"/>
      <c r="P870" s="1"/>
      <c r="Q870" s="1"/>
      <c r="R870" s="1"/>
      <c r="S870" s="1"/>
      <c r="T870" s="1"/>
      <c r="U870" s="1"/>
      <c r="V870" s="1"/>
      <c r="W870" s="1"/>
      <c r="X870" s="1"/>
      <c r="Y870" s="1"/>
      <c r="Z870" s="1"/>
    </row>
    <row r="871" spans="1:26" ht="15.75" customHeight="1">
      <c r="A871" s="1"/>
      <c r="B871" s="47"/>
      <c r="C871" s="48"/>
      <c r="D871" s="49"/>
      <c r="E871" s="47"/>
      <c r="F871" s="50"/>
      <c r="G871" s="50"/>
      <c r="H871" s="50"/>
      <c r="I871" s="1"/>
      <c r="J871" s="1"/>
      <c r="K871" s="1"/>
      <c r="L871" s="1"/>
      <c r="M871" s="1"/>
      <c r="N871" s="1"/>
      <c r="O871" s="1"/>
      <c r="P871" s="1"/>
      <c r="Q871" s="1"/>
      <c r="R871" s="1"/>
      <c r="S871" s="1"/>
      <c r="T871" s="1"/>
      <c r="U871" s="1"/>
      <c r="V871" s="1"/>
      <c r="W871" s="1"/>
      <c r="X871" s="1"/>
      <c r="Y871" s="1"/>
      <c r="Z871" s="1"/>
    </row>
    <row r="872" spans="1:26" ht="15.75" customHeight="1">
      <c r="A872" s="1"/>
      <c r="B872" s="47"/>
      <c r="C872" s="48"/>
      <c r="D872" s="49"/>
      <c r="E872" s="47"/>
      <c r="F872" s="50"/>
      <c r="G872" s="50"/>
      <c r="H872" s="50"/>
      <c r="I872" s="1"/>
      <c r="J872" s="1"/>
      <c r="K872" s="1"/>
      <c r="L872" s="1"/>
      <c r="M872" s="1"/>
      <c r="N872" s="1"/>
      <c r="O872" s="1"/>
      <c r="P872" s="1"/>
      <c r="Q872" s="1"/>
      <c r="R872" s="1"/>
      <c r="S872" s="1"/>
      <c r="T872" s="1"/>
      <c r="U872" s="1"/>
      <c r="V872" s="1"/>
      <c r="W872" s="1"/>
      <c r="X872" s="1"/>
      <c r="Y872" s="1"/>
      <c r="Z872" s="1"/>
    </row>
    <row r="873" spans="1:26" ht="15.75" customHeight="1">
      <c r="A873" s="1"/>
      <c r="B873" s="47"/>
      <c r="C873" s="48"/>
      <c r="D873" s="49"/>
      <c r="E873" s="47"/>
      <c r="F873" s="50"/>
      <c r="G873" s="50"/>
      <c r="H873" s="50"/>
      <c r="I873" s="1"/>
      <c r="J873" s="1"/>
      <c r="K873" s="1"/>
      <c r="L873" s="1"/>
      <c r="M873" s="1"/>
      <c r="N873" s="1"/>
      <c r="O873" s="1"/>
      <c r="P873" s="1"/>
      <c r="Q873" s="1"/>
      <c r="R873" s="1"/>
      <c r="S873" s="1"/>
      <c r="T873" s="1"/>
      <c r="U873" s="1"/>
      <c r="V873" s="1"/>
      <c r="W873" s="1"/>
      <c r="X873" s="1"/>
      <c r="Y873" s="1"/>
      <c r="Z873" s="1"/>
    </row>
    <row r="874" spans="1:26" ht="15.75" customHeight="1">
      <c r="A874" s="1"/>
      <c r="B874" s="47"/>
      <c r="C874" s="48"/>
      <c r="D874" s="49"/>
      <c r="E874" s="47"/>
      <c r="F874" s="50"/>
      <c r="G874" s="50"/>
      <c r="H874" s="50"/>
      <c r="I874" s="1"/>
      <c r="J874" s="1"/>
      <c r="K874" s="1"/>
      <c r="L874" s="1"/>
      <c r="M874" s="1"/>
      <c r="N874" s="1"/>
      <c r="O874" s="1"/>
      <c r="P874" s="1"/>
      <c r="Q874" s="1"/>
      <c r="R874" s="1"/>
      <c r="S874" s="1"/>
      <c r="T874" s="1"/>
      <c r="U874" s="1"/>
      <c r="V874" s="1"/>
      <c r="W874" s="1"/>
      <c r="X874" s="1"/>
      <c r="Y874" s="1"/>
      <c r="Z874" s="1"/>
    </row>
    <row r="875" spans="1:26" ht="15.75" customHeight="1">
      <c r="A875" s="1"/>
      <c r="B875" s="47"/>
      <c r="C875" s="48"/>
      <c r="D875" s="49"/>
      <c r="E875" s="47"/>
      <c r="F875" s="50"/>
      <c r="G875" s="50"/>
      <c r="H875" s="50"/>
      <c r="I875" s="1"/>
      <c r="J875" s="1"/>
      <c r="K875" s="1"/>
      <c r="L875" s="1"/>
      <c r="M875" s="1"/>
      <c r="N875" s="1"/>
      <c r="O875" s="1"/>
      <c r="P875" s="1"/>
      <c r="Q875" s="1"/>
      <c r="R875" s="1"/>
      <c r="S875" s="1"/>
      <c r="T875" s="1"/>
      <c r="U875" s="1"/>
      <c r="V875" s="1"/>
      <c r="W875" s="1"/>
      <c r="X875" s="1"/>
      <c r="Y875" s="1"/>
      <c r="Z875" s="1"/>
    </row>
    <row r="876" spans="1:26" ht="15.75" customHeight="1">
      <c r="A876" s="1"/>
      <c r="B876" s="47"/>
      <c r="C876" s="48"/>
      <c r="D876" s="49"/>
      <c r="E876" s="47"/>
      <c r="F876" s="50"/>
      <c r="G876" s="50"/>
      <c r="H876" s="50"/>
      <c r="I876" s="1"/>
      <c r="J876" s="1"/>
      <c r="K876" s="1"/>
      <c r="L876" s="1"/>
      <c r="M876" s="1"/>
      <c r="N876" s="1"/>
      <c r="O876" s="1"/>
      <c r="P876" s="1"/>
      <c r="Q876" s="1"/>
      <c r="R876" s="1"/>
      <c r="S876" s="1"/>
      <c r="T876" s="1"/>
      <c r="U876" s="1"/>
      <c r="V876" s="1"/>
      <c r="W876" s="1"/>
      <c r="X876" s="1"/>
      <c r="Y876" s="1"/>
      <c r="Z876" s="1"/>
    </row>
    <row r="877" spans="1:26" ht="15.75" customHeight="1">
      <c r="A877" s="1"/>
      <c r="B877" s="47"/>
      <c r="C877" s="48"/>
      <c r="D877" s="49"/>
      <c r="E877" s="47"/>
      <c r="F877" s="50"/>
      <c r="G877" s="50"/>
      <c r="H877" s="50"/>
      <c r="I877" s="1"/>
      <c r="J877" s="1"/>
      <c r="K877" s="1"/>
      <c r="L877" s="1"/>
      <c r="M877" s="1"/>
      <c r="N877" s="1"/>
      <c r="O877" s="1"/>
      <c r="P877" s="1"/>
      <c r="Q877" s="1"/>
      <c r="R877" s="1"/>
      <c r="S877" s="1"/>
      <c r="T877" s="1"/>
      <c r="U877" s="1"/>
      <c r="V877" s="1"/>
      <c r="W877" s="1"/>
      <c r="X877" s="1"/>
      <c r="Y877" s="1"/>
      <c r="Z877" s="1"/>
    </row>
    <row r="878" spans="1:26" ht="15.75" customHeight="1">
      <c r="A878" s="1"/>
      <c r="B878" s="47"/>
      <c r="C878" s="48"/>
      <c r="D878" s="49"/>
      <c r="E878" s="47"/>
      <c r="F878" s="50"/>
      <c r="G878" s="50"/>
      <c r="H878" s="50"/>
      <c r="I878" s="1"/>
      <c r="J878" s="1"/>
      <c r="K878" s="1"/>
      <c r="L878" s="1"/>
      <c r="M878" s="1"/>
      <c r="N878" s="1"/>
      <c r="O878" s="1"/>
      <c r="P878" s="1"/>
      <c r="Q878" s="1"/>
      <c r="R878" s="1"/>
      <c r="S878" s="1"/>
      <c r="T878" s="1"/>
      <c r="U878" s="1"/>
      <c r="V878" s="1"/>
      <c r="W878" s="1"/>
      <c r="X878" s="1"/>
      <c r="Y878" s="1"/>
      <c r="Z878" s="1"/>
    </row>
    <row r="879" spans="1:26" ht="15.75" customHeight="1">
      <c r="A879" s="1"/>
      <c r="B879" s="47"/>
      <c r="C879" s="48"/>
      <c r="D879" s="49"/>
      <c r="E879" s="47"/>
      <c r="F879" s="50"/>
      <c r="G879" s="50"/>
      <c r="H879" s="50"/>
      <c r="I879" s="1"/>
      <c r="J879" s="1"/>
      <c r="K879" s="1"/>
      <c r="L879" s="1"/>
      <c r="M879" s="1"/>
      <c r="N879" s="1"/>
      <c r="O879" s="1"/>
      <c r="P879" s="1"/>
      <c r="Q879" s="1"/>
      <c r="R879" s="1"/>
      <c r="S879" s="1"/>
      <c r="T879" s="1"/>
      <c r="U879" s="1"/>
      <c r="V879" s="1"/>
      <c r="W879" s="1"/>
      <c r="X879" s="1"/>
      <c r="Y879" s="1"/>
      <c r="Z879" s="1"/>
    </row>
    <row r="880" spans="1:26" ht="15.75" customHeight="1">
      <c r="A880" s="1"/>
      <c r="B880" s="47"/>
      <c r="C880" s="48"/>
      <c r="D880" s="49"/>
      <c r="E880" s="47"/>
      <c r="F880" s="50"/>
      <c r="G880" s="50"/>
      <c r="H880" s="50"/>
      <c r="I880" s="1"/>
      <c r="J880" s="1"/>
      <c r="K880" s="1"/>
      <c r="L880" s="1"/>
      <c r="M880" s="1"/>
      <c r="N880" s="1"/>
      <c r="O880" s="1"/>
      <c r="P880" s="1"/>
      <c r="Q880" s="1"/>
      <c r="R880" s="1"/>
      <c r="S880" s="1"/>
      <c r="T880" s="1"/>
      <c r="U880" s="1"/>
      <c r="V880" s="1"/>
      <c r="W880" s="1"/>
      <c r="X880" s="1"/>
      <c r="Y880" s="1"/>
      <c r="Z880" s="1"/>
    </row>
    <row r="881" spans="1:26" ht="15.75" customHeight="1">
      <c r="A881" s="1"/>
      <c r="B881" s="47"/>
      <c r="C881" s="48"/>
      <c r="D881" s="49"/>
      <c r="E881" s="47"/>
      <c r="F881" s="50"/>
      <c r="G881" s="50"/>
      <c r="H881" s="50"/>
      <c r="I881" s="1"/>
      <c r="J881" s="1"/>
      <c r="K881" s="1"/>
      <c r="L881" s="1"/>
      <c r="M881" s="1"/>
      <c r="N881" s="1"/>
      <c r="O881" s="1"/>
      <c r="P881" s="1"/>
      <c r="Q881" s="1"/>
      <c r="R881" s="1"/>
      <c r="S881" s="1"/>
      <c r="T881" s="1"/>
      <c r="U881" s="1"/>
      <c r="V881" s="1"/>
      <c r="W881" s="1"/>
      <c r="X881" s="1"/>
      <c r="Y881" s="1"/>
      <c r="Z881" s="1"/>
    </row>
    <row r="882" spans="1:26" ht="15.75" customHeight="1">
      <c r="A882" s="1"/>
      <c r="B882" s="47"/>
      <c r="C882" s="48"/>
      <c r="D882" s="49"/>
      <c r="E882" s="47"/>
      <c r="F882" s="50"/>
      <c r="G882" s="50"/>
      <c r="H882" s="50"/>
      <c r="I882" s="1"/>
      <c r="J882" s="1"/>
      <c r="K882" s="1"/>
      <c r="L882" s="1"/>
      <c r="M882" s="1"/>
      <c r="N882" s="1"/>
      <c r="O882" s="1"/>
      <c r="P882" s="1"/>
      <c r="Q882" s="1"/>
      <c r="R882" s="1"/>
      <c r="S882" s="1"/>
      <c r="T882" s="1"/>
      <c r="U882" s="1"/>
      <c r="V882" s="1"/>
      <c r="W882" s="1"/>
      <c r="X882" s="1"/>
      <c r="Y882" s="1"/>
      <c r="Z882" s="1"/>
    </row>
    <row r="883" spans="1:26" ht="15.75" customHeight="1">
      <c r="A883" s="1"/>
      <c r="B883" s="47"/>
      <c r="C883" s="48"/>
      <c r="D883" s="49"/>
      <c r="E883" s="47"/>
      <c r="F883" s="50"/>
      <c r="G883" s="50"/>
      <c r="H883" s="50"/>
      <c r="I883" s="1"/>
      <c r="J883" s="1"/>
      <c r="K883" s="1"/>
      <c r="L883" s="1"/>
      <c r="M883" s="1"/>
      <c r="N883" s="1"/>
      <c r="O883" s="1"/>
      <c r="P883" s="1"/>
      <c r="Q883" s="1"/>
      <c r="R883" s="1"/>
      <c r="S883" s="1"/>
      <c r="T883" s="1"/>
      <c r="U883" s="1"/>
      <c r="V883" s="1"/>
      <c r="W883" s="1"/>
      <c r="X883" s="1"/>
      <c r="Y883" s="1"/>
      <c r="Z883" s="1"/>
    </row>
    <row r="884" spans="1:26" ht="15.75" customHeight="1">
      <c r="A884" s="1"/>
      <c r="B884" s="47"/>
      <c r="C884" s="48"/>
      <c r="D884" s="49"/>
      <c r="E884" s="47"/>
      <c r="F884" s="50"/>
      <c r="G884" s="50"/>
      <c r="H884" s="50"/>
      <c r="I884" s="1"/>
      <c r="J884" s="1"/>
      <c r="K884" s="1"/>
      <c r="L884" s="1"/>
      <c r="M884" s="1"/>
      <c r="N884" s="1"/>
      <c r="O884" s="1"/>
      <c r="P884" s="1"/>
      <c r="Q884" s="1"/>
      <c r="R884" s="1"/>
      <c r="S884" s="1"/>
      <c r="T884" s="1"/>
      <c r="U884" s="1"/>
      <c r="V884" s="1"/>
      <c r="W884" s="1"/>
      <c r="X884" s="1"/>
      <c r="Y884" s="1"/>
      <c r="Z884" s="1"/>
    </row>
    <row r="885" spans="1:26" ht="15.75" customHeight="1">
      <c r="A885" s="1"/>
      <c r="B885" s="47"/>
      <c r="C885" s="48"/>
      <c r="D885" s="49"/>
      <c r="E885" s="47"/>
      <c r="F885" s="50"/>
      <c r="G885" s="50"/>
      <c r="H885" s="50"/>
      <c r="I885" s="1"/>
      <c r="J885" s="1"/>
      <c r="K885" s="1"/>
      <c r="L885" s="1"/>
      <c r="M885" s="1"/>
      <c r="N885" s="1"/>
      <c r="O885" s="1"/>
      <c r="P885" s="1"/>
      <c r="Q885" s="1"/>
      <c r="R885" s="1"/>
      <c r="S885" s="1"/>
      <c r="T885" s="1"/>
      <c r="U885" s="1"/>
      <c r="V885" s="1"/>
      <c r="W885" s="1"/>
      <c r="X885" s="1"/>
      <c r="Y885" s="1"/>
      <c r="Z885" s="1"/>
    </row>
    <row r="886" spans="1:26" ht="15.75" customHeight="1">
      <c r="A886" s="1"/>
      <c r="B886" s="47"/>
      <c r="C886" s="48"/>
      <c r="D886" s="49"/>
      <c r="E886" s="47"/>
      <c r="F886" s="50"/>
      <c r="G886" s="50"/>
      <c r="H886" s="50"/>
      <c r="I886" s="1"/>
      <c r="J886" s="1"/>
      <c r="K886" s="1"/>
      <c r="L886" s="1"/>
      <c r="M886" s="1"/>
      <c r="N886" s="1"/>
      <c r="O886" s="1"/>
      <c r="P886" s="1"/>
      <c r="Q886" s="1"/>
      <c r="R886" s="1"/>
      <c r="S886" s="1"/>
      <c r="T886" s="1"/>
      <c r="U886" s="1"/>
      <c r="V886" s="1"/>
      <c r="W886" s="1"/>
      <c r="X886" s="1"/>
      <c r="Y886" s="1"/>
      <c r="Z886" s="1"/>
    </row>
    <row r="887" spans="1:26" ht="15.75" customHeight="1">
      <c r="A887" s="1"/>
      <c r="B887" s="47"/>
      <c r="C887" s="48"/>
      <c r="D887" s="49"/>
      <c r="E887" s="47"/>
      <c r="F887" s="50"/>
      <c r="G887" s="50"/>
      <c r="H887" s="50"/>
      <c r="I887" s="1"/>
      <c r="J887" s="1"/>
      <c r="K887" s="1"/>
      <c r="L887" s="1"/>
      <c r="M887" s="1"/>
      <c r="N887" s="1"/>
      <c r="O887" s="1"/>
      <c r="P887" s="1"/>
      <c r="Q887" s="1"/>
      <c r="R887" s="1"/>
      <c r="S887" s="1"/>
      <c r="T887" s="1"/>
      <c r="U887" s="1"/>
      <c r="V887" s="1"/>
      <c r="W887" s="1"/>
      <c r="X887" s="1"/>
      <c r="Y887" s="1"/>
      <c r="Z887" s="1"/>
    </row>
    <row r="888" spans="1:26" ht="15.75" customHeight="1">
      <c r="A888" s="1"/>
      <c r="B888" s="47"/>
      <c r="C888" s="48"/>
      <c r="D888" s="49"/>
      <c r="E888" s="47"/>
      <c r="F888" s="50"/>
      <c r="G888" s="50"/>
      <c r="H888" s="50"/>
      <c r="I888" s="1"/>
      <c r="J888" s="1"/>
      <c r="K888" s="1"/>
      <c r="L888" s="1"/>
      <c r="M888" s="1"/>
      <c r="N888" s="1"/>
      <c r="O888" s="1"/>
      <c r="P888" s="1"/>
      <c r="Q888" s="1"/>
      <c r="R888" s="1"/>
      <c r="S888" s="1"/>
      <c r="T888" s="1"/>
      <c r="U888" s="1"/>
      <c r="V888" s="1"/>
      <c r="W888" s="1"/>
      <c r="X888" s="1"/>
      <c r="Y888" s="1"/>
      <c r="Z888" s="1"/>
    </row>
    <row r="889" spans="1:26" ht="15.75" customHeight="1">
      <c r="A889" s="1"/>
      <c r="B889" s="47"/>
      <c r="C889" s="48"/>
      <c r="D889" s="49"/>
      <c r="E889" s="47"/>
      <c r="F889" s="50"/>
      <c r="G889" s="50"/>
      <c r="H889" s="50"/>
      <c r="I889" s="1"/>
      <c r="J889" s="1"/>
      <c r="K889" s="1"/>
      <c r="L889" s="1"/>
      <c r="M889" s="1"/>
      <c r="N889" s="1"/>
      <c r="O889" s="1"/>
      <c r="P889" s="1"/>
      <c r="Q889" s="1"/>
      <c r="R889" s="1"/>
      <c r="S889" s="1"/>
      <c r="T889" s="1"/>
      <c r="U889" s="1"/>
      <c r="V889" s="1"/>
      <c r="W889" s="1"/>
      <c r="X889" s="1"/>
      <c r="Y889" s="1"/>
      <c r="Z889" s="1"/>
    </row>
    <row r="890" spans="1:26" ht="15.75" customHeight="1">
      <c r="A890" s="1"/>
      <c r="B890" s="47"/>
      <c r="C890" s="48"/>
      <c r="D890" s="49"/>
      <c r="E890" s="47"/>
      <c r="F890" s="50"/>
      <c r="G890" s="50"/>
      <c r="H890" s="50"/>
      <c r="I890" s="1"/>
      <c r="J890" s="1"/>
      <c r="K890" s="1"/>
      <c r="L890" s="1"/>
      <c r="M890" s="1"/>
      <c r="N890" s="1"/>
      <c r="O890" s="1"/>
      <c r="P890" s="1"/>
      <c r="Q890" s="1"/>
      <c r="R890" s="1"/>
      <c r="S890" s="1"/>
      <c r="T890" s="1"/>
      <c r="U890" s="1"/>
      <c r="V890" s="1"/>
      <c r="W890" s="1"/>
      <c r="X890" s="1"/>
      <c r="Y890" s="1"/>
      <c r="Z890" s="1"/>
    </row>
    <row r="891" spans="1:26" ht="15.75" customHeight="1">
      <c r="A891" s="1"/>
      <c r="B891" s="47"/>
      <c r="C891" s="48"/>
      <c r="D891" s="49"/>
      <c r="E891" s="47"/>
      <c r="F891" s="50"/>
      <c r="G891" s="50"/>
      <c r="H891" s="50"/>
      <c r="I891" s="1"/>
      <c r="J891" s="1"/>
      <c r="K891" s="1"/>
      <c r="L891" s="1"/>
      <c r="M891" s="1"/>
      <c r="N891" s="1"/>
      <c r="O891" s="1"/>
      <c r="P891" s="1"/>
      <c r="Q891" s="1"/>
      <c r="R891" s="1"/>
      <c r="S891" s="1"/>
      <c r="T891" s="1"/>
      <c r="U891" s="1"/>
      <c r="V891" s="1"/>
      <c r="W891" s="1"/>
      <c r="X891" s="1"/>
      <c r="Y891" s="1"/>
      <c r="Z891" s="1"/>
    </row>
    <row r="892" spans="1:26" ht="15.75" customHeight="1">
      <c r="A892" s="1"/>
      <c r="B892" s="47"/>
      <c r="C892" s="48"/>
      <c r="D892" s="49"/>
      <c r="E892" s="47"/>
      <c r="F892" s="50"/>
      <c r="G892" s="50"/>
      <c r="H892" s="50"/>
      <c r="I892" s="1"/>
      <c r="J892" s="1"/>
      <c r="K892" s="1"/>
      <c r="L892" s="1"/>
      <c r="M892" s="1"/>
      <c r="N892" s="1"/>
      <c r="O892" s="1"/>
      <c r="P892" s="1"/>
      <c r="Q892" s="1"/>
      <c r="R892" s="1"/>
      <c r="S892" s="1"/>
      <c r="T892" s="1"/>
      <c r="U892" s="1"/>
      <c r="V892" s="1"/>
      <c r="W892" s="1"/>
      <c r="X892" s="1"/>
      <c r="Y892" s="1"/>
      <c r="Z892" s="1"/>
    </row>
    <row r="893" spans="1:26" ht="15.75" customHeight="1">
      <c r="A893" s="1"/>
      <c r="B893" s="47"/>
      <c r="C893" s="48"/>
      <c r="D893" s="49"/>
      <c r="E893" s="47"/>
      <c r="F893" s="50"/>
      <c r="G893" s="50"/>
      <c r="H893" s="50"/>
      <c r="I893" s="1"/>
      <c r="J893" s="1"/>
      <c r="K893" s="1"/>
      <c r="L893" s="1"/>
      <c r="M893" s="1"/>
      <c r="N893" s="1"/>
      <c r="O893" s="1"/>
      <c r="P893" s="1"/>
      <c r="Q893" s="1"/>
      <c r="R893" s="1"/>
      <c r="S893" s="1"/>
      <c r="T893" s="1"/>
      <c r="U893" s="1"/>
      <c r="V893" s="1"/>
      <c r="W893" s="1"/>
      <c r="X893" s="1"/>
      <c r="Y893" s="1"/>
      <c r="Z893" s="1"/>
    </row>
    <row r="894" spans="1:26" ht="15.75" customHeight="1">
      <c r="A894" s="1"/>
      <c r="B894" s="47"/>
      <c r="C894" s="48"/>
      <c r="D894" s="49"/>
      <c r="E894" s="47"/>
      <c r="F894" s="50"/>
      <c r="G894" s="50"/>
      <c r="H894" s="50"/>
      <c r="I894" s="1"/>
      <c r="J894" s="1"/>
      <c r="K894" s="1"/>
      <c r="L894" s="1"/>
      <c r="M894" s="1"/>
      <c r="N894" s="1"/>
      <c r="O894" s="1"/>
      <c r="P894" s="1"/>
      <c r="Q894" s="1"/>
      <c r="R894" s="1"/>
      <c r="S894" s="1"/>
      <c r="T894" s="1"/>
      <c r="U894" s="1"/>
      <c r="V894" s="1"/>
      <c r="W894" s="1"/>
      <c r="X894" s="1"/>
      <c r="Y894" s="1"/>
      <c r="Z894" s="1"/>
    </row>
    <row r="895" spans="1:26" ht="15.75" customHeight="1">
      <c r="A895" s="1"/>
      <c r="B895" s="47"/>
      <c r="C895" s="48"/>
      <c r="D895" s="49"/>
      <c r="E895" s="47"/>
      <c r="F895" s="50"/>
      <c r="G895" s="50"/>
      <c r="H895" s="50"/>
      <c r="I895" s="1"/>
      <c r="J895" s="1"/>
      <c r="K895" s="1"/>
      <c r="L895" s="1"/>
      <c r="M895" s="1"/>
      <c r="N895" s="1"/>
      <c r="O895" s="1"/>
      <c r="P895" s="1"/>
      <c r="Q895" s="1"/>
      <c r="R895" s="1"/>
      <c r="S895" s="1"/>
      <c r="T895" s="1"/>
      <c r="U895" s="1"/>
      <c r="V895" s="1"/>
      <c r="W895" s="1"/>
      <c r="X895" s="1"/>
      <c r="Y895" s="1"/>
      <c r="Z895" s="1"/>
    </row>
    <row r="896" spans="1:26" ht="15.75" customHeight="1">
      <c r="A896" s="1"/>
      <c r="B896" s="47"/>
      <c r="C896" s="48"/>
      <c r="D896" s="49"/>
      <c r="E896" s="47"/>
      <c r="F896" s="50"/>
      <c r="G896" s="50"/>
      <c r="H896" s="50"/>
      <c r="I896" s="1"/>
      <c r="J896" s="1"/>
      <c r="K896" s="1"/>
      <c r="L896" s="1"/>
      <c r="M896" s="1"/>
      <c r="N896" s="1"/>
      <c r="O896" s="1"/>
      <c r="P896" s="1"/>
      <c r="Q896" s="1"/>
      <c r="R896" s="1"/>
      <c r="S896" s="1"/>
      <c r="T896" s="1"/>
      <c r="U896" s="1"/>
      <c r="V896" s="1"/>
      <c r="W896" s="1"/>
      <c r="X896" s="1"/>
      <c r="Y896" s="1"/>
      <c r="Z896" s="1"/>
    </row>
    <row r="897" spans="1:26" ht="15.75" customHeight="1">
      <c r="A897" s="1"/>
      <c r="B897" s="47"/>
      <c r="C897" s="48"/>
      <c r="D897" s="49"/>
      <c r="E897" s="47"/>
      <c r="F897" s="50"/>
      <c r="G897" s="50"/>
      <c r="H897" s="50"/>
      <c r="I897" s="1"/>
      <c r="J897" s="1"/>
      <c r="K897" s="1"/>
      <c r="L897" s="1"/>
      <c r="M897" s="1"/>
      <c r="N897" s="1"/>
      <c r="O897" s="1"/>
      <c r="P897" s="1"/>
      <c r="Q897" s="1"/>
      <c r="R897" s="1"/>
      <c r="S897" s="1"/>
      <c r="T897" s="1"/>
      <c r="U897" s="1"/>
      <c r="V897" s="1"/>
      <c r="W897" s="1"/>
      <c r="X897" s="1"/>
      <c r="Y897" s="1"/>
      <c r="Z897" s="1"/>
    </row>
    <row r="898" spans="1:26" ht="15.75" customHeight="1">
      <c r="A898" s="1"/>
      <c r="B898" s="47"/>
      <c r="C898" s="48"/>
      <c r="D898" s="49"/>
      <c r="E898" s="47"/>
      <c r="F898" s="50"/>
      <c r="G898" s="50"/>
      <c r="H898" s="50"/>
      <c r="I898" s="1"/>
      <c r="J898" s="1"/>
      <c r="K898" s="1"/>
      <c r="L898" s="1"/>
      <c r="M898" s="1"/>
      <c r="N898" s="1"/>
      <c r="O898" s="1"/>
      <c r="P898" s="1"/>
      <c r="Q898" s="1"/>
      <c r="R898" s="1"/>
      <c r="S898" s="1"/>
      <c r="T898" s="1"/>
      <c r="U898" s="1"/>
      <c r="V898" s="1"/>
      <c r="W898" s="1"/>
      <c r="X898" s="1"/>
      <c r="Y898" s="1"/>
      <c r="Z898" s="1"/>
    </row>
    <row r="899" spans="1:26" ht="15.75" customHeight="1">
      <c r="A899" s="1"/>
      <c r="B899" s="47"/>
      <c r="C899" s="48"/>
      <c r="D899" s="49"/>
      <c r="E899" s="47"/>
      <c r="F899" s="50"/>
      <c r="G899" s="50"/>
      <c r="H899" s="50"/>
      <c r="I899" s="1"/>
      <c r="J899" s="1"/>
      <c r="K899" s="1"/>
      <c r="L899" s="1"/>
      <c r="M899" s="1"/>
      <c r="N899" s="1"/>
      <c r="O899" s="1"/>
      <c r="P899" s="1"/>
      <c r="Q899" s="1"/>
      <c r="R899" s="1"/>
      <c r="S899" s="1"/>
      <c r="T899" s="1"/>
      <c r="U899" s="1"/>
      <c r="V899" s="1"/>
      <c r="W899" s="1"/>
      <c r="X899" s="1"/>
      <c r="Y899" s="1"/>
      <c r="Z899" s="1"/>
    </row>
    <row r="900" spans="1:26" ht="15.75" customHeight="1">
      <c r="A900" s="1"/>
      <c r="B900" s="47"/>
      <c r="C900" s="48"/>
      <c r="D900" s="49"/>
      <c r="E900" s="47"/>
      <c r="F900" s="50"/>
      <c r="G900" s="50"/>
      <c r="H900" s="50"/>
      <c r="I900" s="1"/>
      <c r="J900" s="1"/>
      <c r="K900" s="1"/>
      <c r="L900" s="1"/>
      <c r="M900" s="1"/>
      <c r="N900" s="1"/>
      <c r="O900" s="1"/>
      <c r="P900" s="1"/>
      <c r="Q900" s="1"/>
      <c r="R900" s="1"/>
      <c r="S900" s="1"/>
      <c r="T900" s="1"/>
      <c r="U900" s="1"/>
      <c r="V900" s="1"/>
      <c r="W900" s="1"/>
      <c r="X900" s="1"/>
      <c r="Y900" s="1"/>
      <c r="Z900" s="1"/>
    </row>
    <row r="901" spans="1:26" ht="15.75" customHeight="1">
      <c r="A901" s="1"/>
      <c r="B901" s="47"/>
      <c r="C901" s="48"/>
      <c r="D901" s="49"/>
      <c r="E901" s="47"/>
      <c r="F901" s="50"/>
      <c r="G901" s="50"/>
      <c r="H901" s="50"/>
      <c r="I901" s="1"/>
      <c r="J901" s="1"/>
      <c r="K901" s="1"/>
      <c r="L901" s="1"/>
      <c r="M901" s="1"/>
      <c r="N901" s="1"/>
      <c r="O901" s="1"/>
      <c r="P901" s="1"/>
      <c r="Q901" s="1"/>
      <c r="R901" s="1"/>
      <c r="S901" s="1"/>
      <c r="T901" s="1"/>
      <c r="U901" s="1"/>
      <c r="V901" s="1"/>
      <c r="W901" s="1"/>
      <c r="X901" s="1"/>
      <c r="Y901" s="1"/>
      <c r="Z901" s="1"/>
    </row>
    <row r="902" spans="1:26" ht="15.75" customHeight="1">
      <c r="A902" s="1"/>
      <c r="B902" s="47"/>
      <c r="C902" s="48"/>
      <c r="D902" s="49"/>
      <c r="E902" s="47"/>
      <c r="F902" s="50"/>
      <c r="G902" s="50"/>
      <c r="H902" s="50"/>
      <c r="I902" s="1"/>
      <c r="J902" s="1"/>
      <c r="K902" s="1"/>
      <c r="L902" s="1"/>
      <c r="M902" s="1"/>
      <c r="N902" s="1"/>
      <c r="O902" s="1"/>
      <c r="P902" s="1"/>
      <c r="Q902" s="1"/>
      <c r="R902" s="1"/>
      <c r="S902" s="1"/>
      <c r="T902" s="1"/>
      <c r="U902" s="1"/>
      <c r="V902" s="1"/>
      <c r="W902" s="1"/>
      <c r="X902" s="1"/>
      <c r="Y902" s="1"/>
      <c r="Z902" s="1"/>
    </row>
    <row r="903" spans="1:26" ht="15.75" customHeight="1">
      <c r="A903" s="1"/>
      <c r="B903" s="47"/>
      <c r="C903" s="48"/>
      <c r="D903" s="49"/>
      <c r="E903" s="47"/>
      <c r="F903" s="50"/>
      <c r="G903" s="50"/>
      <c r="H903" s="50"/>
      <c r="I903" s="1"/>
      <c r="J903" s="1"/>
      <c r="K903" s="1"/>
      <c r="L903" s="1"/>
      <c r="M903" s="1"/>
      <c r="N903" s="1"/>
      <c r="O903" s="1"/>
      <c r="P903" s="1"/>
      <c r="Q903" s="1"/>
      <c r="R903" s="1"/>
      <c r="S903" s="1"/>
      <c r="T903" s="1"/>
      <c r="U903" s="1"/>
      <c r="V903" s="1"/>
      <c r="W903" s="1"/>
      <c r="X903" s="1"/>
      <c r="Y903" s="1"/>
      <c r="Z903" s="1"/>
    </row>
    <row r="904" spans="1:26" ht="15.75" customHeight="1">
      <c r="A904" s="1"/>
      <c r="B904" s="47"/>
      <c r="C904" s="48"/>
      <c r="D904" s="49"/>
      <c r="E904" s="47"/>
      <c r="F904" s="50"/>
      <c r="G904" s="50"/>
      <c r="H904" s="50"/>
      <c r="I904" s="1"/>
      <c r="J904" s="1"/>
      <c r="K904" s="1"/>
      <c r="L904" s="1"/>
      <c r="M904" s="1"/>
      <c r="N904" s="1"/>
      <c r="O904" s="1"/>
      <c r="P904" s="1"/>
      <c r="Q904" s="1"/>
      <c r="R904" s="1"/>
      <c r="S904" s="1"/>
      <c r="T904" s="1"/>
      <c r="U904" s="1"/>
      <c r="V904" s="1"/>
      <c r="W904" s="1"/>
      <c r="X904" s="1"/>
      <c r="Y904" s="1"/>
      <c r="Z904" s="1"/>
    </row>
    <row r="905" spans="1:26" ht="15.75" customHeight="1">
      <c r="A905" s="1"/>
      <c r="B905" s="47"/>
      <c r="C905" s="48"/>
      <c r="D905" s="49"/>
      <c r="E905" s="47"/>
      <c r="F905" s="50"/>
      <c r="G905" s="50"/>
      <c r="H905" s="50"/>
      <c r="I905" s="1"/>
      <c r="J905" s="1"/>
      <c r="K905" s="1"/>
      <c r="L905" s="1"/>
      <c r="M905" s="1"/>
      <c r="N905" s="1"/>
      <c r="O905" s="1"/>
      <c r="P905" s="1"/>
      <c r="Q905" s="1"/>
      <c r="R905" s="1"/>
      <c r="S905" s="1"/>
      <c r="T905" s="1"/>
      <c r="U905" s="1"/>
      <c r="V905" s="1"/>
      <c r="W905" s="1"/>
      <c r="X905" s="1"/>
      <c r="Y905" s="1"/>
      <c r="Z905" s="1"/>
    </row>
    <row r="906" spans="1:26" ht="15.75" customHeight="1">
      <c r="A906" s="1"/>
      <c r="B906" s="47"/>
      <c r="C906" s="48"/>
      <c r="D906" s="49"/>
      <c r="E906" s="47"/>
      <c r="F906" s="50"/>
      <c r="G906" s="50"/>
      <c r="H906" s="50"/>
      <c r="I906" s="1"/>
      <c r="J906" s="1"/>
      <c r="K906" s="1"/>
      <c r="L906" s="1"/>
      <c r="M906" s="1"/>
      <c r="N906" s="1"/>
      <c r="O906" s="1"/>
      <c r="P906" s="1"/>
      <c r="Q906" s="1"/>
      <c r="R906" s="1"/>
      <c r="S906" s="1"/>
      <c r="T906" s="1"/>
      <c r="U906" s="1"/>
      <c r="V906" s="1"/>
      <c r="W906" s="1"/>
      <c r="X906" s="1"/>
      <c r="Y906" s="1"/>
      <c r="Z906" s="1"/>
    </row>
    <row r="907" spans="1:26" ht="15.75" customHeight="1">
      <c r="A907" s="1"/>
      <c r="B907" s="47"/>
      <c r="C907" s="48"/>
      <c r="D907" s="49"/>
      <c r="E907" s="47"/>
      <c r="F907" s="50"/>
      <c r="G907" s="50"/>
      <c r="H907" s="50"/>
      <c r="I907" s="1"/>
      <c r="J907" s="1"/>
      <c r="K907" s="1"/>
      <c r="L907" s="1"/>
      <c r="M907" s="1"/>
      <c r="N907" s="1"/>
      <c r="O907" s="1"/>
      <c r="P907" s="1"/>
      <c r="Q907" s="1"/>
      <c r="R907" s="1"/>
      <c r="S907" s="1"/>
      <c r="T907" s="1"/>
      <c r="U907" s="1"/>
      <c r="V907" s="1"/>
      <c r="W907" s="1"/>
      <c r="X907" s="1"/>
      <c r="Y907" s="1"/>
      <c r="Z907" s="1"/>
    </row>
    <row r="908" spans="1:26" ht="15.75" customHeight="1">
      <c r="A908" s="1"/>
      <c r="B908" s="47"/>
      <c r="C908" s="48"/>
      <c r="D908" s="49"/>
      <c r="E908" s="47"/>
      <c r="F908" s="50"/>
      <c r="G908" s="50"/>
      <c r="H908" s="50"/>
      <c r="I908" s="1"/>
      <c r="J908" s="1"/>
      <c r="K908" s="1"/>
      <c r="L908" s="1"/>
      <c r="M908" s="1"/>
      <c r="N908" s="1"/>
      <c r="O908" s="1"/>
      <c r="P908" s="1"/>
      <c r="Q908" s="1"/>
      <c r="R908" s="1"/>
      <c r="S908" s="1"/>
      <c r="T908" s="1"/>
      <c r="U908" s="1"/>
      <c r="V908" s="1"/>
      <c r="W908" s="1"/>
      <c r="X908" s="1"/>
      <c r="Y908" s="1"/>
      <c r="Z908" s="1"/>
    </row>
    <row r="909" spans="1:26" ht="15.75" customHeight="1">
      <c r="A909" s="1"/>
      <c r="B909" s="47"/>
      <c r="C909" s="48"/>
      <c r="D909" s="49"/>
      <c r="E909" s="47"/>
      <c r="F909" s="50"/>
      <c r="G909" s="50"/>
      <c r="H909" s="50"/>
      <c r="I909" s="1"/>
      <c r="J909" s="1"/>
      <c r="K909" s="1"/>
      <c r="L909" s="1"/>
      <c r="M909" s="1"/>
      <c r="N909" s="1"/>
      <c r="O909" s="1"/>
      <c r="P909" s="1"/>
      <c r="Q909" s="1"/>
      <c r="R909" s="1"/>
      <c r="S909" s="1"/>
      <c r="T909" s="1"/>
      <c r="U909" s="1"/>
      <c r="V909" s="1"/>
      <c r="W909" s="1"/>
      <c r="X909" s="1"/>
      <c r="Y909" s="1"/>
      <c r="Z909" s="1"/>
    </row>
    <row r="910" spans="1:26" ht="15.75" customHeight="1">
      <c r="A910" s="1"/>
      <c r="B910" s="47"/>
      <c r="C910" s="48"/>
      <c r="D910" s="49"/>
      <c r="E910" s="47"/>
      <c r="F910" s="50"/>
      <c r="G910" s="50"/>
      <c r="H910" s="50"/>
      <c r="I910" s="1"/>
      <c r="J910" s="1"/>
      <c r="K910" s="1"/>
      <c r="L910" s="1"/>
      <c r="M910" s="1"/>
      <c r="N910" s="1"/>
      <c r="O910" s="1"/>
      <c r="P910" s="1"/>
      <c r="Q910" s="1"/>
      <c r="R910" s="1"/>
      <c r="S910" s="1"/>
      <c r="T910" s="1"/>
      <c r="U910" s="1"/>
      <c r="V910" s="1"/>
      <c r="W910" s="1"/>
      <c r="X910" s="1"/>
      <c r="Y910" s="1"/>
      <c r="Z910" s="1"/>
    </row>
    <row r="911" spans="1:26" ht="15.75" customHeight="1">
      <c r="A911" s="1"/>
      <c r="B911" s="47"/>
      <c r="C911" s="48"/>
      <c r="D911" s="49"/>
      <c r="E911" s="47"/>
      <c r="F911" s="50"/>
      <c r="G911" s="50"/>
      <c r="H911" s="50"/>
      <c r="I911" s="1"/>
      <c r="J911" s="1"/>
      <c r="K911" s="1"/>
      <c r="L911" s="1"/>
      <c r="M911" s="1"/>
      <c r="N911" s="1"/>
      <c r="O911" s="1"/>
      <c r="P911" s="1"/>
      <c r="Q911" s="1"/>
      <c r="R911" s="1"/>
      <c r="S911" s="1"/>
      <c r="T911" s="1"/>
      <c r="U911" s="1"/>
      <c r="V911" s="1"/>
      <c r="W911" s="1"/>
      <c r="X911" s="1"/>
      <c r="Y911" s="1"/>
      <c r="Z911" s="1"/>
    </row>
    <row r="912" spans="1:26" ht="15.75" customHeight="1">
      <c r="A912" s="1"/>
      <c r="B912" s="47"/>
      <c r="C912" s="48"/>
      <c r="D912" s="49"/>
      <c r="E912" s="47"/>
      <c r="F912" s="50"/>
      <c r="G912" s="50"/>
      <c r="H912" s="50"/>
      <c r="I912" s="1"/>
      <c r="J912" s="1"/>
      <c r="K912" s="1"/>
      <c r="L912" s="1"/>
      <c r="M912" s="1"/>
      <c r="N912" s="1"/>
      <c r="O912" s="1"/>
      <c r="P912" s="1"/>
      <c r="Q912" s="1"/>
      <c r="R912" s="1"/>
      <c r="S912" s="1"/>
      <c r="T912" s="1"/>
      <c r="U912" s="1"/>
      <c r="V912" s="1"/>
      <c r="W912" s="1"/>
      <c r="X912" s="1"/>
      <c r="Y912" s="1"/>
      <c r="Z912" s="1"/>
    </row>
    <row r="913" spans="1:26" ht="15.75" customHeight="1">
      <c r="A913" s="1"/>
      <c r="B913" s="47"/>
      <c r="C913" s="48"/>
      <c r="D913" s="49"/>
      <c r="E913" s="47"/>
      <c r="F913" s="50"/>
      <c r="G913" s="50"/>
      <c r="H913" s="50"/>
      <c r="I913" s="1"/>
      <c r="J913" s="1"/>
      <c r="K913" s="1"/>
      <c r="L913" s="1"/>
      <c r="M913" s="1"/>
      <c r="N913" s="1"/>
      <c r="O913" s="1"/>
      <c r="P913" s="1"/>
      <c r="Q913" s="1"/>
      <c r="R913" s="1"/>
      <c r="S913" s="1"/>
      <c r="T913" s="1"/>
      <c r="U913" s="1"/>
      <c r="V913" s="1"/>
      <c r="W913" s="1"/>
      <c r="X913" s="1"/>
      <c r="Y913" s="1"/>
      <c r="Z913" s="1"/>
    </row>
    <row r="914" spans="1:26" ht="15.75" customHeight="1">
      <c r="A914" s="1"/>
      <c r="B914" s="47"/>
      <c r="C914" s="48"/>
      <c r="D914" s="49"/>
      <c r="E914" s="47"/>
      <c r="F914" s="50"/>
      <c r="G914" s="50"/>
      <c r="H914" s="50"/>
      <c r="I914" s="1"/>
      <c r="J914" s="1"/>
      <c r="K914" s="1"/>
      <c r="L914" s="1"/>
      <c r="M914" s="1"/>
      <c r="N914" s="1"/>
      <c r="O914" s="1"/>
      <c r="P914" s="1"/>
      <c r="Q914" s="1"/>
      <c r="R914" s="1"/>
      <c r="S914" s="1"/>
      <c r="T914" s="1"/>
      <c r="U914" s="1"/>
      <c r="V914" s="1"/>
      <c r="W914" s="1"/>
      <c r="X914" s="1"/>
      <c r="Y914" s="1"/>
      <c r="Z914" s="1"/>
    </row>
    <row r="915" spans="1:26" ht="15.75" customHeight="1">
      <c r="A915" s="1"/>
      <c r="B915" s="47"/>
      <c r="C915" s="48"/>
      <c r="D915" s="49"/>
      <c r="E915" s="47"/>
      <c r="F915" s="50"/>
      <c r="G915" s="50"/>
      <c r="H915" s="50"/>
      <c r="I915" s="1"/>
      <c r="J915" s="1"/>
      <c r="K915" s="1"/>
      <c r="L915" s="1"/>
      <c r="M915" s="1"/>
      <c r="N915" s="1"/>
      <c r="O915" s="1"/>
      <c r="P915" s="1"/>
      <c r="Q915" s="1"/>
      <c r="R915" s="1"/>
      <c r="S915" s="1"/>
      <c r="T915" s="1"/>
      <c r="U915" s="1"/>
      <c r="V915" s="1"/>
      <c r="W915" s="1"/>
      <c r="X915" s="1"/>
      <c r="Y915" s="1"/>
      <c r="Z915" s="1"/>
    </row>
    <row r="916" spans="1:26" ht="15.75" customHeight="1">
      <c r="A916" s="1"/>
      <c r="B916" s="47"/>
      <c r="C916" s="48"/>
      <c r="D916" s="49"/>
      <c r="E916" s="47"/>
      <c r="F916" s="50"/>
      <c r="G916" s="50"/>
      <c r="H916" s="50"/>
      <c r="I916" s="1"/>
      <c r="J916" s="1"/>
      <c r="K916" s="1"/>
      <c r="L916" s="1"/>
      <c r="M916" s="1"/>
      <c r="N916" s="1"/>
      <c r="O916" s="1"/>
      <c r="P916" s="1"/>
      <c r="Q916" s="1"/>
      <c r="R916" s="1"/>
      <c r="S916" s="1"/>
      <c r="T916" s="1"/>
      <c r="U916" s="1"/>
      <c r="V916" s="1"/>
      <c r="W916" s="1"/>
      <c r="X916" s="1"/>
      <c r="Y916" s="1"/>
      <c r="Z916" s="1"/>
    </row>
    <row r="917" spans="1:26" ht="15.75" customHeight="1">
      <c r="A917" s="1"/>
      <c r="B917" s="47"/>
      <c r="C917" s="48"/>
      <c r="D917" s="49"/>
      <c r="E917" s="47"/>
      <c r="F917" s="50"/>
      <c r="G917" s="50"/>
      <c r="H917" s="50"/>
      <c r="I917" s="1"/>
      <c r="J917" s="1"/>
      <c r="K917" s="1"/>
      <c r="L917" s="1"/>
      <c r="M917" s="1"/>
      <c r="N917" s="1"/>
      <c r="O917" s="1"/>
      <c r="P917" s="1"/>
      <c r="Q917" s="1"/>
      <c r="R917" s="1"/>
      <c r="S917" s="1"/>
      <c r="T917" s="1"/>
      <c r="U917" s="1"/>
      <c r="V917" s="1"/>
      <c r="W917" s="1"/>
      <c r="X917" s="1"/>
      <c r="Y917" s="1"/>
      <c r="Z917" s="1"/>
    </row>
    <row r="918" spans="1:26" ht="15.75" customHeight="1">
      <c r="A918" s="1"/>
      <c r="B918" s="47"/>
      <c r="C918" s="48"/>
      <c r="D918" s="49"/>
      <c r="E918" s="47"/>
      <c r="F918" s="50"/>
      <c r="G918" s="50"/>
      <c r="H918" s="50"/>
      <c r="I918" s="1"/>
      <c r="J918" s="1"/>
      <c r="K918" s="1"/>
      <c r="L918" s="1"/>
      <c r="M918" s="1"/>
      <c r="N918" s="1"/>
      <c r="O918" s="1"/>
      <c r="P918" s="1"/>
      <c r="Q918" s="1"/>
      <c r="R918" s="1"/>
      <c r="S918" s="1"/>
      <c r="T918" s="1"/>
      <c r="U918" s="1"/>
      <c r="V918" s="1"/>
      <c r="W918" s="1"/>
      <c r="X918" s="1"/>
      <c r="Y918" s="1"/>
      <c r="Z918" s="1"/>
    </row>
    <row r="919" spans="1:26" ht="15.75" customHeight="1">
      <c r="A919" s="1"/>
      <c r="B919" s="47"/>
      <c r="C919" s="48"/>
      <c r="D919" s="49"/>
      <c r="E919" s="47"/>
      <c r="F919" s="50"/>
      <c r="G919" s="50"/>
      <c r="H919" s="50"/>
      <c r="I919" s="1"/>
      <c r="J919" s="1"/>
      <c r="K919" s="1"/>
      <c r="L919" s="1"/>
      <c r="M919" s="1"/>
      <c r="N919" s="1"/>
      <c r="O919" s="1"/>
      <c r="P919" s="1"/>
      <c r="Q919" s="1"/>
      <c r="R919" s="1"/>
      <c r="S919" s="1"/>
      <c r="T919" s="1"/>
      <c r="U919" s="1"/>
      <c r="V919" s="1"/>
      <c r="W919" s="1"/>
      <c r="X919" s="1"/>
      <c r="Y919" s="1"/>
      <c r="Z919" s="1"/>
    </row>
    <row r="920" spans="1:26" ht="15.75" customHeight="1">
      <c r="A920" s="1"/>
      <c r="B920" s="47"/>
      <c r="C920" s="48"/>
      <c r="D920" s="49"/>
      <c r="E920" s="47"/>
      <c r="F920" s="50"/>
      <c r="G920" s="50"/>
      <c r="H920" s="50"/>
      <c r="I920" s="1"/>
      <c r="J920" s="1"/>
      <c r="K920" s="1"/>
      <c r="L920" s="1"/>
      <c r="M920" s="1"/>
      <c r="N920" s="1"/>
      <c r="O920" s="1"/>
      <c r="P920" s="1"/>
      <c r="Q920" s="1"/>
      <c r="R920" s="1"/>
      <c r="S920" s="1"/>
      <c r="T920" s="1"/>
      <c r="U920" s="1"/>
      <c r="V920" s="1"/>
      <c r="W920" s="1"/>
      <c r="X920" s="1"/>
      <c r="Y920" s="1"/>
      <c r="Z920" s="1"/>
    </row>
    <row r="921" spans="1:26" ht="15.75" customHeight="1">
      <c r="A921" s="1"/>
      <c r="B921" s="47"/>
      <c r="C921" s="48"/>
      <c r="D921" s="49"/>
      <c r="E921" s="47"/>
      <c r="F921" s="50"/>
      <c r="G921" s="50"/>
      <c r="H921" s="50"/>
      <c r="I921" s="1"/>
      <c r="J921" s="1"/>
      <c r="K921" s="1"/>
      <c r="L921" s="1"/>
      <c r="M921" s="1"/>
      <c r="N921" s="1"/>
      <c r="O921" s="1"/>
      <c r="P921" s="1"/>
      <c r="Q921" s="1"/>
      <c r="R921" s="1"/>
      <c r="S921" s="1"/>
      <c r="T921" s="1"/>
      <c r="U921" s="1"/>
      <c r="V921" s="1"/>
      <c r="W921" s="1"/>
      <c r="X921" s="1"/>
      <c r="Y921" s="1"/>
      <c r="Z921" s="1"/>
    </row>
    <row r="922" spans="1:26" ht="15.75" customHeight="1">
      <c r="A922" s="1"/>
      <c r="B922" s="47"/>
      <c r="C922" s="48"/>
      <c r="D922" s="49"/>
      <c r="E922" s="47"/>
      <c r="F922" s="50"/>
      <c r="G922" s="50"/>
      <c r="H922" s="50"/>
      <c r="I922" s="1"/>
      <c r="J922" s="1"/>
      <c r="K922" s="1"/>
      <c r="L922" s="1"/>
      <c r="M922" s="1"/>
      <c r="N922" s="1"/>
      <c r="O922" s="1"/>
      <c r="P922" s="1"/>
      <c r="Q922" s="1"/>
      <c r="R922" s="1"/>
      <c r="S922" s="1"/>
      <c r="T922" s="1"/>
      <c r="U922" s="1"/>
      <c r="V922" s="1"/>
      <c r="W922" s="1"/>
      <c r="X922" s="1"/>
      <c r="Y922" s="1"/>
      <c r="Z922" s="1"/>
    </row>
    <row r="923" spans="1:26" ht="15.75" customHeight="1">
      <c r="A923" s="1"/>
      <c r="B923" s="47"/>
      <c r="C923" s="48"/>
      <c r="D923" s="49"/>
      <c r="E923" s="47"/>
      <c r="F923" s="50"/>
      <c r="G923" s="50"/>
      <c r="H923" s="50"/>
      <c r="I923" s="1"/>
      <c r="J923" s="1"/>
      <c r="K923" s="1"/>
      <c r="L923" s="1"/>
      <c r="M923" s="1"/>
      <c r="N923" s="1"/>
      <c r="O923" s="1"/>
      <c r="P923" s="1"/>
      <c r="Q923" s="1"/>
      <c r="R923" s="1"/>
      <c r="S923" s="1"/>
      <c r="T923" s="1"/>
      <c r="U923" s="1"/>
      <c r="V923" s="1"/>
      <c r="W923" s="1"/>
      <c r="X923" s="1"/>
      <c r="Y923" s="1"/>
      <c r="Z923" s="1"/>
    </row>
    <row r="924" spans="1:26" ht="15.75" customHeight="1">
      <c r="A924" s="1"/>
      <c r="B924" s="47"/>
      <c r="C924" s="48"/>
      <c r="D924" s="49"/>
      <c r="E924" s="47"/>
      <c r="F924" s="50"/>
      <c r="G924" s="50"/>
      <c r="H924" s="50"/>
      <c r="I924" s="1"/>
      <c r="J924" s="1"/>
      <c r="K924" s="1"/>
      <c r="L924" s="1"/>
      <c r="M924" s="1"/>
      <c r="N924" s="1"/>
      <c r="O924" s="1"/>
      <c r="P924" s="1"/>
      <c r="Q924" s="1"/>
      <c r="R924" s="1"/>
      <c r="S924" s="1"/>
      <c r="T924" s="1"/>
      <c r="U924" s="1"/>
      <c r="V924" s="1"/>
      <c r="W924" s="1"/>
      <c r="X924" s="1"/>
      <c r="Y924" s="1"/>
      <c r="Z924" s="1"/>
    </row>
    <row r="925" spans="1:26" ht="15.75" customHeight="1">
      <c r="A925" s="1"/>
      <c r="B925" s="47"/>
      <c r="C925" s="48"/>
      <c r="D925" s="49"/>
      <c r="E925" s="47"/>
      <c r="F925" s="50"/>
      <c r="G925" s="50"/>
      <c r="H925" s="50"/>
      <c r="I925" s="1"/>
      <c r="J925" s="1"/>
      <c r="K925" s="1"/>
      <c r="L925" s="1"/>
      <c r="M925" s="1"/>
      <c r="N925" s="1"/>
      <c r="O925" s="1"/>
      <c r="P925" s="1"/>
      <c r="Q925" s="1"/>
      <c r="R925" s="1"/>
      <c r="S925" s="1"/>
      <c r="T925" s="1"/>
      <c r="U925" s="1"/>
      <c r="V925" s="1"/>
      <c r="W925" s="1"/>
      <c r="X925" s="1"/>
      <c r="Y925" s="1"/>
      <c r="Z925" s="1"/>
    </row>
    <row r="926" spans="1:26" ht="15.75" customHeight="1">
      <c r="A926" s="1"/>
      <c r="B926" s="47"/>
      <c r="C926" s="48"/>
      <c r="D926" s="49"/>
      <c r="E926" s="47"/>
      <c r="F926" s="50"/>
      <c r="G926" s="50"/>
      <c r="H926" s="50"/>
      <c r="I926" s="1"/>
      <c r="J926" s="1"/>
      <c r="K926" s="1"/>
      <c r="L926" s="1"/>
      <c r="M926" s="1"/>
      <c r="N926" s="1"/>
      <c r="O926" s="1"/>
      <c r="P926" s="1"/>
      <c r="Q926" s="1"/>
      <c r="R926" s="1"/>
      <c r="S926" s="1"/>
      <c r="T926" s="1"/>
      <c r="U926" s="1"/>
      <c r="V926" s="1"/>
      <c r="W926" s="1"/>
      <c r="X926" s="1"/>
      <c r="Y926" s="1"/>
      <c r="Z926" s="1"/>
    </row>
    <row r="927" spans="1:26" ht="15.75" customHeight="1">
      <c r="A927" s="1"/>
      <c r="B927" s="47"/>
      <c r="C927" s="48"/>
      <c r="D927" s="49"/>
      <c r="E927" s="47"/>
      <c r="F927" s="50"/>
      <c r="G927" s="50"/>
      <c r="H927" s="50"/>
      <c r="I927" s="1"/>
      <c r="J927" s="1"/>
      <c r="K927" s="1"/>
      <c r="L927" s="1"/>
      <c r="M927" s="1"/>
      <c r="N927" s="1"/>
      <c r="O927" s="1"/>
      <c r="P927" s="1"/>
      <c r="Q927" s="1"/>
      <c r="R927" s="1"/>
      <c r="S927" s="1"/>
      <c r="T927" s="1"/>
      <c r="U927" s="1"/>
      <c r="V927" s="1"/>
      <c r="W927" s="1"/>
      <c r="X927" s="1"/>
      <c r="Y927" s="1"/>
      <c r="Z927" s="1"/>
    </row>
    <row r="928" spans="1:26" ht="15.75" customHeight="1">
      <c r="A928" s="1"/>
      <c r="B928" s="47"/>
      <c r="C928" s="48"/>
      <c r="D928" s="49"/>
      <c r="E928" s="47"/>
      <c r="F928" s="50"/>
      <c r="G928" s="50"/>
      <c r="H928" s="50"/>
      <c r="I928" s="1"/>
      <c r="J928" s="1"/>
      <c r="K928" s="1"/>
      <c r="L928" s="1"/>
      <c r="M928" s="1"/>
      <c r="N928" s="1"/>
      <c r="O928" s="1"/>
      <c r="P928" s="1"/>
      <c r="Q928" s="1"/>
      <c r="R928" s="1"/>
      <c r="S928" s="1"/>
      <c r="T928" s="1"/>
      <c r="U928" s="1"/>
      <c r="V928" s="1"/>
      <c r="W928" s="1"/>
      <c r="X928" s="1"/>
      <c r="Y928" s="1"/>
      <c r="Z928" s="1"/>
    </row>
    <row r="929" spans="1:26" ht="15.75" customHeight="1">
      <c r="A929" s="1"/>
      <c r="B929" s="47"/>
      <c r="C929" s="48"/>
      <c r="D929" s="49"/>
      <c r="E929" s="47"/>
      <c r="F929" s="50"/>
      <c r="G929" s="50"/>
      <c r="H929" s="50"/>
      <c r="I929" s="1"/>
      <c r="J929" s="1"/>
      <c r="K929" s="1"/>
      <c r="L929" s="1"/>
      <c r="M929" s="1"/>
      <c r="N929" s="1"/>
      <c r="O929" s="1"/>
      <c r="P929" s="1"/>
      <c r="Q929" s="1"/>
      <c r="R929" s="1"/>
      <c r="S929" s="1"/>
      <c r="T929" s="1"/>
      <c r="U929" s="1"/>
      <c r="V929" s="1"/>
      <c r="W929" s="1"/>
      <c r="X929" s="1"/>
      <c r="Y929" s="1"/>
      <c r="Z929" s="1"/>
    </row>
    <row r="930" spans="1:26" ht="15.75" customHeight="1">
      <c r="A930" s="1"/>
      <c r="B930" s="47"/>
      <c r="C930" s="48"/>
      <c r="D930" s="49"/>
      <c r="E930" s="47"/>
      <c r="F930" s="50"/>
      <c r="G930" s="50"/>
      <c r="H930" s="50"/>
      <c r="I930" s="1"/>
      <c r="J930" s="1"/>
      <c r="K930" s="1"/>
      <c r="L930" s="1"/>
      <c r="M930" s="1"/>
      <c r="N930" s="1"/>
      <c r="O930" s="1"/>
      <c r="P930" s="1"/>
      <c r="Q930" s="1"/>
      <c r="R930" s="1"/>
      <c r="S930" s="1"/>
      <c r="T930" s="1"/>
      <c r="U930" s="1"/>
      <c r="V930" s="1"/>
      <c r="W930" s="1"/>
      <c r="X930" s="1"/>
      <c r="Y930" s="1"/>
      <c r="Z930" s="1"/>
    </row>
    <row r="931" spans="1:26" ht="15.75" customHeight="1">
      <c r="A931" s="1"/>
      <c r="B931" s="47"/>
      <c r="C931" s="48"/>
      <c r="D931" s="49"/>
      <c r="E931" s="47"/>
      <c r="F931" s="50"/>
      <c r="G931" s="50"/>
      <c r="H931" s="50"/>
      <c r="I931" s="1"/>
      <c r="J931" s="1"/>
      <c r="K931" s="1"/>
      <c r="L931" s="1"/>
      <c r="M931" s="1"/>
      <c r="N931" s="1"/>
      <c r="O931" s="1"/>
      <c r="P931" s="1"/>
      <c r="Q931" s="1"/>
      <c r="R931" s="1"/>
      <c r="S931" s="1"/>
      <c r="T931" s="1"/>
      <c r="U931" s="1"/>
      <c r="V931" s="1"/>
      <c r="W931" s="1"/>
      <c r="X931" s="1"/>
      <c r="Y931" s="1"/>
      <c r="Z931" s="1"/>
    </row>
    <row r="932" spans="1:26" ht="15.75" customHeight="1">
      <c r="A932" s="1"/>
      <c r="B932" s="47"/>
      <c r="C932" s="48"/>
      <c r="D932" s="49"/>
      <c r="E932" s="47"/>
      <c r="F932" s="50"/>
      <c r="G932" s="50"/>
      <c r="H932" s="50"/>
      <c r="I932" s="1"/>
      <c r="J932" s="1"/>
      <c r="K932" s="1"/>
      <c r="L932" s="1"/>
      <c r="M932" s="1"/>
      <c r="N932" s="1"/>
      <c r="O932" s="1"/>
      <c r="P932" s="1"/>
      <c r="Q932" s="1"/>
      <c r="R932" s="1"/>
      <c r="S932" s="1"/>
      <c r="T932" s="1"/>
      <c r="U932" s="1"/>
      <c r="V932" s="1"/>
      <c r="W932" s="1"/>
      <c r="X932" s="1"/>
      <c r="Y932" s="1"/>
      <c r="Z932" s="1"/>
    </row>
    <row r="933" spans="1:26" ht="15.75" customHeight="1">
      <c r="A933" s="1"/>
      <c r="B933" s="47"/>
      <c r="C933" s="48"/>
      <c r="D933" s="49"/>
      <c r="E933" s="47"/>
      <c r="F933" s="50"/>
      <c r="G933" s="50"/>
      <c r="H933" s="50"/>
      <c r="I933" s="1"/>
      <c r="J933" s="1"/>
      <c r="K933" s="1"/>
      <c r="L933" s="1"/>
      <c r="M933" s="1"/>
      <c r="N933" s="1"/>
      <c r="O933" s="1"/>
      <c r="P933" s="1"/>
      <c r="Q933" s="1"/>
      <c r="R933" s="1"/>
      <c r="S933" s="1"/>
      <c r="T933" s="1"/>
      <c r="U933" s="1"/>
      <c r="V933" s="1"/>
      <c r="W933" s="1"/>
      <c r="X933" s="1"/>
      <c r="Y933" s="1"/>
      <c r="Z933" s="1"/>
    </row>
    <row r="934" spans="1:26" ht="15.75" customHeight="1">
      <c r="A934" s="1"/>
      <c r="B934" s="47"/>
      <c r="C934" s="48"/>
      <c r="D934" s="49"/>
      <c r="E934" s="47"/>
      <c r="F934" s="50"/>
      <c r="G934" s="50"/>
      <c r="H934" s="50"/>
      <c r="I934" s="1"/>
      <c r="J934" s="1"/>
      <c r="K934" s="1"/>
      <c r="L934" s="1"/>
      <c r="M934" s="1"/>
      <c r="N934" s="1"/>
      <c r="O934" s="1"/>
      <c r="P934" s="1"/>
      <c r="Q934" s="1"/>
      <c r="R934" s="1"/>
      <c r="S934" s="1"/>
      <c r="T934" s="1"/>
      <c r="U934" s="1"/>
      <c r="V934" s="1"/>
      <c r="W934" s="1"/>
      <c r="X934" s="1"/>
      <c r="Y934" s="1"/>
      <c r="Z934" s="1"/>
    </row>
    <row r="935" spans="1:26" ht="15.75" customHeight="1">
      <c r="A935" s="1"/>
      <c r="B935" s="47"/>
      <c r="C935" s="48"/>
      <c r="D935" s="49"/>
      <c r="E935" s="47"/>
      <c r="F935" s="50"/>
      <c r="G935" s="50"/>
      <c r="H935" s="50"/>
      <c r="I935" s="1"/>
      <c r="J935" s="1"/>
      <c r="K935" s="1"/>
      <c r="L935" s="1"/>
      <c r="M935" s="1"/>
      <c r="N935" s="1"/>
      <c r="O935" s="1"/>
      <c r="P935" s="1"/>
      <c r="Q935" s="1"/>
      <c r="R935" s="1"/>
      <c r="S935" s="1"/>
      <c r="T935" s="1"/>
      <c r="U935" s="1"/>
      <c r="V935" s="1"/>
      <c r="W935" s="1"/>
      <c r="X935" s="1"/>
      <c r="Y935" s="1"/>
      <c r="Z935" s="1"/>
    </row>
    <row r="936" spans="1:26" ht="15.75" customHeight="1">
      <c r="A936" s="1"/>
      <c r="B936" s="47"/>
      <c r="C936" s="48"/>
      <c r="D936" s="49"/>
      <c r="E936" s="47"/>
      <c r="F936" s="50"/>
      <c r="G936" s="50"/>
      <c r="H936" s="50"/>
      <c r="I936" s="1"/>
      <c r="J936" s="1"/>
      <c r="K936" s="1"/>
      <c r="L936" s="1"/>
      <c r="M936" s="1"/>
      <c r="N936" s="1"/>
      <c r="O936" s="1"/>
      <c r="P936" s="1"/>
      <c r="Q936" s="1"/>
      <c r="R936" s="1"/>
      <c r="S936" s="1"/>
      <c r="T936" s="1"/>
      <c r="U936" s="1"/>
      <c r="V936" s="1"/>
      <c r="W936" s="1"/>
      <c r="X936" s="1"/>
      <c r="Y936" s="1"/>
      <c r="Z936" s="1"/>
    </row>
    <row r="937" spans="1:26" ht="15.75" customHeight="1">
      <c r="A937" s="1"/>
      <c r="B937" s="47"/>
      <c r="C937" s="48"/>
      <c r="D937" s="49"/>
      <c r="E937" s="47"/>
      <c r="F937" s="50"/>
      <c r="G937" s="50"/>
      <c r="H937" s="50"/>
      <c r="I937" s="1"/>
      <c r="J937" s="1"/>
      <c r="K937" s="1"/>
      <c r="L937" s="1"/>
      <c r="M937" s="1"/>
      <c r="N937" s="1"/>
      <c r="O937" s="1"/>
      <c r="P937" s="1"/>
      <c r="Q937" s="1"/>
      <c r="R937" s="1"/>
      <c r="S937" s="1"/>
      <c r="T937" s="1"/>
      <c r="U937" s="1"/>
      <c r="V937" s="1"/>
      <c r="W937" s="1"/>
      <c r="X937" s="1"/>
      <c r="Y937" s="1"/>
      <c r="Z937" s="1"/>
    </row>
    <row r="938" spans="1:26" ht="15.75" customHeight="1">
      <c r="A938" s="1"/>
      <c r="B938" s="47"/>
      <c r="C938" s="48"/>
      <c r="D938" s="49"/>
      <c r="E938" s="47"/>
      <c r="F938" s="50"/>
      <c r="G938" s="50"/>
      <c r="H938" s="50"/>
      <c r="I938" s="1"/>
      <c r="J938" s="1"/>
      <c r="K938" s="1"/>
      <c r="L938" s="1"/>
      <c r="M938" s="1"/>
      <c r="N938" s="1"/>
      <c r="O938" s="1"/>
      <c r="P938" s="1"/>
      <c r="Q938" s="1"/>
      <c r="R938" s="1"/>
      <c r="S938" s="1"/>
      <c r="T938" s="1"/>
      <c r="U938" s="1"/>
      <c r="V938" s="1"/>
      <c r="W938" s="1"/>
      <c r="X938" s="1"/>
      <c r="Y938" s="1"/>
      <c r="Z938" s="1"/>
    </row>
    <row r="939" spans="1:26" ht="15.75" customHeight="1">
      <c r="A939" s="1"/>
      <c r="B939" s="47"/>
      <c r="C939" s="48"/>
      <c r="D939" s="49"/>
      <c r="E939" s="47"/>
      <c r="F939" s="50"/>
      <c r="G939" s="50"/>
      <c r="H939" s="50"/>
      <c r="I939" s="1"/>
      <c r="J939" s="1"/>
      <c r="K939" s="1"/>
      <c r="L939" s="1"/>
      <c r="M939" s="1"/>
      <c r="N939" s="1"/>
      <c r="O939" s="1"/>
      <c r="P939" s="1"/>
      <c r="Q939" s="1"/>
      <c r="R939" s="1"/>
      <c r="S939" s="1"/>
      <c r="T939" s="1"/>
      <c r="U939" s="1"/>
      <c r="V939" s="1"/>
      <c r="W939" s="1"/>
      <c r="X939" s="1"/>
      <c r="Y939" s="1"/>
      <c r="Z939" s="1"/>
    </row>
    <row r="940" spans="1:26" ht="15.75" customHeight="1">
      <c r="A940" s="1"/>
      <c r="B940" s="47"/>
      <c r="C940" s="48"/>
      <c r="D940" s="49"/>
      <c r="E940" s="47"/>
      <c r="F940" s="50"/>
      <c r="G940" s="50"/>
      <c r="H940" s="50"/>
      <c r="I940" s="1"/>
      <c r="J940" s="1"/>
      <c r="K940" s="1"/>
      <c r="L940" s="1"/>
      <c r="M940" s="1"/>
      <c r="N940" s="1"/>
      <c r="O940" s="1"/>
      <c r="P940" s="1"/>
      <c r="Q940" s="1"/>
      <c r="R940" s="1"/>
      <c r="S940" s="1"/>
      <c r="T940" s="1"/>
      <c r="U940" s="1"/>
      <c r="V940" s="1"/>
      <c r="W940" s="1"/>
      <c r="X940" s="1"/>
      <c r="Y940" s="1"/>
      <c r="Z940" s="1"/>
    </row>
    <row r="941" spans="1:26" ht="15.75" customHeight="1">
      <c r="A941" s="1"/>
      <c r="B941" s="47"/>
      <c r="C941" s="48"/>
      <c r="D941" s="49"/>
      <c r="E941" s="47"/>
      <c r="F941" s="50"/>
      <c r="G941" s="50"/>
      <c r="H941" s="50"/>
      <c r="I941" s="1"/>
      <c r="J941" s="1"/>
      <c r="K941" s="1"/>
      <c r="L941" s="1"/>
      <c r="M941" s="1"/>
      <c r="N941" s="1"/>
      <c r="O941" s="1"/>
      <c r="P941" s="1"/>
      <c r="Q941" s="1"/>
      <c r="R941" s="1"/>
      <c r="S941" s="1"/>
      <c r="T941" s="1"/>
      <c r="U941" s="1"/>
      <c r="V941" s="1"/>
      <c r="W941" s="1"/>
      <c r="X941" s="1"/>
      <c r="Y941" s="1"/>
      <c r="Z941" s="1"/>
    </row>
    <row r="942" spans="1:26" ht="15.75" customHeight="1">
      <c r="A942" s="1"/>
      <c r="B942" s="47"/>
      <c r="C942" s="48"/>
      <c r="D942" s="49"/>
      <c r="E942" s="47"/>
      <c r="F942" s="50"/>
      <c r="G942" s="50"/>
      <c r="H942" s="50"/>
      <c r="I942" s="1"/>
      <c r="J942" s="1"/>
      <c r="K942" s="1"/>
      <c r="L942" s="1"/>
      <c r="M942" s="1"/>
      <c r="N942" s="1"/>
      <c r="O942" s="1"/>
      <c r="P942" s="1"/>
      <c r="Q942" s="1"/>
      <c r="R942" s="1"/>
      <c r="S942" s="1"/>
      <c r="T942" s="1"/>
      <c r="U942" s="1"/>
      <c r="V942" s="1"/>
      <c r="W942" s="1"/>
      <c r="X942" s="1"/>
      <c r="Y942" s="1"/>
      <c r="Z942" s="1"/>
    </row>
    <row r="943" spans="1:26" ht="15.75" customHeight="1">
      <c r="A943" s="1"/>
      <c r="B943" s="47"/>
      <c r="C943" s="48"/>
      <c r="D943" s="49"/>
      <c r="E943" s="47"/>
      <c r="F943" s="50"/>
      <c r="G943" s="50"/>
      <c r="H943" s="50"/>
      <c r="I943" s="1"/>
      <c r="J943" s="1"/>
      <c r="K943" s="1"/>
      <c r="L943" s="1"/>
      <c r="M943" s="1"/>
      <c r="N943" s="1"/>
      <c r="O943" s="1"/>
      <c r="P943" s="1"/>
      <c r="Q943" s="1"/>
      <c r="R943" s="1"/>
      <c r="S943" s="1"/>
      <c r="T943" s="1"/>
      <c r="U943" s="1"/>
      <c r="V943" s="1"/>
      <c r="W943" s="1"/>
      <c r="X943" s="1"/>
      <c r="Y943" s="1"/>
      <c r="Z943" s="1"/>
    </row>
    <row r="944" spans="1:26" ht="15.75" customHeight="1">
      <c r="A944" s="1"/>
      <c r="B944" s="47"/>
      <c r="C944" s="48"/>
      <c r="D944" s="49"/>
      <c r="E944" s="47"/>
      <c r="F944" s="50"/>
      <c r="G944" s="50"/>
      <c r="H944" s="50"/>
      <c r="I944" s="1"/>
      <c r="J944" s="1"/>
      <c r="K944" s="1"/>
      <c r="L944" s="1"/>
      <c r="M944" s="1"/>
      <c r="N944" s="1"/>
      <c r="O944" s="1"/>
      <c r="P944" s="1"/>
      <c r="Q944" s="1"/>
      <c r="R944" s="1"/>
      <c r="S944" s="1"/>
      <c r="T944" s="1"/>
      <c r="U944" s="1"/>
      <c r="V944" s="1"/>
      <c r="W944" s="1"/>
      <c r="X944" s="1"/>
      <c r="Y944" s="1"/>
      <c r="Z944" s="1"/>
    </row>
    <row r="945" spans="1:26" ht="15.75" customHeight="1">
      <c r="A945" s="1"/>
      <c r="B945" s="47"/>
      <c r="C945" s="48"/>
      <c r="D945" s="49"/>
      <c r="E945" s="47"/>
      <c r="F945" s="50"/>
      <c r="G945" s="50"/>
      <c r="H945" s="50"/>
      <c r="I945" s="1"/>
      <c r="J945" s="1"/>
      <c r="K945" s="1"/>
      <c r="L945" s="1"/>
      <c r="M945" s="1"/>
      <c r="N945" s="1"/>
      <c r="O945" s="1"/>
      <c r="P945" s="1"/>
      <c r="Q945" s="1"/>
      <c r="R945" s="1"/>
      <c r="S945" s="1"/>
      <c r="T945" s="1"/>
      <c r="U945" s="1"/>
      <c r="V945" s="1"/>
      <c r="W945" s="1"/>
      <c r="X945" s="1"/>
      <c r="Y945" s="1"/>
      <c r="Z945" s="1"/>
    </row>
    <row r="946" spans="1:26" ht="15.75" customHeight="1">
      <c r="A946" s="1"/>
      <c r="B946" s="47"/>
      <c r="C946" s="48"/>
      <c r="D946" s="49"/>
      <c r="E946" s="47"/>
      <c r="F946" s="50"/>
      <c r="G946" s="50"/>
      <c r="H946" s="50"/>
      <c r="I946" s="1"/>
      <c r="J946" s="1"/>
      <c r="K946" s="1"/>
      <c r="L946" s="1"/>
      <c r="M946" s="1"/>
      <c r="N946" s="1"/>
      <c r="O946" s="1"/>
      <c r="P946" s="1"/>
      <c r="Q946" s="1"/>
      <c r="R946" s="1"/>
      <c r="S946" s="1"/>
      <c r="T946" s="1"/>
      <c r="U946" s="1"/>
      <c r="V946" s="1"/>
      <c r="W946" s="1"/>
      <c r="X946" s="1"/>
      <c r="Y946" s="1"/>
      <c r="Z946" s="1"/>
    </row>
    <row r="947" spans="1:26" ht="15.75" customHeight="1">
      <c r="A947" s="1"/>
      <c r="B947" s="47"/>
      <c r="C947" s="48"/>
      <c r="D947" s="49"/>
      <c r="E947" s="47"/>
      <c r="F947" s="50"/>
      <c r="G947" s="50"/>
      <c r="H947" s="50"/>
      <c r="I947" s="1"/>
      <c r="J947" s="1"/>
      <c r="K947" s="1"/>
      <c r="L947" s="1"/>
      <c r="M947" s="1"/>
      <c r="N947" s="1"/>
      <c r="O947" s="1"/>
      <c r="P947" s="1"/>
      <c r="Q947" s="1"/>
      <c r="R947" s="1"/>
      <c r="S947" s="1"/>
      <c r="T947" s="1"/>
      <c r="U947" s="1"/>
      <c r="V947" s="1"/>
      <c r="W947" s="1"/>
      <c r="X947" s="1"/>
      <c r="Y947" s="1"/>
      <c r="Z947" s="1"/>
    </row>
    <row r="948" spans="1:26" ht="15.75" customHeight="1">
      <c r="A948" s="1"/>
      <c r="B948" s="47"/>
      <c r="C948" s="48"/>
      <c r="D948" s="49"/>
      <c r="E948" s="47"/>
      <c r="F948" s="50"/>
      <c r="G948" s="50"/>
      <c r="H948" s="50"/>
      <c r="I948" s="1"/>
      <c r="J948" s="1"/>
      <c r="K948" s="1"/>
      <c r="L948" s="1"/>
      <c r="M948" s="1"/>
      <c r="N948" s="1"/>
      <c r="O948" s="1"/>
      <c r="P948" s="1"/>
      <c r="Q948" s="1"/>
      <c r="R948" s="1"/>
      <c r="S948" s="1"/>
      <c r="T948" s="1"/>
      <c r="U948" s="1"/>
      <c r="V948" s="1"/>
      <c r="W948" s="1"/>
      <c r="X948" s="1"/>
      <c r="Y948" s="1"/>
      <c r="Z948" s="1"/>
    </row>
    <row r="949" spans="1:26" ht="15.75" customHeight="1">
      <c r="A949" s="1"/>
      <c r="B949" s="47"/>
      <c r="C949" s="48"/>
      <c r="D949" s="49"/>
      <c r="E949" s="47"/>
      <c r="F949" s="50"/>
      <c r="G949" s="50"/>
      <c r="H949" s="50"/>
      <c r="I949" s="1"/>
      <c r="J949" s="1"/>
      <c r="K949" s="1"/>
      <c r="L949" s="1"/>
      <c r="M949" s="1"/>
      <c r="N949" s="1"/>
      <c r="O949" s="1"/>
      <c r="P949" s="1"/>
      <c r="Q949" s="1"/>
      <c r="R949" s="1"/>
      <c r="S949" s="1"/>
      <c r="T949" s="1"/>
      <c r="U949" s="1"/>
      <c r="V949" s="1"/>
      <c r="W949" s="1"/>
      <c r="X949" s="1"/>
      <c r="Y949" s="1"/>
      <c r="Z949" s="1"/>
    </row>
    <row r="950" spans="1:26" ht="15.75" customHeight="1">
      <c r="A950" s="1"/>
      <c r="B950" s="47"/>
      <c r="C950" s="48"/>
      <c r="D950" s="49"/>
      <c r="E950" s="47"/>
      <c r="F950" s="50"/>
      <c r="G950" s="50"/>
      <c r="H950" s="50"/>
      <c r="I950" s="1"/>
      <c r="J950" s="1"/>
      <c r="K950" s="1"/>
      <c r="L950" s="1"/>
      <c r="M950" s="1"/>
      <c r="N950" s="1"/>
      <c r="O950" s="1"/>
      <c r="P950" s="1"/>
      <c r="Q950" s="1"/>
      <c r="R950" s="1"/>
      <c r="S950" s="1"/>
      <c r="T950" s="1"/>
      <c r="U950" s="1"/>
      <c r="V950" s="1"/>
      <c r="W950" s="1"/>
      <c r="X950" s="1"/>
      <c r="Y950" s="1"/>
      <c r="Z950" s="1"/>
    </row>
    <row r="951" spans="1:26" ht="15.75" customHeight="1">
      <c r="A951" s="1"/>
      <c r="B951" s="47"/>
      <c r="C951" s="48"/>
      <c r="D951" s="49"/>
      <c r="E951" s="47"/>
      <c r="F951" s="50"/>
      <c r="G951" s="50"/>
      <c r="H951" s="50"/>
      <c r="I951" s="1"/>
      <c r="J951" s="1"/>
      <c r="K951" s="1"/>
      <c r="L951" s="1"/>
      <c r="M951" s="1"/>
      <c r="N951" s="1"/>
      <c r="O951" s="1"/>
      <c r="P951" s="1"/>
      <c r="Q951" s="1"/>
      <c r="R951" s="1"/>
      <c r="S951" s="1"/>
      <c r="T951" s="1"/>
      <c r="U951" s="1"/>
      <c r="V951" s="1"/>
      <c r="W951" s="1"/>
      <c r="X951" s="1"/>
      <c r="Y951" s="1"/>
      <c r="Z951" s="1"/>
    </row>
    <row r="952" spans="1:26" ht="15.75" customHeight="1">
      <c r="A952" s="1"/>
      <c r="B952" s="47"/>
      <c r="C952" s="48"/>
      <c r="D952" s="49"/>
      <c r="E952" s="47"/>
      <c r="F952" s="50"/>
      <c r="G952" s="50"/>
      <c r="H952" s="50"/>
      <c r="I952" s="1"/>
      <c r="J952" s="1"/>
      <c r="K952" s="1"/>
      <c r="L952" s="1"/>
      <c r="M952" s="1"/>
      <c r="N952" s="1"/>
      <c r="O952" s="1"/>
      <c r="P952" s="1"/>
      <c r="Q952" s="1"/>
      <c r="R952" s="1"/>
      <c r="S952" s="1"/>
      <c r="T952" s="1"/>
      <c r="U952" s="1"/>
      <c r="V952" s="1"/>
      <c r="W952" s="1"/>
      <c r="X952" s="1"/>
      <c r="Y952" s="1"/>
      <c r="Z952" s="1"/>
    </row>
    <row r="953" spans="1:26" ht="15.75" customHeight="1">
      <c r="A953" s="1"/>
      <c r="B953" s="47"/>
      <c r="C953" s="48"/>
      <c r="D953" s="49"/>
      <c r="E953" s="47"/>
      <c r="F953" s="50"/>
      <c r="G953" s="50"/>
      <c r="H953" s="50"/>
      <c r="I953" s="1"/>
      <c r="J953" s="1"/>
      <c r="K953" s="1"/>
      <c r="L953" s="1"/>
      <c r="M953" s="1"/>
      <c r="N953" s="1"/>
      <c r="O953" s="1"/>
      <c r="P953" s="1"/>
      <c r="Q953" s="1"/>
      <c r="R953" s="1"/>
      <c r="S953" s="1"/>
      <c r="T953" s="1"/>
      <c r="U953" s="1"/>
      <c r="V953" s="1"/>
      <c r="W953" s="1"/>
      <c r="X953" s="1"/>
      <c r="Y953" s="1"/>
      <c r="Z953" s="1"/>
    </row>
    <row r="954" spans="1:26" ht="15.75" customHeight="1">
      <c r="A954" s="1"/>
      <c r="B954" s="47"/>
      <c r="C954" s="48"/>
      <c r="D954" s="49"/>
      <c r="E954" s="47"/>
      <c r="F954" s="50"/>
      <c r="G954" s="50"/>
      <c r="H954" s="50"/>
      <c r="I954" s="1"/>
      <c r="J954" s="1"/>
      <c r="K954" s="1"/>
      <c r="L954" s="1"/>
      <c r="M954" s="1"/>
      <c r="N954" s="1"/>
      <c r="O954" s="1"/>
      <c r="P954" s="1"/>
      <c r="Q954" s="1"/>
      <c r="R954" s="1"/>
      <c r="S954" s="1"/>
      <c r="T954" s="1"/>
      <c r="U954" s="1"/>
      <c r="V954" s="1"/>
      <c r="W954" s="1"/>
      <c r="X954" s="1"/>
      <c r="Y954" s="1"/>
      <c r="Z954" s="1"/>
    </row>
    <row r="955" spans="1:26" ht="15.75" customHeight="1">
      <c r="A955" s="1"/>
      <c r="B955" s="47"/>
      <c r="C955" s="48"/>
      <c r="D955" s="49"/>
      <c r="E955" s="47"/>
      <c r="F955" s="50"/>
      <c r="G955" s="50"/>
      <c r="H955" s="50"/>
      <c r="I955" s="1"/>
      <c r="J955" s="1"/>
      <c r="K955" s="1"/>
      <c r="L955" s="1"/>
      <c r="M955" s="1"/>
      <c r="N955" s="1"/>
      <c r="O955" s="1"/>
      <c r="P955" s="1"/>
      <c r="Q955" s="1"/>
      <c r="R955" s="1"/>
      <c r="S955" s="1"/>
      <c r="T955" s="1"/>
      <c r="U955" s="1"/>
      <c r="V955" s="1"/>
      <c r="W955" s="1"/>
      <c r="X955" s="1"/>
      <c r="Y955" s="1"/>
      <c r="Z955" s="1"/>
    </row>
    <row r="956" spans="1:26" ht="15.75" customHeight="1">
      <c r="A956" s="1"/>
      <c r="B956" s="47"/>
      <c r="C956" s="48"/>
      <c r="D956" s="49"/>
      <c r="E956" s="47"/>
      <c r="F956" s="50"/>
      <c r="G956" s="50"/>
      <c r="H956" s="50"/>
      <c r="I956" s="1"/>
      <c r="J956" s="1"/>
      <c r="K956" s="1"/>
      <c r="L956" s="1"/>
      <c r="M956" s="1"/>
      <c r="N956" s="1"/>
      <c r="O956" s="1"/>
      <c r="P956" s="1"/>
      <c r="Q956" s="1"/>
      <c r="R956" s="1"/>
      <c r="S956" s="1"/>
      <c r="T956" s="1"/>
      <c r="U956" s="1"/>
      <c r="V956" s="1"/>
      <c r="W956" s="1"/>
      <c r="X956" s="1"/>
      <c r="Y956" s="1"/>
      <c r="Z956" s="1"/>
    </row>
    <row r="957" spans="1:26" ht="15.75" customHeight="1">
      <c r="A957" s="1"/>
      <c r="B957" s="47"/>
      <c r="C957" s="48"/>
      <c r="D957" s="49"/>
      <c r="E957" s="47"/>
      <c r="F957" s="50"/>
      <c r="G957" s="50"/>
      <c r="H957" s="50"/>
      <c r="I957" s="1"/>
      <c r="J957" s="1"/>
      <c r="K957" s="1"/>
      <c r="L957" s="1"/>
      <c r="M957" s="1"/>
      <c r="N957" s="1"/>
      <c r="O957" s="1"/>
      <c r="P957" s="1"/>
      <c r="Q957" s="1"/>
      <c r="R957" s="1"/>
      <c r="S957" s="1"/>
      <c r="T957" s="1"/>
      <c r="U957" s="1"/>
      <c r="V957" s="1"/>
      <c r="W957" s="1"/>
      <c r="X957" s="1"/>
      <c r="Y957" s="1"/>
      <c r="Z957" s="1"/>
    </row>
    <row r="958" spans="1:26" ht="15.75" customHeight="1">
      <c r="A958" s="1"/>
      <c r="B958" s="47"/>
      <c r="C958" s="48"/>
      <c r="D958" s="49"/>
      <c r="E958" s="47"/>
      <c r="F958" s="50"/>
      <c r="G958" s="50"/>
      <c r="H958" s="50"/>
      <c r="I958" s="1"/>
      <c r="J958" s="1"/>
      <c r="K958" s="1"/>
      <c r="L958" s="1"/>
      <c r="M958" s="1"/>
      <c r="N958" s="1"/>
      <c r="O958" s="1"/>
      <c r="P958" s="1"/>
      <c r="Q958" s="1"/>
      <c r="R958" s="1"/>
      <c r="S958" s="1"/>
      <c r="T958" s="1"/>
      <c r="U958" s="1"/>
      <c r="V958" s="1"/>
      <c r="W958" s="1"/>
      <c r="X958" s="1"/>
      <c r="Y958" s="1"/>
      <c r="Z958" s="1"/>
    </row>
    <row r="959" spans="1:26" ht="15.75" customHeight="1">
      <c r="A959" s="1"/>
      <c r="B959" s="47"/>
      <c r="C959" s="48"/>
      <c r="D959" s="49"/>
      <c r="E959" s="47"/>
      <c r="F959" s="50"/>
      <c r="G959" s="50"/>
      <c r="H959" s="50"/>
      <c r="I959" s="1"/>
      <c r="J959" s="1"/>
      <c r="K959" s="1"/>
      <c r="L959" s="1"/>
      <c r="M959" s="1"/>
      <c r="N959" s="1"/>
      <c r="O959" s="1"/>
      <c r="P959" s="1"/>
      <c r="Q959" s="1"/>
      <c r="R959" s="1"/>
      <c r="S959" s="1"/>
      <c r="T959" s="1"/>
      <c r="U959" s="1"/>
      <c r="V959" s="1"/>
      <c r="W959" s="1"/>
      <c r="X959" s="1"/>
      <c r="Y959" s="1"/>
      <c r="Z959" s="1"/>
    </row>
    <row r="960" spans="1:26" ht="15.75" customHeight="1">
      <c r="A960" s="1"/>
      <c r="B960" s="47"/>
      <c r="C960" s="48"/>
      <c r="D960" s="49"/>
      <c r="E960" s="47"/>
      <c r="F960" s="50"/>
      <c r="G960" s="50"/>
      <c r="H960" s="50"/>
      <c r="I960" s="1"/>
      <c r="J960" s="1"/>
      <c r="K960" s="1"/>
      <c r="L960" s="1"/>
      <c r="M960" s="1"/>
      <c r="N960" s="1"/>
      <c r="O960" s="1"/>
      <c r="P960" s="1"/>
      <c r="Q960" s="1"/>
      <c r="R960" s="1"/>
      <c r="S960" s="1"/>
      <c r="T960" s="1"/>
      <c r="U960" s="1"/>
      <c r="V960" s="1"/>
      <c r="W960" s="1"/>
      <c r="X960" s="1"/>
      <c r="Y960" s="1"/>
      <c r="Z960" s="1"/>
    </row>
    <row r="961" spans="1:26" ht="15.75" customHeight="1">
      <c r="A961" s="1"/>
      <c r="B961" s="47"/>
      <c r="C961" s="48"/>
      <c r="D961" s="49"/>
      <c r="E961" s="47"/>
      <c r="F961" s="50"/>
      <c r="G961" s="50"/>
      <c r="H961" s="50"/>
      <c r="I961" s="1"/>
      <c r="J961" s="1"/>
      <c r="K961" s="1"/>
      <c r="L961" s="1"/>
      <c r="M961" s="1"/>
      <c r="N961" s="1"/>
      <c r="O961" s="1"/>
      <c r="P961" s="1"/>
      <c r="Q961" s="1"/>
      <c r="R961" s="1"/>
      <c r="S961" s="1"/>
      <c r="T961" s="1"/>
      <c r="U961" s="1"/>
      <c r="V961" s="1"/>
      <c r="W961" s="1"/>
      <c r="X961" s="1"/>
      <c r="Y961" s="1"/>
      <c r="Z961" s="1"/>
    </row>
    <row r="962" spans="1:26" ht="15.75" customHeight="1">
      <c r="A962" s="1"/>
      <c r="B962" s="47"/>
      <c r="C962" s="48"/>
      <c r="D962" s="49"/>
      <c r="E962" s="47"/>
      <c r="F962" s="50"/>
      <c r="G962" s="50"/>
      <c r="H962" s="50"/>
      <c r="I962" s="1"/>
      <c r="J962" s="1"/>
      <c r="K962" s="1"/>
      <c r="L962" s="1"/>
      <c r="M962" s="1"/>
      <c r="N962" s="1"/>
      <c r="O962" s="1"/>
      <c r="P962" s="1"/>
      <c r="Q962" s="1"/>
      <c r="R962" s="1"/>
      <c r="S962" s="1"/>
      <c r="T962" s="1"/>
      <c r="U962" s="1"/>
      <c r="V962" s="1"/>
      <c r="W962" s="1"/>
      <c r="X962" s="1"/>
      <c r="Y962" s="1"/>
      <c r="Z962" s="1"/>
    </row>
    <row r="963" spans="1:26" ht="15.75" customHeight="1">
      <c r="A963" s="1"/>
      <c r="B963" s="47"/>
      <c r="C963" s="48"/>
      <c r="D963" s="49"/>
      <c r="E963" s="47"/>
      <c r="F963" s="50"/>
      <c r="G963" s="50"/>
      <c r="H963" s="50"/>
      <c r="I963" s="1"/>
      <c r="J963" s="1"/>
      <c r="K963" s="1"/>
      <c r="L963" s="1"/>
      <c r="M963" s="1"/>
      <c r="N963" s="1"/>
      <c r="O963" s="1"/>
      <c r="P963" s="1"/>
      <c r="Q963" s="1"/>
      <c r="R963" s="1"/>
      <c r="S963" s="1"/>
      <c r="T963" s="1"/>
      <c r="U963" s="1"/>
      <c r="V963" s="1"/>
      <c r="W963" s="1"/>
      <c r="X963" s="1"/>
      <c r="Y963" s="1"/>
      <c r="Z963" s="1"/>
    </row>
    <row r="964" spans="1:26" ht="15.75" customHeight="1">
      <c r="A964" s="1"/>
      <c r="B964" s="47"/>
      <c r="C964" s="48"/>
      <c r="D964" s="49"/>
      <c r="E964" s="47"/>
      <c r="F964" s="50"/>
      <c r="G964" s="50"/>
      <c r="H964" s="50"/>
      <c r="I964" s="1"/>
      <c r="J964" s="1"/>
      <c r="K964" s="1"/>
      <c r="L964" s="1"/>
      <c r="M964" s="1"/>
      <c r="N964" s="1"/>
      <c r="O964" s="1"/>
      <c r="P964" s="1"/>
      <c r="Q964" s="1"/>
      <c r="R964" s="1"/>
      <c r="S964" s="1"/>
      <c r="T964" s="1"/>
      <c r="U964" s="1"/>
      <c r="V964" s="1"/>
      <c r="W964" s="1"/>
      <c r="X964" s="1"/>
      <c r="Y964" s="1"/>
      <c r="Z964" s="1"/>
    </row>
    <row r="965" spans="1:26" ht="15.75" customHeight="1">
      <c r="A965" s="1"/>
      <c r="B965" s="47"/>
      <c r="C965" s="48"/>
      <c r="D965" s="49"/>
      <c r="E965" s="47"/>
      <c r="F965" s="50"/>
      <c r="G965" s="50"/>
      <c r="H965" s="50"/>
      <c r="I965" s="1"/>
      <c r="J965" s="1"/>
      <c r="K965" s="1"/>
      <c r="L965" s="1"/>
      <c r="M965" s="1"/>
      <c r="N965" s="1"/>
      <c r="O965" s="1"/>
      <c r="P965" s="1"/>
      <c r="Q965" s="1"/>
      <c r="R965" s="1"/>
      <c r="S965" s="1"/>
      <c r="T965" s="1"/>
      <c r="U965" s="1"/>
      <c r="V965" s="1"/>
      <c r="W965" s="1"/>
      <c r="X965" s="1"/>
      <c r="Y965" s="1"/>
      <c r="Z965" s="1"/>
    </row>
    <row r="966" spans="1:26" ht="15.75" customHeight="1">
      <c r="A966" s="1"/>
      <c r="B966" s="47"/>
      <c r="C966" s="48"/>
      <c r="D966" s="49"/>
      <c r="E966" s="47"/>
      <c r="F966" s="50"/>
      <c r="G966" s="50"/>
      <c r="H966" s="50"/>
      <c r="I966" s="1"/>
      <c r="J966" s="1"/>
      <c r="K966" s="1"/>
      <c r="L966" s="1"/>
      <c r="M966" s="1"/>
      <c r="N966" s="1"/>
      <c r="O966" s="1"/>
      <c r="P966" s="1"/>
      <c r="Q966" s="1"/>
      <c r="R966" s="1"/>
      <c r="S966" s="1"/>
      <c r="T966" s="1"/>
      <c r="U966" s="1"/>
      <c r="V966" s="1"/>
      <c r="W966" s="1"/>
      <c r="X966" s="1"/>
      <c r="Y966" s="1"/>
      <c r="Z966" s="1"/>
    </row>
    <row r="967" spans="1:26" ht="15.75" customHeight="1">
      <c r="A967" s="1"/>
      <c r="B967" s="47"/>
      <c r="C967" s="48"/>
      <c r="D967" s="49"/>
      <c r="E967" s="47"/>
      <c r="F967" s="50"/>
      <c r="G967" s="50"/>
      <c r="H967" s="50"/>
      <c r="I967" s="1"/>
      <c r="J967" s="1"/>
      <c r="K967" s="1"/>
      <c r="L967" s="1"/>
      <c r="M967" s="1"/>
      <c r="N967" s="1"/>
      <c r="O967" s="1"/>
      <c r="P967" s="1"/>
      <c r="Q967" s="1"/>
      <c r="R967" s="1"/>
      <c r="S967" s="1"/>
      <c r="T967" s="1"/>
      <c r="U967" s="1"/>
      <c r="V967" s="1"/>
      <c r="W967" s="1"/>
      <c r="X967" s="1"/>
      <c r="Y967" s="1"/>
      <c r="Z967" s="1"/>
    </row>
    <row r="968" spans="1:26" ht="15.75" customHeight="1">
      <c r="A968" s="1"/>
      <c r="B968" s="47"/>
      <c r="C968" s="48"/>
      <c r="D968" s="49"/>
      <c r="E968" s="47"/>
      <c r="F968" s="50"/>
      <c r="G968" s="50"/>
      <c r="H968" s="50"/>
      <c r="I968" s="1"/>
      <c r="J968" s="1"/>
      <c r="K968" s="1"/>
      <c r="L968" s="1"/>
      <c r="M968" s="1"/>
      <c r="N968" s="1"/>
      <c r="O968" s="1"/>
      <c r="P968" s="1"/>
      <c r="Q968" s="1"/>
      <c r="R968" s="1"/>
      <c r="S968" s="1"/>
      <c r="T968" s="1"/>
      <c r="U968" s="1"/>
      <c r="V968" s="1"/>
      <c r="W968" s="1"/>
      <c r="X968" s="1"/>
      <c r="Y968" s="1"/>
      <c r="Z968" s="1"/>
    </row>
    <row r="969" spans="1:26" ht="15.75" customHeight="1">
      <c r="A969" s="1"/>
      <c r="B969" s="47"/>
      <c r="C969" s="48"/>
      <c r="D969" s="49"/>
      <c r="E969" s="47"/>
      <c r="F969" s="50"/>
      <c r="G969" s="50"/>
      <c r="H969" s="50"/>
      <c r="I969" s="1"/>
      <c r="J969" s="1"/>
      <c r="K969" s="1"/>
      <c r="L969" s="1"/>
      <c r="M969" s="1"/>
      <c r="N969" s="1"/>
      <c r="O969" s="1"/>
      <c r="P969" s="1"/>
      <c r="Q969" s="1"/>
      <c r="R969" s="1"/>
      <c r="S969" s="1"/>
      <c r="T969" s="1"/>
      <c r="U969" s="1"/>
      <c r="V969" s="1"/>
      <c r="W969" s="1"/>
      <c r="X969" s="1"/>
      <c r="Y969" s="1"/>
      <c r="Z969" s="1"/>
    </row>
    <row r="970" spans="1:26" ht="15.75" customHeight="1">
      <c r="A970" s="1"/>
      <c r="B970" s="47"/>
      <c r="C970" s="48"/>
      <c r="D970" s="49"/>
      <c r="E970" s="47"/>
      <c r="F970" s="50"/>
      <c r="G970" s="50"/>
      <c r="H970" s="50"/>
      <c r="I970" s="1"/>
      <c r="J970" s="1"/>
      <c r="K970" s="1"/>
      <c r="L970" s="1"/>
      <c r="M970" s="1"/>
      <c r="N970" s="1"/>
      <c r="O970" s="1"/>
      <c r="P970" s="1"/>
      <c r="Q970" s="1"/>
      <c r="R970" s="1"/>
      <c r="S970" s="1"/>
      <c r="T970" s="1"/>
      <c r="U970" s="1"/>
      <c r="V970" s="1"/>
      <c r="W970" s="1"/>
      <c r="X970" s="1"/>
      <c r="Y970" s="1"/>
      <c r="Z970" s="1"/>
    </row>
    <row r="971" spans="1:26" ht="15.75" customHeight="1">
      <c r="A971" s="1"/>
      <c r="B971" s="47"/>
      <c r="C971" s="48"/>
      <c r="D971" s="49"/>
      <c r="E971" s="47"/>
      <c r="F971" s="50"/>
      <c r="G971" s="50"/>
      <c r="H971" s="50"/>
      <c r="I971" s="1"/>
      <c r="J971" s="1"/>
      <c r="K971" s="1"/>
      <c r="L971" s="1"/>
      <c r="M971" s="1"/>
      <c r="N971" s="1"/>
      <c r="O971" s="1"/>
      <c r="P971" s="1"/>
      <c r="Q971" s="1"/>
      <c r="R971" s="1"/>
      <c r="S971" s="1"/>
      <c r="T971" s="1"/>
      <c r="U971" s="1"/>
      <c r="V971" s="1"/>
      <c r="W971" s="1"/>
      <c r="X971" s="1"/>
      <c r="Y971" s="1"/>
      <c r="Z971" s="1"/>
    </row>
    <row r="972" spans="1:26" ht="15.75" customHeight="1">
      <c r="A972" s="1"/>
      <c r="B972" s="47"/>
      <c r="C972" s="48"/>
      <c r="D972" s="49"/>
      <c r="E972" s="47"/>
      <c r="F972" s="50"/>
      <c r="G972" s="50"/>
      <c r="H972" s="50"/>
      <c r="I972" s="1"/>
      <c r="J972" s="1"/>
      <c r="K972" s="1"/>
      <c r="L972" s="1"/>
      <c r="M972" s="1"/>
      <c r="N972" s="1"/>
      <c r="O972" s="1"/>
      <c r="P972" s="1"/>
      <c r="Q972" s="1"/>
      <c r="R972" s="1"/>
      <c r="S972" s="1"/>
      <c r="T972" s="1"/>
      <c r="U972" s="1"/>
      <c r="V972" s="1"/>
      <c r="W972" s="1"/>
      <c r="X972" s="1"/>
      <c r="Y972" s="1"/>
      <c r="Z972" s="1"/>
    </row>
    <row r="973" spans="1:26" ht="15.75" customHeight="1">
      <c r="A973" s="1"/>
      <c r="B973" s="47"/>
      <c r="C973" s="48"/>
      <c r="D973" s="49"/>
      <c r="E973" s="47"/>
      <c r="F973" s="50"/>
      <c r="G973" s="50"/>
      <c r="H973" s="50"/>
      <c r="I973" s="1"/>
      <c r="J973" s="1"/>
      <c r="K973" s="1"/>
      <c r="L973" s="1"/>
      <c r="M973" s="1"/>
      <c r="N973" s="1"/>
      <c r="O973" s="1"/>
      <c r="P973" s="1"/>
      <c r="Q973" s="1"/>
      <c r="R973" s="1"/>
      <c r="S973" s="1"/>
      <c r="T973" s="1"/>
      <c r="U973" s="1"/>
      <c r="V973" s="1"/>
      <c r="W973" s="1"/>
      <c r="X973" s="1"/>
      <c r="Y973" s="1"/>
      <c r="Z973" s="1"/>
    </row>
    <row r="974" spans="1:26" ht="15.75" customHeight="1">
      <c r="A974" s="1"/>
      <c r="B974" s="47"/>
      <c r="C974" s="48"/>
      <c r="D974" s="49"/>
      <c r="E974" s="47"/>
      <c r="F974" s="50"/>
      <c r="G974" s="50"/>
      <c r="H974" s="50"/>
      <c r="I974" s="1"/>
      <c r="J974" s="1"/>
      <c r="K974" s="1"/>
      <c r="L974" s="1"/>
      <c r="M974" s="1"/>
      <c r="N974" s="1"/>
      <c r="O974" s="1"/>
      <c r="P974" s="1"/>
      <c r="Q974" s="1"/>
      <c r="R974" s="1"/>
      <c r="S974" s="1"/>
      <c r="T974" s="1"/>
      <c r="U974" s="1"/>
      <c r="V974" s="1"/>
      <c r="W974" s="1"/>
      <c r="X974" s="1"/>
      <c r="Y974" s="1"/>
      <c r="Z974" s="1"/>
    </row>
    <row r="975" spans="1:26" ht="15.75" customHeight="1">
      <c r="A975" s="1"/>
      <c r="B975" s="47"/>
      <c r="C975" s="48"/>
      <c r="D975" s="49"/>
      <c r="E975" s="47"/>
      <c r="F975" s="50"/>
      <c r="G975" s="50"/>
      <c r="H975" s="50"/>
      <c r="I975" s="1"/>
      <c r="J975" s="1"/>
      <c r="K975" s="1"/>
      <c r="L975" s="1"/>
      <c r="M975" s="1"/>
      <c r="N975" s="1"/>
      <c r="O975" s="1"/>
      <c r="P975" s="1"/>
      <c r="Q975" s="1"/>
      <c r="R975" s="1"/>
      <c r="S975" s="1"/>
      <c r="T975" s="1"/>
      <c r="U975" s="1"/>
      <c r="V975" s="1"/>
      <c r="W975" s="1"/>
      <c r="X975" s="1"/>
      <c r="Y975" s="1"/>
      <c r="Z975" s="1"/>
    </row>
    <row r="976" spans="1:26" ht="15.75" customHeight="1">
      <c r="A976" s="1"/>
      <c r="B976" s="47"/>
      <c r="C976" s="48"/>
      <c r="D976" s="49"/>
      <c r="E976" s="47"/>
      <c r="F976" s="50"/>
      <c r="G976" s="50"/>
      <c r="H976" s="50"/>
      <c r="I976" s="1"/>
      <c r="J976" s="1"/>
      <c r="K976" s="1"/>
      <c r="L976" s="1"/>
      <c r="M976" s="1"/>
      <c r="N976" s="1"/>
      <c r="O976" s="1"/>
      <c r="P976" s="1"/>
      <c r="Q976" s="1"/>
      <c r="R976" s="1"/>
      <c r="S976" s="1"/>
      <c r="T976" s="1"/>
      <c r="U976" s="1"/>
      <c r="V976" s="1"/>
      <c r="W976" s="1"/>
      <c r="X976" s="1"/>
      <c r="Y976" s="1"/>
      <c r="Z976" s="1"/>
    </row>
    <row r="977" spans="1:26" ht="15.75" customHeight="1">
      <c r="A977" s="1"/>
      <c r="B977" s="47"/>
      <c r="C977" s="48"/>
      <c r="D977" s="49"/>
      <c r="E977" s="47"/>
      <c r="F977" s="50"/>
      <c r="G977" s="50"/>
      <c r="H977" s="50"/>
      <c r="I977" s="1"/>
      <c r="J977" s="1"/>
      <c r="K977" s="1"/>
      <c r="L977" s="1"/>
      <c r="M977" s="1"/>
      <c r="N977" s="1"/>
      <c r="O977" s="1"/>
      <c r="P977" s="1"/>
      <c r="Q977" s="1"/>
      <c r="R977" s="1"/>
      <c r="S977" s="1"/>
      <c r="T977" s="1"/>
      <c r="U977" s="1"/>
      <c r="V977" s="1"/>
      <c r="W977" s="1"/>
      <c r="X977" s="1"/>
      <c r="Y977" s="1"/>
      <c r="Z977" s="1"/>
    </row>
    <row r="978" spans="1:26" ht="15.75" customHeight="1">
      <c r="A978" s="1"/>
      <c r="B978" s="47"/>
      <c r="C978" s="48"/>
      <c r="D978" s="49"/>
      <c r="E978" s="47"/>
      <c r="F978" s="50"/>
      <c r="G978" s="50"/>
      <c r="H978" s="50"/>
      <c r="I978" s="1"/>
      <c r="J978" s="1"/>
      <c r="K978" s="1"/>
      <c r="L978" s="1"/>
      <c r="M978" s="1"/>
      <c r="N978" s="1"/>
      <c r="O978" s="1"/>
      <c r="P978" s="1"/>
      <c r="Q978" s="1"/>
      <c r="R978" s="1"/>
      <c r="S978" s="1"/>
      <c r="T978" s="1"/>
      <c r="U978" s="1"/>
      <c r="V978" s="1"/>
      <c r="W978" s="1"/>
      <c r="X978" s="1"/>
      <c r="Y978" s="1"/>
      <c r="Z978" s="1"/>
    </row>
    <row r="979" spans="1:26" ht="15.75" customHeight="1">
      <c r="A979" s="1"/>
      <c r="B979" s="47"/>
      <c r="C979" s="48"/>
      <c r="D979" s="49"/>
      <c r="E979" s="47"/>
      <c r="F979" s="50"/>
      <c r="G979" s="50"/>
      <c r="H979" s="50"/>
      <c r="I979" s="1"/>
      <c r="J979" s="1"/>
      <c r="K979" s="1"/>
      <c r="L979" s="1"/>
      <c r="M979" s="1"/>
      <c r="N979" s="1"/>
      <c r="O979" s="1"/>
      <c r="P979" s="1"/>
      <c r="Q979" s="1"/>
      <c r="R979" s="1"/>
      <c r="S979" s="1"/>
      <c r="T979" s="1"/>
      <c r="U979" s="1"/>
      <c r="V979" s="1"/>
      <c r="W979" s="1"/>
      <c r="X979" s="1"/>
      <c r="Y979" s="1"/>
      <c r="Z979" s="1"/>
    </row>
    <row r="980" spans="1:26" ht="15.75" customHeight="1">
      <c r="A980" s="1"/>
      <c r="B980" s="47"/>
      <c r="C980" s="48"/>
      <c r="D980" s="49"/>
      <c r="E980" s="47"/>
      <c r="F980" s="50"/>
      <c r="G980" s="50"/>
      <c r="H980" s="50"/>
      <c r="I980" s="1"/>
      <c r="J980" s="1"/>
      <c r="K980" s="1"/>
      <c r="L980" s="1"/>
      <c r="M980" s="1"/>
      <c r="N980" s="1"/>
      <c r="O980" s="1"/>
      <c r="P980" s="1"/>
      <c r="Q980" s="1"/>
      <c r="R980" s="1"/>
      <c r="S980" s="1"/>
      <c r="T980" s="1"/>
      <c r="U980" s="1"/>
      <c r="V980" s="1"/>
      <c r="W980" s="1"/>
      <c r="X980" s="1"/>
      <c r="Y980" s="1"/>
      <c r="Z980" s="1"/>
    </row>
    <row r="981" spans="1:26" ht="15.75" customHeight="1">
      <c r="A981" s="1"/>
      <c r="B981" s="47"/>
      <c r="C981" s="48"/>
      <c r="D981" s="49"/>
      <c r="E981" s="47"/>
      <c r="F981" s="50"/>
      <c r="G981" s="50"/>
      <c r="H981" s="50"/>
      <c r="I981" s="1"/>
      <c r="J981" s="1"/>
      <c r="K981" s="1"/>
      <c r="L981" s="1"/>
      <c r="M981" s="1"/>
      <c r="N981" s="1"/>
      <c r="O981" s="1"/>
      <c r="P981" s="1"/>
      <c r="Q981" s="1"/>
      <c r="R981" s="1"/>
      <c r="S981" s="1"/>
      <c r="T981" s="1"/>
      <c r="U981" s="1"/>
      <c r="V981" s="1"/>
      <c r="W981" s="1"/>
      <c r="X981" s="1"/>
      <c r="Y981" s="1"/>
      <c r="Z981" s="1"/>
    </row>
    <row r="982" spans="1:26" ht="15.75" customHeight="1">
      <c r="A982" s="1"/>
      <c r="B982" s="47"/>
      <c r="C982" s="48"/>
      <c r="D982" s="49"/>
      <c r="E982" s="47"/>
      <c r="F982" s="50"/>
      <c r="G982" s="50"/>
      <c r="H982" s="50"/>
      <c r="I982" s="1"/>
      <c r="J982" s="1"/>
      <c r="K982" s="1"/>
      <c r="L982" s="1"/>
      <c r="M982" s="1"/>
      <c r="N982" s="1"/>
      <c r="O982" s="1"/>
      <c r="P982" s="1"/>
      <c r="Q982" s="1"/>
      <c r="R982" s="1"/>
      <c r="S982" s="1"/>
      <c r="T982" s="1"/>
      <c r="U982" s="1"/>
      <c r="V982" s="1"/>
      <c r="W982" s="1"/>
      <c r="X982" s="1"/>
      <c r="Y982" s="1"/>
      <c r="Z982" s="1"/>
    </row>
    <row r="983" spans="1:26" ht="15.75" customHeight="1">
      <c r="A983" s="1"/>
      <c r="B983" s="47"/>
      <c r="C983" s="48"/>
      <c r="D983" s="49"/>
      <c r="E983" s="47"/>
      <c r="F983" s="50"/>
      <c r="G983" s="50"/>
      <c r="H983" s="50"/>
      <c r="I983" s="1"/>
      <c r="J983" s="1"/>
      <c r="K983" s="1"/>
      <c r="L983" s="1"/>
      <c r="M983" s="1"/>
      <c r="N983" s="1"/>
      <c r="O983" s="1"/>
      <c r="P983" s="1"/>
      <c r="Q983" s="1"/>
      <c r="R983" s="1"/>
      <c r="S983" s="1"/>
      <c r="T983" s="1"/>
      <c r="U983" s="1"/>
      <c r="V983" s="1"/>
      <c r="W983" s="1"/>
      <c r="X983" s="1"/>
      <c r="Y983" s="1"/>
      <c r="Z983" s="1"/>
    </row>
    <row r="984" spans="1:26" ht="15.75" customHeight="1">
      <c r="A984" s="1"/>
      <c r="B984" s="47"/>
      <c r="C984" s="48"/>
      <c r="D984" s="49"/>
      <c r="E984" s="47"/>
      <c r="F984" s="50"/>
      <c r="G984" s="50"/>
      <c r="H984" s="50"/>
      <c r="I984" s="1"/>
      <c r="J984" s="1"/>
      <c r="K984" s="1"/>
      <c r="L984" s="1"/>
      <c r="M984" s="1"/>
      <c r="N984" s="1"/>
      <c r="O984" s="1"/>
      <c r="P984" s="1"/>
      <c r="Q984" s="1"/>
      <c r="R984" s="1"/>
      <c r="S984" s="1"/>
      <c r="T984" s="1"/>
      <c r="U984" s="1"/>
      <c r="V984" s="1"/>
      <c r="W984" s="1"/>
      <c r="X984" s="1"/>
      <c r="Y984" s="1"/>
      <c r="Z984" s="1"/>
    </row>
    <row r="985" spans="1:26" ht="15.75" customHeight="1">
      <c r="A985" s="1"/>
      <c r="B985" s="47"/>
      <c r="C985" s="48"/>
      <c r="D985" s="49"/>
      <c r="E985" s="47"/>
      <c r="F985" s="50"/>
      <c r="G985" s="50"/>
      <c r="H985" s="50"/>
      <c r="I985" s="1"/>
      <c r="J985" s="1"/>
      <c r="K985" s="1"/>
      <c r="L985" s="1"/>
      <c r="M985" s="1"/>
      <c r="N985" s="1"/>
      <c r="O985" s="1"/>
      <c r="P985" s="1"/>
      <c r="Q985" s="1"/>
      <c r="R985" s="1"/>
      <c r="S985" s="1"/>
      <c r="T985" s="1"/>
      <c r="U985" s="1"/>
      <c r="V985" s="1"/>
      <c r="W985" s="1"/>
      <c r="X985" s="1"/>
      <c r="Y985" s="1"/>
      <c r="Z985" s="1"/>
    </row>
    <row r="986" spans="1:26" ht="15.75" customHeight="1">
      <c r="A986" s="1"/>
      <c r="B986" s="47"/>
      <c r="C986" s="48"/>
      <c r="D986" s="49"/>
      <c r="E986" s="47"/>
      <c r="F986" s="50"/>
      <c r="G986" s="50"/>
      <c r="H986" s="50"/>
      <c r="I986" s="1"/>
      <c r="J986" s="1"/>
      <c r="K986" s="1"/>
      <c r="L986" s="1"/>
      <c r="M986" s="1"/>
      <c r="N986" s="1"/>
      <c r="O986" s="1"/>
      <c r="P986" s="1"/>
      <c r="Q986" s="1"/>
      <c r="R986" s="1"/>
      <c r="S986" s="1"/>
      <c r="T986" s="1"/>
      <c r="U986" s="1"/>
      <c r="V986" s="1"/>
      <c r="W986" s="1"/>
      <c r="X986" s="1"/>
      <c r="Y986" s="1"/>
      <c r="Z986" s="1"/>
    </row>
    <row r="987" spans="1:26" ht="15.75" customHeight="1">
      <c r="A987" s="1"/>
      <c r="B987" s="47"/>
      <c r="C987" s="48"/>
      <c r="D987" s="49"/>
      <c r="E987" s="47"/>
      <c r="F987" s="50"/>
      <c r="G987" s="50"/>
      <c r="H987" s="50"/>
      <c r="I987" s="1"/>
      <c r="J987" s="1"/>
      <c r="K987" s="1"/>
      <c r="L987" s="1"/>
      <c r="M987" s="1"/>
      <c r="N987" s="1"/>
      <c r="O987" s="1"/>
      <c r="P987" s="1"/>
      <c r="Q987" s="1"/>
      <c r="R987" s="1"/>
      <c r="S987" s="1"/>
      <c r="T987" s="1"/>
      <c r="U987" s="1"/>
      <c r="V987" s="1"/>
      <c r="W987" s="1"/>
      <c r="X987" s="1"/>
      <c r="Y987" s="1"/>
      <c r="Z987" s="1"/>
    </row>
    <row r="988" spans="1:26" ht="15.75" customHeight="1">
      <c r="A988" s="1"/>
      <c r="B988" s="47"/>
      <c r="C988" s="48"/>
      <c r="D988" s="49"/>
      <c r="E988" s="47"/>
      <c r="F988" s="50"/>
      <c r="G988" s="50"/>
      <c r="H988" s="50"/>
      <c r="I988" s="1"/>
      <c r="J988" s="1"/>
      <c r="K988" s="1"/>
      <c r="L988" s="1"/>
      <c r="M988" s="1"/>
      <c r="N988" s="1"/>
      <c r="O988" s="1"/>
      <c r="P988" s="1"/>
      <c r="Q988" s="1"/>
      <c r="R988" s="1"/>
      <c r="S988" s="1"/>
      <c r="T988" s="1"/>
      <c r="U988" s="1"/>
      <c r="V988" s="1"/>
      <c r="W988" s="1"/>
      <c r="X988" s="1"/>
      <c r="Y988" s="1"/>
      <c r="Z988" s="1"/>
    </row>
    <row r="989" spans="1:26" ht="15.75" customHeight="1">
      <c r="A989" s="1"/>
      <c r="B989" s="47"/>
      <c r="C989" s="48"/>
      <c r="D989" s="49"/>
      <c r="E989" s="47"/>
      <c r="F989" s="50"/>
      <c r="G989" s="50"/>
      <c r="H989" s="50"/>
      <c r="I989" s="1"/>
      <c r="J989" s="1"/>
      <c r="K989" s="1"/>
      <c r="L989" s="1"/>
      <c r="M989" s="1"/>
      <c r="N989" s="1"/>
      <c r="O989" s="1"/>
      <c r="P989" s="1"/>
      <c r="Q989" s="1"/>
      <c r="R989" s="1"/>
      <c r="S989" s="1"/>
      <c r="T989" s="1"/>
      <c r="U989" s="1"/>
      <c r="V989" s="1"/>
      <c r="W989" s="1"/>
      <c r="X989" s="1"/>
      <c r="Y989" s="1"/>
      <c r="Z989" s="1"/>
    </row>
    <row r="990" spans="1:26" ht="15.75" customHeight="1">
      <c r="A990" s="1"/>
      <c r="B990" s="47"/>
      <c r="C990" s="48"/>
      <c r="D990" s="49"/>
      <c r="E990" s="47"/>
      <c r="F990" s="50"/>
      <c r="G990" s="50"/>
      <c r="H990" s="50"/>
      <c r="I990" s="1"/>
      <c r="J990" s="1"/>
      <c r="K990" s="1"/>
      <c r="L990" s="1"/>
      <c r="M990" s="1"/>
      <c r="N990" s="1"/>
      <c r="O990" s="1"/>
      <c r="P990" s="1"/>
      <c r="Q990" s="1"/>
      <c r="R990" s="1"/>
      <c r="S990" s="1"/>
      <c r="T990" s="1"/>
      <c r="U990" s="1"/>
      <c r="V990" s="1"/>
      <c r="W990" s="1"/>
      <c r="X990" s="1"/>
      <c r="Y990" s="1"/>
      <c r="Z990" s="1"/>
    </row>
    <row r="991" spans="1:26" ht="15.75" customHeight="1">
      <c r="A991" s="1"/>
      <c r="B991" s="47"/>
      <c r="C991" s="48"/>
      <c r="D991" s="49"/>
      <c r="E991" s="47"/>
      <c r="F991" s="50"/>
      <c r="G991" s="50"/>
      <c r="H991" s="50"/>
      <c r="I991" s="1"/>
      <c r="J991" s="1"/>
      <c r="K991" s="1"/>
      <c r="L991" s="1"/>
      <c r="M991" s="1"/>
      <c r="N991" s="1"/>
      <c r="O991" s="1"/>
      <c r="P991" s="1"/>
      <c r="Q991" s="1"/>
      <c r="R991" s="1"/>
      <c r="S991" s="1"/>
      <c r="T991" s="1"/>
      <c r="U991" s="1"/>
      <c r="V991" s="1"/>
      <c r="W991" s="1"/>
      <c r="X991" s="1"/>
      <c r="Y991" s="1"/>
      <c r="Z991" s="1"/>
    </row>
    <row r="992" spans="1:26" ht="15.75" customHeight="1">
      <c r="A992" s="1"/>
      <c r="B992" s="47"/>
      <c r="C992" s="48"/>
      <c r="D992" s="49"/>
      <c r="E992" s="47"/>
      <c r="F992" s="50"/>
      <c r="G992" s="50"/>
      <c r="H992" s="50"/>
      <c r="I992" s="1"/>
      <c r="J992" s="1"/>
      <c r="K992" s="1"/>
      <c r="L992" s="1"/>
      <c r="M992" s="1"/>
      <c r="N992" s="1"/>
      <c r="O992" s="1"/>
      <c r="P992" s="1"/>
      <c r="Q992" s="1"/>
      <c r="R992" s="1"/>
      <c r="S992" s="1"/>
      <c r="T992" s="1"/>
      <c r="U992" s="1"/>
      <c r="V992" s="1"/>
      <c r="W992" s="1"/>
      <c r="X992" s="1"/>
      <c r="Y992" s="1"/>
      <c r="Z992" s="1"/>
    </row>
    <row r="993" spans="1:26" ht="15.75" customHeight="1">
      <c r="A993" s="1"/>
      <c r="B993" s="47"/>
      <c r="C993" s="48"/>
      <c r="D993" s="49"/>
      <c r="E993" s="47"/>
      <c r="F993" s="50"/>
      <c r="G993" s="50"/>
      <c r="H993" s="50"/>
      <c r="I993" s="1"/>
      <c r="J993" s="1"/>
      <c r="K993" s="1"/>
      <c r="L993" s="1"/>
      <c r="M993" s="1"/>
      <c r="N993" s="1"/>
      <c r="O993" s="1"/>
      <c r="P993" s="1"/>
      <c r="Q993" s="1"/>
      <c r="R993" s="1"/>
      <c r="S993" s="1"/>
      <c r="T993" s="1"/>
      <c r="U993" s="1"/>
      <c r="V993" s="1"/>
      <c r="W993" s="1"/>
      <c r="X993" s="1"/>
      <c r="Y993" s="1"/>
      <c r="Z993" s="1"/>
    </row>
    <row r="994" spans="1:26" ht="15.75" customHeight="1">
      <c r="A994" s="1"/>
      <c r="B994" s="47"/>
      <c r="C994" s="48"/>
      <c r="D994" s="49"/>
      <c r="E994" s="47"/>
      <c r="F994" s="50"/>
      <c r="G994" s="50"/>
      <c r="H994" s="50"/>
      <c r="I994" s="1"/>
      <c r="J994" s="1"/>
      <c r="K994" s="1"/>
      <c r="L994" s="1"/>
      <c r="M994" s="1"/>
      <c r="N994" s="1"/>
      <c r="O994" s="1"/>
      <c r="P994" s="1"/>
      <c r="Q994" s="1"/>
      <c r="R994" s="1"/>
      <c r="S994" s="1"/>
      <c r="T994" s="1"/>
      <c r="U994" s="1"/>
      <c r="V994" s="1"/>
      <c r="W994" s="1"/>
      <c r="X994" s="1"/>
      <c r="Y994" s="1"/>
      <c r="Z994" s="1"/>
    </row>
    <row r="995" spans="1:26" ht="15.75" customHeight="1">
      <c r="A995" s="1"/>
      <c r="B995" s="47"/>
      <c r="C995" s="48"/>
      <c r="D995" s="49"/>
      <c r="E995" s="47"/>
      <c r="F995" s="50"/>
      <c r="G995" s="50"/>
      <c r="H995" s="50"/>
      <c r="I995" s="1"/>
      <c r="J995" s="1"/>
      <c r="K995" s="1"/>
      <c r="L995" s="1"/>
      <c r="M995" s="1"/>
      <c r="N995" s="1"/>
      <c r="O995" s="1"/>
      <c r="P995" s="1"/>
      <c r="Q995" s="1"/>
      <c r="R995" s="1"/>
      <c r="S995" s="1"/>
      <c r="T995" s="1"/>
      <c r="U995" s="1"/>
      <c r="V995" s="1"/>
      <c r="W995" s="1"/>
      <c r="X995" s="1"/>
      <c r="Y995" s="1"/>
      <c r="Z995" s="1"/>
    </row>
    <row r="996" spans="1:26" ht="15.75" customHeight="1">
      <c r="A996" s="1"/>
      <c r="B996" s="47"/>
      <c r="C996" s="48"/>
      <c r="D996" s="49"/>
      <c r="E996" s="47"/>
      <c r="F996" s="50"/>
      <c r="G996" s="50"/>
      <c r="H996" s="50"/>
      <c r="I996" s="1"/>
      <c r="J996" s="1"/>
      <c r="K996" s="1"/>
      <c r="L996" s="1"/>
      <c r="M996" s="1"/>
      <c r="N996" s="1"/>
      <c r="O996" s="1"/>
      <c r="P996" s="1"/>
      <c r="Q996" s="1"/>
      <c r="R996" s="1"/>
      <c r="S996" s="1"/>
      <c r="T996" s="1"/>
      <c r="U996" s="1"/>
      <c r="V996" s="1"/>
      <c r="W996" s="1"/>
      <c r="X996" s="1"/>
      <c r="Y996" s="1"/>
      <c r="Z996" s="1"/>
    </row>
    <row r="997" spans="1:26" ht="15.75" customHeight="1">
      <c r="A997" s="1"/>
      <c r="B997" s="47"/>
      <c r="C997" s="48"/>
      <c r="D997" s="49"/>
      <c r="E997" s="47"/>
      <c r="F997" s="50"/>
      <c r="G997" s="50"/>
      <c r="H997" s="50"/>
      <c r="I997" s="1"/>
      <c r="J997" s="1"/>
      <c r="K997" s="1"/>
      <c r="L997" s="1"/>
      <c r="M997" s="1"/>
      <c r="N997" s="1"/>
      <c r="O997" s="1"/>
      <c r="P997" s="1"/>
      <c r="Q997" s="1"/>
      <c r="R997" s="1"/>
      <c r="S997" s="1"/>
      <c r="T997" s="1"/>
      <c r="U997" s="1"/>
      <c r="V997" s="1"/>
      <c r="W997" s="1"/>
      <c r="X997" s="1"/>
      <c r="Y997" s="1"/>
      <c r="Z997" s="1"/>
    </row>
    <row r="998" spans="1:26" ht="15.75" customHeight="1">
      <c r="A998" s="1"/>
      <c r="B998" s="47"/>
      <c r="C998" s="48"/>
      <c r="D998" s="49"/>
      <c r="E998" s="47"/>
      <c r="F998" s="50"/>
      <c r="G998" s="50"/>
      <c r="H998" s="50"/>
      <c r="I998" s="1"/>
      <c r="J998" s="1"/>
      <c r="K998" s="1"/>
      <c r="L998" s="1"/>
      <c r="M998" s="1"/>
      <c r="N998" s="1"/>
      <c r="O998" s="1"/>
      <c r="P998" s="1"/>
      <c r="Q998" s="1"/>
      <c r="R998" s="1"/>
      <c r="S998" s="1"/>
      <c r="T998" s="1"/>
      <c r="U998" s="1"/>
      <c r="V998" s="1"/>
      <c r="W998" s="1"/>
      <c r="X998" s="1"/>
      <c r="Y998" s="1"/>
      <c r="Z998" s="1"/>
    </row>
    <row r="999" spans="1:26" ht="15.75" customHeight="1">
      <c r="A999" s="1"/>
      <c r="B999" s="47"/>
      <c r="C999" s="48"/>
      <c r="D999" s="49"/>
      <c r="E999" s="47"/>
      <c r="F999" s="50"/>
      <c r="G999" s="50"/>
      <c r="H999" s="50"/>
      <c r="I999" s="1"/>
      <c r="J999" s="1"/>
      <c r="K999" s="1"/>
      <c r="L999" s="1"/>
      <c r="M999" s="1"/>
      <c r="N999" s="1"/>
      <c r="O999" s="1"/>
      <c r="P999" s="1"/>
      <c r="Q999" s="1"/>
      <c r="R999" s="1"/>
      <c r="S999" s="1"/>
      <c r="T999" s="1"/>
      <c r="U999" s="1"/>
      <c r="V999" s="1"/>
      <c r="W999" s="1"/>
      <c r="X999" s="1"/>
      <c r="Y999" s="1"/>
      <c r="Z999" s="1"/>
    </row>
    <row r="1000" spans="1:26" ht="15.75" customHeight="1">
      <c r="A1000" s="1"/>
      <c r="B1000" s="47"/>
      <c r="C1000" s="48"/>
      <c r="D1000" s="49"/>
      <c r="E1000" s="47"/>
      <c r="F1000" s="50"/>
      <c r="G1000" s="50"/>
      <c r="H1000" s="50"/>
      <c r="I1000" s="1"/>
      <c r="J1000" s="1"/>
      <c r="K1000" s="1"/>
      <c r="L1000" s="1"/>
      <c r="M1000" s="1"/>
      <c r="N1000" s="1"/>
      <c r="O1000" s="1"/>
      <c r="P1000" s="1"/>
      <c r="Q1000" s="1"/>
      <c r="R1000" s="1"/>
      <c r="S1000" s="1"/>
      <c r="T1000" s="1"/>
      <c r="U1000" s="1"/>
      <c r="V1000" s="1"/>
      <c r="W1000" s="1"/>
      <c r="X1000" s="1"/>
      <c r="Y1000" s="1"/>
      <c r="Z1000" s="1"/>
    </row>
  </sheetData>
  <mergeCells count="24">
    <mergeCell ref="B75:H75"/>
    <mergeCell ref="F77:G77"/>
    <mergeCell ref="B38:H38"/>
    <mergeCell ref="C39:G39"/>
    <mergeCell ref="B42:H42"/>
    <mergeCell ref="C43:G43"/>
    <mergeCell ref="C49:G49"/>
    <mergeCell ref="C62:G62"/>
    <mergeCell ref="C70:G70"/>
    <mergeCell ref="C30:G30"/>
    <mergeCell ref="C32:G32"/>
    <mergeCell ref="C34:G34"/>
    <mergeCell ref="C36:G36"/>
    <mergeCell ref="B74:G74"/>
    <mergeCell ref="B14:H14"/>
    <mergeCell ref="C15:G15"/>
    <mergeCell ref="C16:G16"/>
    <mergeCell ref="C20:G20"/>
    <mergeCell ref="C26:G26"/>
    <mergeCell ref="B1:H1"/>
    <mergeCell ref="C2:H3"/>
    <mergeCell ref="C5:G5"/>
    <mergeCell ref="B8:H8"/>
    <mergeCell ref="C9:G9"/>
  </mergeCells>
  <printOptions horizontalCentered="1"/>
  <pageMargins left="0.25" right="0.25" top="0.44" bottom="0.47" header="0" footer="0"/>
  <pageSetup fitToHeight="0" orientation="portrait" r:id="rId1"/>
  <headerFooter>
    <oddFooter>&amp;C&amp;P / 3</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O2149"/>
  <sheetViews>
    <sheetView workbookViewId="0"/>
  </sheetViews>
  <sheetFormatPr baseColWidth="10" defaultColWidth="14.42578125" defaultRowHeight="15" customHeight="1"/>
  <cols>
    <col min="1" max="5" width="10.7109375" customWidth="1"/>
    <col min="6" max="6" width="12.7109375" customWidth="1"/>
    <col min="7" max="15" width="10.7109375" customWidth="1"/>
  </cols>
  <sheetData>
    <row r="1" spans="1:9">
      <c r="A1" s="205" t="s">
        <v>102</v>
      </c>
      <c r="B1" s="182"/>
      <c r="C1" s="182"/>
      <c r="D1" s="182"/>
      <c r="E1" s="182"/>
      <c r="F1" s="182"/>
      <c r="G1" s="183"/>
      <c r="H1" s="57" t="s">
        <v>103</v>
      </c>
      <c r="I1" s="57"/>
    </row>
    <row r="2" spans="1:9" ht="30">
      <c r="A2" s="58" t="s">
        <v>104</v>
      </c>
      <c r="B2" s="59">
        <v>1</v>
      </c>
      <c r="C2" s="206" t="s">
        <v>9</v>
      </c>
      <c r="D2" s="182"/>
      <c r="E2" s="182"/>
      <c r="F2" s="182"/>
      <c r="G2" s="183"/>
      <c r="H2" s="57" t="s">
        <v>105</v>
      </c>
      <c r="I2" s="57" t="s">
        <v>44</v>
      </c>
    </row>
    <row r="3" spans="1:9" ht="36.75" customHeight="1">
      <c r="A3" s="60" t="s">
        <v>106</v>
      </c>
      <c r="B3" s="61">
        <v>1.01</v>
      </c>
      <c r="C3" s="207" t="s">
        <v>107</v>
      </c>
      <c r="D3" s="182"/>
      <c r="E3" s="182"/>
      <c r="F3" s="182"/>
      <c r="G3" s="183"/>
      <c r="H3" s="208" t="s">
        <v>108</v>
      </c>
      <c r="I3" s="183"/>
    </row>
    <row r="4" spans="1:9">
      <c r="A4" s="210"/>
      <c r="B4" s="185"/>
      <c r="C4" s="185"/>
      <c r="D4" s="185"/>
      <c r="E4" s="185"/>
      <c r="F4" s="186"/>
      <c r="G4" s="63"/>
      <c r="H4" s="64"/>
      <c r="I4" s="65"/>
    </row>
    <row r="5" spans="1:9">
      <c r="A5" s="201"/>
      <c r="B5" s="199"/>
      <c r="C5" s="199"/>
      <c r="D5" s="199"/>
      <c r="E5" s="199"/>
      <c r="F5" s="202"/>
      <c r="G5" s="66" t="s">
        <v>109</v>
      </c>
      <c r="I5" s="67"/>
    </row>
    <row r="6" spans="1:9">
      <c r="A6" s="201"/>
      <c r="B6" s="199"/>
      <c r="C6" s="199"/>
      <c r="D6" s="199"/>
      <c r="E6" s="199"/>
      <c r="F6" s="202"/>
      <c r="G6" s="66" t="s">
        <v>110</v>
      </c>
      <c r="H6" s="68" t="s">
        <v>111</v>
      </c>
      <c r="I6" s="67" t="s">
        <v>112</v>
      </c>
    </row>
    <row r="7" spans="1:9">
      <c r="A7" s="201"/>
      <c r="B7" s="199"/>
      <c r="C7" s="199"/>
      <c r="D7" s="199"/>
      <c r="E7" s="199"/>
      <c r="F7" s="202"/>
      <c r="G7" s="69">
        <v>3</v>
      </c>
      <c r="H7" s="68">
        <v>38.880000000000003</v>
      </c>
      <c r="I7" s="67">
        <f>G7*H7</f>
        <v>116.64000000000001</v>
      </c>
    </row>
    <row r="8" spans="1:9">
      <c r="A8" s="201"/>
      <c r="B8" s="199"/>
      <c r="C8" s="199"/>
      <c r="D8" s="199"/>
      <c r="E8" s="199"/>
      <c r="F8" s="202"/>
      <c r="G8" s="69" t="s">
        <v>113</v>
      </c>
      <c r="I8" s="67"/>
    </row>
    <row r="9" spans="1:9">
      <c r="A9" s="201"/>
      <c r="B9" s="199"/>
      <c r="C9" s="199"/>
      <c r="D9" s="199"/>
      <c r="E9" s="199"/>
      <c r="F9" s="202"/>
      <c r="G9" s="66" t="s">
        <v>110</v>
      </c>
      <c r="H9" s="68" t="s">
        <v>111</v>
      </c>
      <c r="I9" s="67" t="s">
        <v>112</v>
      </c>
    </row>
    <row r="10" spans="1:9">
      <c r="A10" s="201"/>
      <c r="B10" s="199"/>
      <c r="C10" s="199"/>
      <c r="D10" s="199"/>
      <c r="E10" s="199"/>
      <c r="F10" s="202"/>
      <c r="G10" s="69">
        <v>5</v>
      </c>
      <c r="H10" s="68">
        <v>17.03</v>
      </c>
      <c r="I10" s="67">
        <f>G10*H10</f>
        <v>85.15</v>
      </c>
    </row>
    <row r="11" spans="1:9">
      <c r="A11" s="201"/>
      <c r="B11" s="199"/>
      <c r="C11" s="199"/>
      <c r="D11" s="199"/>
      <c r="E11" s="199"/>
      <c r="F11" s="202"/>
      <c r="G11" s="69" t="s">
        <v>114</v>
      </c>
      <c r="I11" s="67"/>
    </row>
    <row r="12" spans="1:9">
      <c r="A12" s="201"/>
      <c r="B12" s="199"/>
      <c r="C12" s="199"/>
      <c r="D12" s="199"/>
      <c r="E12" s="199"/>
      <c r="F12" s="202"/>
      <c r="G12" s="66" t="s">
        <v>110</v>
      </c>
      <c r="H12" s="68" t="s">
        <v>111</v>
      </c>
      <c r="I12" s="67" t="s">
        <v>112</v>
      </c>
    </row>
    <row r="13" spans="1:9">
      <c r="A13" s="201"/>
      <c r="B13" s="199"/>
      <c r="C13" s="199"/>
      <c r="D13" s="199"/>
      <c r="E13" s="199"/>
      <c r="F13" s="202"/>
      <c r="G13" s="69">
        <v>3</v>
      </c>
      <c r="H13" s="68">
        <v>38.880000000000003</v>
      </c>
      <c r="I13" s="67">
        <f>G13*H13</f>
        <v>116.64000000000001</v>
      </c>
    </row>
    <row r="14" spans="1:9">
      <c r="A14" s="201"/>
      <c r="B14" s="199"/>
      <c r="C14" s="199"/>
      <c r="D14" s="199"/>
      <c r="E14" s="199"/>
      <c r="F14" s="202"/>
      <c r="G14" s="69" t="s">
        <v>115</v>
      </c>
      <c r="I14" s="70">
        <f>I7+I10+I13</f>
        <v>318.43000000000006</v>
      </c>
    </row>
    <row r="15" spans="1:9">
      <c r="A15" s="201"/>
      <c r="B15" s="199"/>
      <c r="C15" s="199"/>
      <c r="D15" s="199"/>
      <c r="E15" s="199"/>
      <c r="F15" s="202"/>
      <c r="G15" s="69"/>
      <c r="I15" s="67"/>
    </row>
    <row r="16" spans="1:9">
      <c r="A16" s="203"/>
      <c r="B16" s="188"/>
      <c r="C16" s="188"/>
      <c r="D16" s="188"/>
      <c r="E16" s="188"/>
      <c r="F16" s="189"/>
      <c r="G16" s="71"/>
      <c r="H16" s="72"/>
      <c r="I16" s="73"/>
    </row>
    <row r="18" spans="1:10">
      <c r="A18" s="205" t="s">
        <v>102</v>
      </c>
      <c r="B18" s="182"/>
      <c r="C18" s="182"/>
      <c r="D18" s="182"/>
      <c r="E18" s="182"/>
      <c r="F18" s="182"/>
      <c r="G18" s="183"/>
      <c r="H18" s="57" t="s">
        <v>103</v>
      </c>
      <c r="I18" s="57"/>
    </row>
    <row r="19" spans="1:10" ht="30">
      <c r="A19" s="58" t="s">
        <v>104</v>
      </c>
      <c r="B19" s="59">
        <v>1</v>
      </c>
      <c r="C19" s="206" t="s">
        <v>9</v>
      </c>
      <c r="D19" s="182"/>
      <c r="E19" s="182"/>
      <c r="F19" s="182"/>
      <c r="G19" s="183"/>
      <c r="H19" s="57" t="s">
        <v>105</v>
      </c>
      <c r="I19" s="57" t="s">
        <v>32</v>
      </c>
    </row>
    <row r="20" spans="1:10">
      <c r="A20" s="74" t="s">
        <v>106</v>
      </c>
      <c r="B20" s="75">
        <v>1.02</v>
      </c>
      <c r="C20" s="213" t="s">
        <v>116</v>
      </c>
      <c r="D20" s="185"/>
      <c r="E20" s="185"/>
      <c r="F20" s="185"/>
      <c r="G20" s="186"/>
      <c r="H20" s="214" t="s">
        <v>117</v>
      </c>
      <c r="I20" s="215"/>
    </row>
    <row r="21" spans="1:10" ht="15.75" customHeight="1">
      <c r="A21" s="210"/>
      <c r="B21" s="185"/>
      <c r="C21" s="185"/>
      <c r="D21" s="185"/>
      <c r="E21" s="185"/>
      <c r="F21" s="185"/>
      <c r="G21" s="76"/>
      <c r="H21" s="76"/>
      <c r="I21" s="77"/>
    </row>
    <row r="22" spans="1:10" ht="15.75" customHeight="1">
      <c r="A22" s="201"/>
      <c r="B22" s="199"/>
      <c r="C22" s="199"/>
      <c r="D22" s="199"/>
      <c r="E22" s="199"/>
      <c r="F22" s="199"/>
      <c r="G22" s="78" t="s">
        <v>118</v>
      </c>
      <c r="H22" s="78" t="s">
        <v>111</v>
      </c>
      <c r="I22" s="79"/>
    </row>
    <row r="23" spans="1:10" ht="15.75" customHeight="1">
      <c r="A23" s="201"/>
      <c r="B23" s="199"/>
      <c r="C23" s="199"/>
      <c r="D23" s="199"/>
      <c r="E23" s="199"/>
      <c r="F23" s="199"/>
      <c r="G23" s="78" t="s">
        <v>119</v>
      </c>
      <c r="H23" s="80">
        <v>2</v>
      </c>
      <c r="I23" s="79"/>
    </row>
    <row r="24" spans="1:10" ht="15.75" customHeight="1">
      <c r="A24" s="201"/>
      <c r="B24" s="199"/>
      <c r="C24" s="199"/>
      <c r="D24" s="199"/>
      <c r="E24" s="199"/>
      <c r="F24" s="199"/>
      <c r="G24" s="78" t="s">
        <v>120</v>
      </c>
      <c r="H24" s="80">
        <v>43.93</v>
      </c>
      <c r="I24" s="79"/>
    </row>
    <row r="25" spans="1:10" ht="15.75" customHeight="1">
      <c r="A25" s="201"/>
      <c r="B25" s="199"/>
      <c r="C25" s="199"/>
      <c r="D25" s="199"/>
      <c r="E25" s="199"/>
      <c r="F25" s="199"/>
      <c r="G25" s="78" t="s">
        <v>121</v>
      </c>
      <c r="H25" s="80">
        <v>15.15</v>
      </c>
      <c r="I25" s="79"/>
    </row>
    <row r="26" spans="1:10" ht="15.75" customHeight="1">
      <c r="A26" s="201"/>
      <c r="B26" s="199"/>
      <c r="C26" s="199"/>
      <c r="D26" s="199"/>
      <c r="E26" s="199"/>
      <c r="F26" s="199"/>
      <c r="G26" s="78" t="s">
        <v>122</v>
      </c>
      <c r="H26" s="80">
        <v>43.93</v>
      </c>
      <c r="I26" s="79"/>
    </row>
    <row r="27" spans="1:10" ht="15.75" customHeight="1">
      <c r="A27" s="201"/>
      <c r="B27" s="199"/>
      <c r="C27" s="199"/>
      <c r="D27" s="199"/>
      <c r="E27" s="199"/>
      <c r="F27" s="199"/>
      <c r="G27" s="78" t="s">
        <v>123</v>
      </c>
      <c r="H27" s="80">
        <v>2</v>
      </c>
      <c r="I27" s="79"/>
    </row>
    <row r="28" spans="1:10" ht="15.75" customHeight="1">
      <c r="A28" s="201"/>
      <c r="B28" s="199"/>
      <c r="C28" s="199"/>
      <c r="D28" s="199"/>
      <c r="E28" s="199"/>
      <c r="F28" s="199"/>
      <c r="G28" s="78" t="s">
        <v>124</v>
      </c>
      <c r="H28" s="81">
        <f>SUM(H23:H27)</f>
        <v>107.00999999999999</v>
      </c>
      <c r="I28" s="79"/>
    </row>
    <row r="29" spans="1:10" ht="15.75" customHeight="1">
      <c r="A29" s="201"/>
      <c r="B29" s="199"/>
      <c r="C29" s="199"/>
      <c r="D29" s="199"/>
      <c r="E29" s="199"/>
      <c r="F29" s="199"/>
      <c r="G29" s="82"/>
      <c r="H29" s="82"/>
      <c r="I29" s="79"/>
    </row>
    <row r="30" spans="1:10" ht="15.75" customHeight="1">
      <c r="A30" s="203"/>
      <c r="B30" s="188"/>
      <c r="C30" s="188"/>
      <c r="D30" s="188"/>
      <c r="E30" s="188"/>
      <c r="F30" s="188"/>
      <c r="G30" s="83"/>
      <c r="H30" s="83"/>
      <c r="I30" s="84"/>
    </row>
    <row r="31" spans="1:10" ht="15.75" customHeight="1">
      <c r="A31" s="69"/>
      <c r="B31" s="85"/>
      <c r="C31" s="85"/>
      <c r="D31" s="85"/>
      <c r="E31" s="85"/>
      <c r="F31" s="82"/>
      <c r="G31" s="82"/>
      <c r="H31" s="82"/>
      <c r="I31" s="82"/>
      <c r="J31" s="85"/>
    </row>
    <row r="32" spans="1:10" ht="15.75" customHeight="1">
      <c r="A32" s="205" t="s">
        <v>102</v>
      </c>
      <c r="B32" s="182"/>
      <c r="C32" s="182"/>
      <c r="D32" s="182"/>
      <c r="E32" s="182"/>
      <c r="F32" s="182"/>
      <c r="G32" s="183"/>
      <c r="H32" s="57" t="s">
        <v>103</v>
      </c>
      <c r="I32" s="57"/>
      <c r="J32" s="85"/>
    </row>
    <row r="33" spans="1:10" ht="15.75" customHeight="1">
      <c r="A33" s="58" t="s">
        <v>104</v>
      </c>
      <c r="B33" s="59">
        <v>1</v>
      </c>
      <c r="C33" s="206" t="s">
        <v>9</v>
      </c>
      <c r="D33" s="182"/>
      <c r="E33" s="182"/>
      <c r="F33" s="182"/>
      <c r="G33" s="183"/>
      <c r="H33" s="57" t="s">
        <v>105</v>
      </c>
      <c r="I33" s="57" t="s">
        <v>125</v>
      </c>
      <c r="J33" s="85"/>
    </row>
    <row r="34" spans="1:10" ht="15.75" customHeight="1">
      <c r="A34" s="60" t="s">
        <v>106</v>
      </c>
      <c r="B34" s="61">
        <v>1.04</v>
      </c>
      <c r="C34" s="207" t="s">
        <v>126</v>
      </c>
      <c r="D34" s="182"/>
      <c r="E34" s="182"/>
      <c r="F34" s="182"/>
      <c r="G34" s="183"/>
      <c r="H34" s="208" t="s">
        <v>127</v>
      </c>
      <c r="I34" s="183"/>
      <c r="J34" s="85"/>
    </row>
    <row r="35" spans="1:10" ht="15.75" customHeight="1">
      <c r="A35" s="210"/>
      <c r="B35" s="185"/>
      <c r="C35" s="185"/>
      <c r="D35" s="185"/>
      <c r="E35" s="186"/>
      <c r="F35" s="86"/>
      <c r="G35" s="76"/>
      <c r="H35" s="76"/>
      <c r="I35" s="77"/>
      <c r="J35" s="85"/>
    </row>
    <row r="36" spans="1:10" ht="15.75" customHeight="1">
      <c r="A36" s="201"/>
      <c r="B36" s="199"/>
      <c r="C36" s="199"/>
      <c r="D36" s="199"/>
      <c r="E36" s="202"/>
      <c r="F36" s="87"/>
      <c r="G36" s="82"/>
      <c r="H36" s="82"/>
      <c r="I36" s="79"/>
      <c r="J36" s="85"/>
    </row>
    <row r="37" spans="1:10" ht="15.75" customHeight="1">
      <c r="A37" s="201"/>
      <c r="B37" s="199"/>
      <c r="C37" s="199"/>
      <c r="D37" s="199"/>
      <c r="E37" s="202"/>
      <c r="F37" s="88" t="s">
        <v>109</v>
      </c>
      <c r="G37" s="89"/>
      <c r="H37" s="89"/>
      <c r="I37" s="79"/>
      <c r="J37" s="85"/>
    </row>
    <row r="38" spans="1:10" ht="15.75" customHeight="1">
      <c r="A38" s="201"/>
      <c r="B38" s="199"/>
      <c r="C38" s="199"/>
      <c r="D38" s="199"/>
      <c r="E38" s="202"/>
      <c r="F38" s="88" t="s">
        <v>110</v>
      </c>
      <c r="G38" s="90" t="s">
        <v>111</v>
      </c>
      <c r="H38" s="89" t="s">
        <v>112</v>
      </c>
      <c r="I38" s="79"/>
      <c r="J38" s="85"/>
    </row>
    <row r="39" spans="1:10" ht="15.75" customHeight="1">
      <c r="A39" s="201"/>
      <c r="B39" s="199"/>
      <c r="C39" s="199"/>
      <c r="D39" s="199"/>
      <c r="E39" s="202"/>
      <c r="F39" s="91">
        <v>2</v>
      </c>
      <c r="G39" s="90">
        <v>30</v>
      </c>
      <c r="H39" s="89">
        <f>F39*G39</f>
        <v>60</v>
      </c>
      <c r="I39" s="79"/>
      <c r="J39" s="85"/>
    </row>
    <row r="40" spans="1:10" ht="15.75" customHeight="1">
      <c r="A40" s="201"/>
      <c r="B40" s="199"/>
      <c r="C40" s="199"/>
      <c r="D40" s="199"/>
      <c r="E40" s="202"/>
      <c r="F40" s="88" t="s">
        <v>113</v>
      </c>
      <c r="G40" s="89"/>
      <c r="H40" s="89"/>
      <c r="I40" s="79"/>
    </row>
    <row r="41" spans="1:10" ht="15.75" customHeight="1">
      <c r="A41" s="201"/>
      <c r="B41" s="199"/>
      <c r="C41" s="199"/>
      <c r="D41" s="199"/>
      <c r="E41" s="202"/>
      <c r="F41" s="88" t="s">
        <v>110</v>
      </c>
      <c r="G41" s="90" t="s">
        <v>111</v>
      </c>
      <c r="H41" s="89" t="s">
        <v>112</v>
      </c>
      <c r="I41" s="79"/>
    </row>
    <row r="42" spans="1:10" ht="15.75" customHeight="1">
      <c r="A42" s="201"/>
      <c r="B42" s="199"/>
      <c r="C42" s="199"/>
      <c r="D42" s="199"/>
      <c r="E42" s="202"/>
      <c r="F42" s="91">
        <v>15.15</v>
      </c>
      <c r="G42" s="90">
        <v>14</v>
      </c>
      <c r="H42" s="89">
        <f>F42*G42</f>
        <v>212.1</v>
      </c>
      <c r="I42" s="79"/>
    </row>
    <row r="43" spans="1:10" ht="15.75" customHeight="1">
      <c r="A43" s="201"/>
      <c r="B43" s="199"/>
      <c r="C43" s="199"/>
      <c r="D43" s="199"/>
      <c r="E43" s="202"/>
      <c r="F43" s="88" t="s">
        <v>114</v>
      </c>
      <c r="G43" s="89"/>
      <c r="H43" s="89"/>
      <c r="I43" s="79"/>
    </row>
    <row r="44" spans="1:10" ht="15.75" customHeight="1">
      <c r="A44" s="201"/>
      <c r="B44" s="199"/>
      <c r="C44" s="199"/>
      <c r="D44" s="199"/>
      <c r="E44" s="202"/>
      <c r="F44" s="88" t="s">
        <v>110</v>
      </c>
      <c r="G44" s="90" t="s">
        <v>111</v>
      </c>
      <c r="H44" s="89" t="s">
        <v>112</v>
      </c>
      <c r="I44" s="79"/>
    </row>
    <row r="45" spans="1:10" ht="15.75" customHeight="1">
      <c r="A45" s="201"/>
      <c r="B45" s="199"/>
      <c r="C45" s="199"/>
      <c r="D45" s="199"/>
      <c r="E45" s="202"/>
      <c r="F45" s="91">
        <v>2</v>
      </c>
      <c r="G45" s="90">
        <v>30</v>
      </c>
      <c r="H45" s="89">
        <f>F45*G45</f>
        <v>60</v>
      </c>
      <c r="I45" s="79"/>
    </row>
    <row r="46" spans="1:10" ht="15.75" customHeight="1">
      <c r="A46" s="201"/>
      <c r="B46" s="199"/>
      <c r="C46" s="199"/>
      <c r="D46" s="199"/>
      <c r="E46" s="202"/>
      <c r="F46" s="92" t="s">
        <v>128</v>
      </c>
      <c r="G46" s="82"/>
      <c r="H46" s="93">
        <f>H39+H42+H45</f>
        <v>332.1</v>
      </c>
      <c r="I46" s="79"/>
    </row>
    <row r="47" spans="1:10" ht="15.75" customHeight="1">
      <c r="A47" s="201"/>
      <c r="B47" s="199"/>
      <c r="C47" s="199"/>
      <c r="D47" s="199"/>
      <c r="E47" s="202"/>
      <c r="F47" s="87"/>
      <c r="G47" s="82"/>
      <c r="H47" s="82"/>
      <c r="I47" s="79"/>
    </row>
    <row r="48" spans="1:10" ht="15.75" customHeight="1">
      <c r="A48" s="203"/>
      <c r="B48" s="188"/>
      <c r="C48" s="188"/>
      <c r="D48" s="188"/>
      <c r="E48" s="189"/>
      <c r="F48" s="94"/>
      <c r="G48" s="83"/>
      <c r="H48" s="83"/>
      <c r="I48" s="84"/>
    </row>
    <row r="49" spans="1:9" ht="15.75" customHeight="1"/>
    <row r="50" spans="1:9" ht="15.75" customHeight="1">
      <c r="A50" s="205" t="s">
        <v>102</v>
      </c>
      <c r="B50" s="182"/>
      <c r="C50" s="182"/>
      <c r="D50" s="182"/>
      <c r="E50" s="182"/>
      <c r="F50" s="182"/>
      <c r="G50" s="183"/>
      <c r="H50" s="57" t="s">
        <v>103</v>
      </c>
      <c r="I50" s="57"/>
    </row>
    <row r="51" spans="1:9" ht="15.75" customHeight="1">
      <c r="A51" s="58" t="s">
        <v>104</v>
      </c>
      <c r="B51" s="59">
        <v>1</v>
      </c>
      <c r="C51" s="206" t="s">
        <v>9</v>
      </c>
      <c r="D51" s="182"/>
      <c r="E51" s="182"/>
      <c r="F51" s="182"/>
      <c r="G51" s="183"/>
      <c r="H51" s="57" t="s">
        <v>105</v>
      </c>
      <c r="I51" s="57" t="s">
        <v>57</v>
      </c>
    </row>
    <row r="52" spans="1:9" ht="47.25" customHeight="1">
      <c r="A52" s="60" t="s">
        <v>106</v>
      </c>
      <c r="B52" s="61">
        <v>1.05</v>
      </c>
      <c r="C52" s="207" t="s">
        <v>129</v>
      </c>
      <c r="D52" s="182"/>
      <c r="E52" s="182"/>
      <c r="F52" s="182"/>
      <c r="G52" s="183"/>
      <c r="H52" s="208" t="s">
        <v>130</v>
      </c>
      <c r="I52" s="183"/>
    </row>
    <row r="53" spans="1:9" ht="14.25" customHeight="1">
      <c r="A53" s="210"/>
      <c r="B53" s="185"/>
      <c r="C53" s="185"/>
      <c r="D53" s="185"/>
      <c r="E53" s="185"/>
      <c r="F53" s="185"/>
      <c r="G53" s="211" t="s">
        <v>131</v>
      </c>
      <c r="H53" s="185"/>
      <c r="I53" s="186"/>
    </row>
    <row r="54" spans="1:9" ht="15.75" customHeight="1">
      <c r="A54" s="201"/>
      <c r="B54" s="199"/>
      <c r="C54" s="199"/>
      <c r="D54" s="199"/>
      <c r="E54" s="199"/>
      <c r="F54" s="199"/>
      <c r="G54" s="199"/>
      <c r="H54" s="199"/>
      <c r="I54" s="202"/>
    </row>
    <row r="55" spans="1:9" ht="15.75" customHeight="1">
      <c r="A55" s="201"/>
      <c r="B55" s="199"/>
      <c r="C55" s="199"/>
      <c r="D55" s="199"/>
      <c r="E55" s="199"/>
      <c r="F55" s="199"/>
      <c r="G55" s="199"/>
      <c r="H55" s="199"/>
      <c r="I55" s="202"/>
    </row>
    <row r="56" spans="1:9" ht="15.75" customHeight="1">
      <c r="A56" s="201"/>
      <c r="B56" s="199"/>
      <c r="C56" s="199"/>
      <c r="D56" s="199"/>
      <c r="E56" s="199"/>
      <c r="F56" s="199"/>
      <c r="G56" s="199"/>
      <c r="H56" s="199"/>
      <c r="I56" s="202"/>
    </row>
    <row r="57" spans="1:9" ht="15.75" customHeight="1">
      <c r="A57" s="201"/>
      <c r="B57" s="199"/>
      <c r="C57" s="199"/>
      <c r="D57" s="199"/>
      <c r="E57" s="199"/>
      <c r="F57" s="199"/>
      <c r="G57" s="199"/>
      <c r="H57" s="199"/>
      <c r="I57" s="202"/>
    </row>
    <row r="58" spans="1:9" ht="15.75" customHeight="1">
      <c r="A58" s="201"/>
      <c r="B58" s="199"/>
      <c r="C58" s="199"/>
      <c r="D58" s="199"/>
      <c r="E58" s="199"/>
      <c r="F58" s="199"/>
      <c r="G58" s="199"/>
      <c r="H58" s="199"/>
      <c r="I58" s="202"/>
    </row>
    <row r="59" spans="1:9" ht="15.75" customHeight="1">
      <c r="A59" s="201"/>
      <c r="B59" s="199"/>
      <c r="C59" s="199"/>
      <c r="D59" s="199"/>
      <c r="E59" s="199"/>
      <c r="F59" s="199"/>
      <c r="G59" s="199"/>
      <c r="H59" s="199"/>
      <c r="I59" s="202"/>
    </row>
    <row r="60" spans="1:9" ht="15.75" customHeight="1">
      <c r="A60" s="201"/>
      <c r="B60" s="199"/>
      <c r="C60" s="199"/>
      <c r="D60" s="199"/>
      <c r="E60" s="199"/>
      <c r="F60" s="199"/>
      <c r="G60" s="199"/>
      <c r="H60" s="199"/>
      <c r="I60" s="202"/>
    </row>
    <row r="61" spans="1:9" ht="15.75" customHeight="1">
      <c r="A61" s="201"/>
      <c r="B61" s="199"/>
      <c r="C61" s="199"/>
      <c r="D61" s="199"/>
      <c r="E61" s="199"/>
      <c r="F61" s="199"/>
      <c r="G61" s="199"/>
      <c r="H61" s="199"/>
      <c r="I61" s="202"/>
    </row>
    <row r="62" spans="1:9" ht="15.75" customHeight="1">
      <c r="A62" s="201"/>
      <c r="B62" s="199"/>
      <c r="C62" s="199"/>
      <c r="D62" s="199"/>
      <c r="E62" s="199"/>
      <c r="F62" s="199"/>
      <c r="G62" s="199"/>
      <c r="H62" s="199"/>
      <c r="I62" s="202"/>
    </row>
    <row r="63" spans="1:9" ht="15.75" customHeight="1">
      <c r="A63" s="201"/>
      <c r="B63" s="199"/>
      <c r="C63" s="199"/>
      <c r="D63" s="199"/>
      <c r="E63" s="199"/>
      <c r="F63" s="199"/>
      <c r="G63" s="199"/>
      <c r="H63" s="199"/>
      <c r="I63" s="202"/>
    </row>
    <row r="64" spans="1:9" ht="15.75" customHeight="1">
      <c r="A64" s="201"/>
      <c r="B64" s="199"/>
      <c r="C64" s="199"/>
      <c r="D64" s="199"/>
      <c r="E64" s="199"/>
      <c r="F64" s="199"/>
      <c r="G64" s="199"/>
      <c r="H64" s="199"/>
      <c r="I64" s="202"/>
    </row>
    <row r="65" spans="1:11" ht="15.75" customHeight="1">
      <c r="A65" s="201"/>
      <c r="B65" s="199"/>
      <c r="C65" s="199"/>
      <c r="D65" s="199"/>
      <c r="E65" s="199"/>
      <c r="F65" s="199"/>
      <c r="G65" s="199"/>
      <c r="H65" s="199"/>
      <c r="I65" s="202"/>
    </row>
    <row r="66" spans="1:11" ht="15.75" customHeight="1">
      <c r="A66" s="201"/>
      <c r="B66" s="199"/>
      <c r="C66" s="199"/>
      <c r="D66" s="199"/>
      <c r="E66" s="199"/>
      <c r="F66" s="199"/>
      <c r="G66" s="199"/>
      <c r="H66" s="199"/>
      <c r="I66" s="202"/>
    </row>
    <row r="67" spans="1:11" ht="15.75" customHeight="1">
      <c r="A67" s="201"/>
      <c r="B67" s="199"/>
      <c r="C67" s="199"/>
      <c r="D67" s="199"/>
      <c r="E67" s="199"/>
      <c r="F67" s="199"/>
      <c r="G67" s="199"/>
      <c r="H67" s="199"/>
      <c r="I67" s="202"/>
    </row>
    <row r="68" spans="1:11" ht="15.75" customHeight="1">
      <c r="A68" s="201"/>
      <c r="B68" s="199"/>
      <c r="C68" s="199"/>
      <c r="D68" s="199"/>
      <c r="E68" s="199"/>
      <c r="F68" s="199"/>
      <c r="G68" s="199"/>
      <c r="H68" s="199"/>
      <c r="I68" s="202"/>
    </row>
    <row r="69" spans="1:11" ht="15.75" customHeight="1">
      <c r="A69" s="201"/>
      <c r="B69" s="199"/>
      <c r="C69" s="199"/>
      <c r="D69" s="199"/>
      <c r="E69" s="199"/>
      <c r="F69" s="199"/>
      <c r="G69" s="199"/>
      <c r="H69" s="199"/>
      <c r="I69" s="202"/>
    </row>
    <row r="70" spans="1:11" ht="15.75" customHeight="1">
      <c r="A70" s="201"/>
      <c r="B70" s="199"/>
      <c r="C70" s="199"/>
      <c r="D70" s="199"/>
      <c r="E70" s="199"/>
      <c r="F70" s="199"/>
      <c r="G70" s="199"/>
      <c r="H70" s="199"/>
      <c r="I70" s="202"/>
    </row>
    <row r="71" spans="1:11" ht="15.75" customHeight="1">
      <c r="A71" s="201"/>
      <c r="B71" s="199"/>
      <c r="C71" s="199"/>
      <c r="D71" s="199"/>
      <c r="E71" s="199"/>
      <c r="F71" s="199"/>
      <c r="G71" s="199"/>
      <c r="H71" s="199"/>
      <c r="I71" s="202"/>
    </row>
    <row r="72" spans="1:11" ht="15.75" customHeight="1">
      <c r="A72" s="201"/>
      <c r="B72" s="199"/>
      <c r="C72" s="199"/>
      <c r="D72" s="199"/>
      <c r="E72" s="199"/>
      <c r="F72" s="199"/>
      <c r="G72" s="199"/>
      <c r="H72" s="199"/>
      <c r="I72" s="202"/>
    </row>
    <row r="73" spans="1:11" ht="15.75" customHeight="1">
      <c r="A73" s="201"/>
      <c r="B73" s="199"/>
      <c r="C73" s="199"/>
      <c r="D73" s="199"/>
      <c r="E73" s="199"/>
      <c r="F73" s="199"/>
      <c r="G73" s="199"/>
      <c r="H73" s="199"/>
      <c r="I73" s="202"/>
    </row>
    <row r="74" spans="1:11" ht="15.75" customHeight="1">
      <c r="A74" s="201"/>
      <c r="B74" s="199"/>
      <c r="C74" s="199"/>
      <c r="D74" s="199"/>
      <c r="E74" s="199"/>
      <c r="F74" s="199"/>
      <c r="G74" s="199"/>
      <c r="H74" s="199"/>
      <c r="I74" s="202"/>
    </row>
    <row r="75" spans="1:11" ht="15.75" customHeight="1">
      <c r="A75" s="201"/>
      <c r="B75" s="199"/>
      <c r="C75" s="199"/>
      <c r="D75" s="199"/>
      <c r="E75" s="199"/>
      <c r="F75" s="199"/>
      <c r="G75" s="199"/>
      <c r="H75" s="199"/>
      <c r="I75" s="202"/>
    </row>
    <row r="76" spans="1:11" ht="15.75" customHeight="1">
      <c r="A76" s="201"/>
      <c r="B76" s="199"/>
      <c r="C76" s="199"/>
      <c r="D76" s="199"/>
      <c r="E76" s="199"/>
      <c r="F76" s="199"/>
      <c r="G76" s="199"/>
      <c r="H76" s="199"/>
      <c r="I76" s="202"/>
    </row>
    <row r="77" spans="1:11" ht="15.75" customHeight="1">
      <c r="A77" s="203"/>
      <c r="B77" s="188"/>
      <c r="C77" s="188"/>
      <c r="D77" s="188"/>
      <c r="E77" s="188"/>
      <c r="F77" s="188"/>
      <c r="G77" s="188"/>
      <c r="H77" s="188"/>
      <c r="I77" s="189"/>
    </row>
    <row r="78" spans="1:11" ht="15.75" customHeight="1">
      <c r="A78" s="85"/>
      <c r="B78" s="85"/>
      <c r="C78" s="85"/>
      <c r="D78" s="85"/>
      <c r="E78" s="85"/>
      <c r="F78" s="85"/>
      <c r="G78" s="82"/>
      <c r="H78" s="82"/>
      <c r="I78" s="82"/>
      <c r="J78" s="85"/>
      <c r="K78" s="85"/>
    </row>
    <row r="79" spans="1:11" ht="15.75" customHeight="1">
      <c r="A79" s="205" t="s">
        <v>102</v>
      </c>
      <c r="B79" s="182"/>
      <c r="C79" s="182"/>
      <c r="D79" s="182"/>
      <c r="E79" s="182"/>
      <c r="F79" s="182"/>
      <c r="G79" s="183"/>
      <c r="H79" s="57" t="s">
        <v>103</v>
      </c>
      <c r="I79" s="57"/>
      <c r="J79" s="85"/>
      <c r="K79" s="85"/>
    </row>
    <row r="80" spans="1:11" ht="15.75" customHeight="1">
      <c r="A80" s="58" t="s">
        <v>104</v>
      </c>
      <c r="B80" s="59">
        <v>1</v>
      </c>
      <c r="C80" s="206" t="s">
        <v>9</v>
      </c>
      <c r="D80" s="182"/>
      <c r="E80" s="182"/>
      <c r="F80" s="182"/>
      <c r="G80" s="183"/>
      <c r="H80" s="57" t="s">
        <v>105</v>
      </c>
      <c r="I80" s="57" t="s">
        <v>57</v>
      </c>
      <c r="J80" s="85"/>
      <c r="K80" s="85"/>
    </row>
    <row r="81" spans="1:11" ht="36.75" customHeight="1">
      <c r="A81" s="60" t="s">
        <v>106</v>
      </c>
      <c r="B81" s="61">
        <v>1.06</v>
      </c>
      <c r="C81" s="207" t="s">
        <v>132</v>
      </c>
      <c r="D81" s="182"/>
      <c r="E81" s="182"/>
      <c r="F81" s="182"/>
      <c r="G81" s="183"/>
      <c r="H81" s="208" t="s">
        <v>133</v>
      </c>
      <c r="I81" s="183"/>
      <c r="J81" s="85"/>
      <c r="K81" s="85"/>
    </row>
    <row r="82" spans="1:11" ht="15.75" customHeight="1">
      <c r="A82" s="209" t="s">
        <v>134</v>
      </c>
      <c r="B82" s="185"/>
      <c r="C82" s="185"/>
      <c r="D82" s="185"/>
      <c r="E82" s="185"/>
      <c r="F82" s="185"/>
      <c r="G82" s="185"/>
      <c r="H82" s="185"/>
      <c r="I82" s="186"/>
      <c r="J82" s="85"/>
      <c r="K82" s="85"/>
    </row>
    <row r="83" spans="1:11" ht="15.75" customHeight="1">
      <c r="A83" s="201"/>
      <c r="B83" s="199"/>
      <c r="C83" s="199"/>
      <c r="D83" s="199"/>
      <c r="E83" s="199"/>
      <c r="F83" s="199"/>
      <c r="G83" s="199"/>
      <c r="H83" s="199"/>
      <c r="I83" s="202"/>
      <c r="J83" s="85"/>
      <c r="K83" s="85"/>
    </row>
    <row r="84" spans="1:11" ht="15.75" customHeight="1">
      <c r="A84" s="201"/>
      <c r="B84" s="199"/>
      <c r="C84" s="199"/>
      <c r="D84" s="199"/>
      <c r="E84" s="199"/>
      <c r="F84" s="199"/>
      <c r="G84" s="199"/>
      <c r="H84" s="199"/>
      <c r="I84" s="202"/>
      <c r="J84" s="85"/>
      <c r="K84" s="85"/>
    </row>
    <row r="85" spans="1:11" ht="15.75" customHeight="1">
      <c r="A85" s="201"/>
      <c r="B85" s="199"/>
      <c r="C85" s="199"/>
      <c r="D85" s="199"/>
      <c r="E85" s="199"/>
      <c r="F85" s="199"/>
      <c r="G85" s="199"/>
      <c r="H85" s="199"/>
      <c r="I85" s="202"/>
      <c r="J85" s="85"/>
      <c r="K85" s="85"/>
    </row>
    <row r="86" spans="1:11" ht="15.75" customHeight="1">
      <c r="A86" s="201"/>
      <c r="B86" s="199"/>
      <c r="C86" s="199"/>
      <c r="D86" s="199"/>
      <c r="E86" s="199"/>
      <c r="F86" s="199"/>
      <c r="G86" s="199"/>
      <c r="H86" s="199"/>
      <c r="I86" s="202"/>
      <c r="J86" s="85"/>
      <c r="K86" s="85"/>
    </row>
    <row r="87" spans="1:11" ht="15.75" customHeight="1">
      <c r="A87" s="203"/>
      <c r="B87" s="188"/>
      <c r="C87" s="188"/>
      <c r="D87" s="188"/>
      <c r="E87" s="188"/>
      <c r="F87" s="188"/>
      <c r="G87" s="188"/>
      <c r="H87" s="188"/>
      <c r="I87" s="189"/>
      <c r="J87" s="85"/>
      <c r="K87" s="85"/>
    </row>
    <row r="88" spans="1:11" ht="15.75" customHeight="1">
      <c r="A88" s="85"/>
      <c r="B88" s="85"/>
      <c r="C88" s="85"/>
      <c r="D88" s="85"/>
      <c r="E88" s="85"/>
      <c r="F88" s="85"/>
      <c r="G88" s="85"/>
      <c r="H88" s="85"/>
      <c r="I88" s="85"/>
      <c r="J88" s="85"/>
      <c r="K88" s="85"/>
    </row>
    <row r="89" spans="1:11" ht="15.75" customHeight="1">
      <c r="A89" s="205" t="s">
        <v>102</v>
      </c>
      <c r="B89" s="182"/>
      <c r="C89" s="182"/>
      <c r="D89" s="182"/>
      <c r="E89" s="182"/>
      <c r="F89" s="182"/>
      <c r="G89" s="183"/>
      <c r="H89" s="57" t="s">
        <v>103</v>
      </c>
      <c r="I89" s="57"/>
      <c r="J89" s="85"/>
      <c r="K89" s="85"/>
    </row>
    <row r="90" spans="1:11" ht="15.75" customHeight="1">
      <c r="A90" s="58" t="s">
        <v>104</v>
      </c>
      <c r="B90" s="59">
        <v>1</v>
      </c>
      <c r="C90" s="206" t="s">
        <v>9</v>
      </c>
      <c r="D90" s="182"/>
      <c r="E90" s="182"/>
      <c r="F90" s="182"/>
      <c r="G90" s="183"/>
      <c r="H90" s="57" t="s">
        <v>105</v>
      </c>
      <c r="I90" s="57" t="s">
        <v>20</v>
      </c>
    </row>
    <row r="91" spans="1:11" ht="15.75" customHeight="1">
      <c r="A91" s="60" t="s">
        <v>106</v>
      </c>
      <c r="B91" s="61">
        <v>1.07</v>
      </c>
      <c r="C91" s="207" t="s">
        <v>135</v>
      </c>
      <c r="D91" s="182"/>
      <c r="E91" s="182"/>
      <c r="F91" s="182"/>
      <c r="G91" s="183"/>
      <c r="H91" s="208" t="s">
        <v>136</v>
      </c>
      <c r="I91" s="183"/>
    </row>
    <row r="92" spans="1:11" ht="15.75" customHeight="1">
      <c r="A92" s="209" t="s">
        <v>137</v>
      </c>
      <c r="B92" s="185"/>
      <c r="C92" s="185"/>
      <c r="D92" s="185"/>
      <c r="E92" s="185"/>
      <c r="F92" s="185"/>
      <c r="G92" s="185"/>
      <c r="H92" s="185"/>
      <c r="I92" s="186"/>
    </row>
    <row r="93" spans="1:11" ht="15.75" customHeight="1">
      <c r="A93" s="201"/>
      <c r="B93" s="199"/>
      <c r="C93" s="199"/>
      <c r="D93" s="199"/>
      <c r="E93" s="199"/>
      <c r="F93" s="199"/>
      <c r="G93" s="199"/>
      <c r="H93" s="199"/>
      <c r="I93" s="202"/>
    </row>
    <row r="94" spans="1:11" ht="15.75" customHeight="1">
      <c r="A94" s="201"/>
      <c r="B94" s="199"/>
      <c r="C94" s="199"/>
      <c r="D94" s="199"/>
      <c r="E94" s="199"/>
      <c r="F94" s="199"/>
      <c r="G94" s="199"/>
      <c r="H94" s="199"/>
      <c r="I94" s="202"/>
    </row>
    <row r="95" spans="1:11" ht="15.75" customHeight="1">
      <c r="A95" s="201"/>
      <c r="B95" s="199"/>
      <c r="C95" s="199"/>
      <c r="D95" s="199"/>
      <c r="E95" s="199"/>
      <c r="F95" s="199"/>
      <c r="G95" s="199"/>
      <c r="H95" s="199"/>
      <c r="I95" s="202"/>
    </row>
    <row r="96" spans="1:11" ht="15.75" customHeight="1">
      <c r="A96" s="203"/>
      <c r="B96" s="188"/>
      <c r="C96" s="188"/>
      <c r="D96" s="188"/>
      <c r="E96" s="188"/>
      <c r="F96" s="188"/>
      <c r="G96" s="188"/>
      <c r="H96" s="188"/>
      <c r="I96" s="189"/>
    </row>
    <row r="97" spans="1:9" ht="15.75" customHeight="1"/>
    <row r="98" spans="1:9" ht="15.75" customHeight="1">
      <c r="A98" s="205" t="s">
        <v>102</v>
      </c>
      <c r="B98" s="182"/>
      <c r="C98" s="182"/>
      <c r="D98" s="182"/>
      <c r="E98" s="182"/>
      <c r="F98" s="182"/>
      <c r="G98" s="183"/>
      <c r="H98" s="57" t="s">
        <v>103</v>
      </c>
      <c r="I98" s="57"/>
    </row>
    <row r="99" spans="1:9" ht="15.75" customHeight="1">
      <c r="A99" s="58" t="s">
        <v>104</v>
      </c>
      <c r="B99" s="59">
        <v>1</v>
      </c>
      <c r="C99" s="206" t="s">
        <v>9</v>
      </c>
      <c r="D99" s="182"/>
      <c r="E99" s="182"/>
      <c r="F99" s="182"/>
      <c r="G99" s="183"/>
      <c r="H99" s="57" t="s">
        <v>105</v>
      </c>
      <c r="I99" s="57" t="s">
        <v>20</v>
      </c>
    </row>
    <row r="100" spans="1:9" ht="15.75" customHeight="1">
      <c r="A100" s="60" t="s">
        <v>106</v>
      </c>
      <c r="B100" s="61">
        <v>1.08</v>
      </c>
      <c r="C100" s="207" t="s">
        <v>138</v>
      </c>
      <c r="D100" s="182"/>
      <c r="E100" s="182"/>
      <c r="F100" s="182"/>
      <c r="G100" s="183"/>
      <c r="H100" s="208" t="s">
        <v>130</v>
      </c>
      <c r="I100" s="183"/>
    </row>
    <row r="101" spans="1:9" ht="15.75" customHeight="1">
      <c r="A101" s="211" t="s">
        <v>139</v>
      </c>
      <c r="B101" s="185"/>
      <c r="C101" s="185"/>
      <c r="D101" s="185"/>
      <c r="E101" s="185"/>
      <c r="F101" s="185"/>
      <c r="G101" s="185"/>
      <c r="H101" s="185"/>
      <c r="I101" s="185"/>
    </row>
    <row r="102" spans="1:9" ht="15.75" customHeight="1">
      <c r="A102" s="199"/>
      <c r="B102" s="199"/>
      <c r="C102" s="199"/>
      <c r="D102" s="199"/>
      <c r="E102" s="199"/>
      <c r="F102" s="199"/>
      <c r="G102" s="199"/>
      <c r="H102" s="199"/>
      <c r="I102" s="199"/>
    </row>
    <row r="103" spans="1:9" ht="15.75" customHeight="1">
      <c r="A103" s="199"/>
      <c r="B103" s="199"/>
      <c r="C103" s="199"/>
      <c r="D103" s="199"/>
      <c r="E103" s="199"/>
      <c r="F103" s="199"/>
      <c r="G103" s="199"/>
      <c r="H103" s="199"/>
      <c r="I103" s="199"/>
    </row>
    <row r="104" spans="1:9" ht="15.75" customHeight="1">
      <c r="A104" s="199"/>
      <c r="B104" s="199"/>
      <c r="C104" s="199"/>
      <c r="D104" s="199"/>
      <c r="E104" s="199"/>
      <c r="F104" s="199"/>
      <c r="G104" s="199"/>
      <c r="H104" s="199"/>
      <c r="I104" s="199"/>
    </row>
    <row r="105" spans="1:9" ht="15.75" customHeight="1">
      <c r="A105" s="209"/>
      <c r="B105" s="185"/>
      <c r="C105" s="185"/>
      <c r="D105" s="185"/>
      <c r="E105" s="185"/>
      <c r="F105" s="185"/>
      <c r="G105" s="186"/>
      <c r="H105" s="209" t="s">
        <v>140</v>
      </c>
      <c r="I105" s="186"/>
    </row>
    <row r="106" spans="1:9" ht="15.75" customHeight="1">
      <c r="A106" s="201"/>
      <c r="B106" s="199"/>
      <c r="C106" s="199"/>
      <c r="D106" s="199"/>
      <c r="E106" s="199"/>
      <c r="F106" s="199"/>
      <c r="G106" s="202"/>
      <c r="H106" s="201"/>
      <c r="I106" s="202"/>
    </row>
    <row r="107" spans="1:9" ht="15.75" customHeight="1">
      <c r="A107" s="201"/>
      <c r="B107" s="199"/>
      <c r="C107" s="199"/>
      <c r="D107" s="199"/>
      <c r="E107" s="199"/>
      <c r="F107" s="199"/>
      <c r="G107" s="202"/>
      <c r="H107" s="201"/>
      <c r="I107" s="202"/>
    </row>
    <row r="108" spans="1:9" ht="15.75" customHeight="1">
      <c r="A108" s="201"/>
      <c r="B108" s="199"/>
      <c r="C108" s="199"/>
      <c r="D108" s="199"/>
      <c r="E108" s="199"/>
      <c r="F108" s="199"/>
      <c r="G108" s="202"/>
      <c r="H108" s="201"/>
      <c r="I108" s="202"/>
    </row>
    <row r="109" spans="1:9" ht="15.75" customHeight="1">
      <c r="A109" s="201"/>
      <c r="B109" s="199"/>
      <c r="C109" s="199"/>
      <c r="D109" s="199"/>
      <c r="E109" s="199"/>
      <c r="F109" s="199"/>
      <c r="G109" s="202"/>
      <c r="H109" s="201"/>
      <c r="I109" s="202"/>
    </row>
    <row r="110" spans="1:9" ht="15.75" customHeight="1">
      <c r="A110" s="201"/>
      <c r="B110" s="199"/>
      <c r="C110" s="199"/>
      <c r="D110" s="199"/>
      <c r="E110" s="199"/>
      <c r="F110" s="199"/>
      <c r="G110" s="202"/>
      <c r="H110" s="201"/>
      <c r="I110" s="202"/>
    </row>
    <row r="111" spans="1:9" ht="15.75" customHeight="1">
      <c r="A111" s="201"/>
      <c r="B111" s="199"/>
      <c r="C111" s="199"/>
      <c r="D111" s="199"/>
      <c r="E111" s="199"/>
      <c r="F111" s="199"/>
      <c r="G111" s="202"/>
      <c r="H111" s="201"/>
      <c r="I111" s="202"/>
    </row>
    <row r="112" spans="1:9" ht="15.75" customHeight="1">
      <c r="A112" s="201"/>
      <c r="B112" s="199"/>
      <c r="C112" s="199"/>
      <c r="D112" s="199"/>
      <c r="E112" s="199"/>
      <c r="F112" s="199"/>
      <c r="G112" s="202"/>
      <c r="H112" s="201"/>
      <c r="I112" s="202"/>
    </row>
    <row r="113" spans="1:9" ht="15.75" customHeight="1">
      <c r="A113" s="201"/>
      <c r="B113" s="199"/>
      <c r="C113" s="199"/>
      <c r="D113" s="199"/>
      <c r="E113" s="199"/>
      <c r="F113" s="199"/>
      <c r="G113" s="202"/>
      <c r="H113" s="201"/>
      <c r="I113" s="202"/>
    </row>
    <row r="114" spans="1:9" ht="15.75" customHeight="1">
      <c r="A114" s="201"/>
      <c r="B114" s="199"/>
      <c r="C114" s="199"/>
      <c r="D114" s="199"/>
      <c r="E114" s="199"/>
      <c r="F114" s="199"/>
      <c r="G114" s="202"/>
      <c r="H114" s="201"/>
      <c r="I114" s="202"/>
    </row>
    <row r="115" spans="1:9" ht="15.75" customHeight="1">
      <c r="A115" s="201"/>
      <c r="B115" s="199"/>
      <c r="C115" s="199"/>
      <c r="D115" s="199"/>
      <c r="E115" s="199"/>
      <c r="F115" s="199"/>
      <c r="G115" s="202"/>
      <c r="H115" s="201"/>
      <c r="I115" s="202"/>
    </row>
    <row r="116" spans="1:9" ht="15.75" customHeight="1">
      <c r="A116" s="201"/>
      <c r="B116" s="199"/>
      <c r="C116" s="199"/>
      <c r="D116" s="199"/>
      <c r="E116" s="199"/>
      <c r="F116" s="199"/>
      <c r="G116" s="202"/>
      <c r="H116" s="201"/>
      <c r="I116" s="202"/>
    </row>
    <row r="117" spans="1:9" ht="15.75" customHeight="1">
      <c r="A117" s="203"/>
      <c r="B117" s="188"/>
      <c r="C117" s="188"/>
      <c r="D117" s="188"/>
      <c r="E117" s="188"/>
      <c r="F117" s="188"/>
      <c r="G117" s="189"/>
      <c r="H117" s="203"/>
      <c r="I117" s="189"/>
    </row>
    <row r="118" spans="1:9" ht="15.75" customHeight="1">
      <c r="A118" s="96"/>
      <c r="B118" s="89"/>
      <c r="C118" s="54"/>
      <c r="D118" s="54"/>
      <c r="E118" s="54"/>
      <c r="F118" s="54"/>
      <c r="G118" s="54"/>
      <c r="H118" s="97"/>
      <c r="I118" s="97"/>
    </row>
    <row r="119" spans="1:9" ht="15.75" customHeight="1">
      <c r="A119" s="205" t="s">
        <v>102</v>
      </c>
      <c r="B119" s="182"/>
      <c r="C119" s="182"/>
      <c r="D119" s="182"/>
      <c r="E119" s="182"/>
      <c r="F119" s="182"/>
      <c r="G119" s="183"/>
      <c r="H119" s="57" t="s">
        <v>103</v>
      </c>
      <c r="I119" s="57"/>
    </row>
    <row r="120" spans="1:9" ht="15.75" customHeight="1">
      <c r="A120" s="58" t="s">
        <v>104</v>
      </c>
      <c r="B120" s="59">
        <v>1</v>
      </c>
      <c r="C120" s="206" t="s">
        <v>9</v>
      </c>
      <c r="D120" s="182"/>
      <c r="E120" s="182"/>
      <c r="F120" s="182"/>
      <c r="G120" s="183"/>
      <c r="H120" s="57" t="s">
        <v>105</v>
      </c>
      <c r="I120" s="57" t="s">
        <v>20</v>
      </c>
    </row>
    <row r="121" spans="1:9" ht="15.75" customHeight="1">
      <c r="A121" s="60" t="s">
        <v>106</v>
      </c>
      <c r="B121" s="61">
        <v>1.0900000000000001</v>
      </c>
      <c r="C121" s="207" t="s">
        <v>141</v>
      </c>
      <c r="D121" s="182"/>
      <c r="E121" s="182"/>
      <c r="F121" s="182"/>
      <c r="G121" s="183"/>
      <c r="H121" s="208" t="s">
        <v>130</v>
      </c>
      <c r="I121" s="183"/>
    </row>
    <row r="122" spans="1:9" ht="15.75" customHeight="1">
      <c r="A122" s="200" t="s">
        <v>142</v>
      </c>
      <c r="B122" s="185"/>
      <c r="C122" s="185"/>
      <c r="D122" s="185"/>
      <c r="E122" s="185"/>
      <c r="F122" s="185"/>
      <c r="G122" s="185"/>
      <c r="H122" s="185"/>
      <c r="I122" s="186"/>
    </row>
    <row r="123" spans="1:9" ht="15.75" customHeight="1">
      <c r="A123" s="201"/>
      <c r="B123" s="199"/>
      <c r="C123" s="199"/>
      <c r="D123" s="199"/>
      <c r="E123" s="199"/>
      <c r="F123" s="199"/>
      <c r="G123" s="199"/>
      <c r="H123" s="199"/>
      <c r="I123" s="202"/>
    </row>
    <row r="124" spans="1:9" ht="15.75" customHeight="1">
      <c r="A124" s="203"/>
      <c r="B124" s="188"/>
      <c r="C124" s="188"/>
      <c r="D124" s="188"/>
      <c r="E124" s="188"/>
      <c r="F124" s="188"/>
      <c r="G124" s="188"/>
      <c r="H124" s="188"/>
      <c r="I124" s="189"/>
    </row>
    <row r="125" spans="1:9" ht="15.75" customHeight="1">
      <c r="A125" s="204"/>
      <c r="B125" s="185"/>
      <c r="C125" s="185"/>
      <c r="D125" s="185"/>
      <c r="E125" s="185"/>
      <c r="F125" s="185"/>
      <c r="G125" s="185"/>
      <c r="H125" s="185"/>
      <c r="I125" s="186"/>
    </row>
    <row r="126" spans="1:9" ht="15.75" customHeight="1">
      <c r="A126" s="201"/>
      <c r="B126" s="199"/>
      <c r="C126" s="199"/>
      <c r="D126" s="199"/>
      <c r="E126" s="199"/>
      <c r="F126" s="199"/>
      <c r="G126" s="199"/>
      <c r="H126" s="199"/>
      <c r="I126" s="202"/>
    </row>
    <row r="127" spans="1:9" ht="15.75" customHeight="1">
      <c r="A127" s="201"/>
      <c r="B127" s="199"/>
      <c r="C127" s="199"/>
      <c r="D127" s="199"/>
      <c r="E127" s="199"/>
      <c r="F127" s="199"/>
      <c r="G127" s="199"/>
      <c r="H127" s="199"/>
      <c r="I127" s="202"/>
    </row>
    <row r="128" spans="1:9" ht="15.75" customHeight="1">
      <c r="A128" s="201"/>
      <c r="B128" s="199"/>
      <c r="C128" s="199"/>
      <c r="D128" s="199"/>
      <c r="E128" s="199"/>
      <c r="F128" s="199"/>
      <c r="G128" s="199"/>
      <c r="H128" s="199"/>
      <c r="I128" s="202"/>
    </row>
    <row r="129" spans="1:9" ht="15.75" customHeight="1">
      <c r="A129" s="201"/>
      <c r="B129" s="199"/>
      <c r="C129" s="199"/>
      <c r="D129" s="199"/>
      <c r="E129" s="199"/>
      <c r="F129" s="199"/>
      <c r="G129" s="199"/>
      <c r="H129" s="199"/>
      <c r="I129" s="202"/>
    </row>
    <row r="130" spans="1:9" ht="15.75" customHeight="1">
      <c r="A130" s="201"/>
      <c r="B130" s="199"/>
      <c r="C130" s="199"/>
      <c r="D130" s="199"/>
      <c r="E130" s="199"/>
      <c r="F130" s="199"/>
      <c r="G130" s="199"/>
      <c r="H130" s="199"/>
      <c r="I130" s="202"/>
    </row>
    <row r="131" spans="1:9" ht="15.75" customHeight="1">
      <c r="A131" s="201"/>
      <c r="B131" s="199"/>
      <c r="C131" s="199"/>
      <c r="D131" s="199"/>
      <c r="E131" s="199"/>
      <c r="F131" s="199"/>
      <c r="G131" s="199"/>
      <c r="H131" s="199"/>
      <c r="I131" s="202"/>
    </row>
    <row r="132" spans="1:9" ht="15.75" customHeight="1">
      <c r="A132" s="201"/>
      <c r="B132" s="199"/>
      <c r="C132" s="199"/>
      <c r="D132" s="199"/>
      <c r="E132" s="199"/>
      <c r="F132" s="199"/>
      <c r="G132" s="199"/>
      <c r="H132" s="199"/>
      <c r="I132" s="202"/>
    </row>
    <row r="133" spans="1:9" ht="15.75" customHeight="1">
      <c r="A133" s="201"/>
      <c r="B133" s="199"/>
      <c r="C133" s="199"/>
      <c r="D133" s="199"/>
      <c r="E133" s="199"/>
      <c r="F133" s="199"/>
      <c r="G133" s="199"/>
      <c r="H133" s="199"/>
      <c r="I133" s="202"/>
    </row>
    <row r="134" spans="1:9" ht="15.75" customHeight="1">
      <c r="A134" s="201"/>
      <c r="B134" s="199"/>
      <c r="C134" s="199"/>
      <c r="D134" s="199"/>
      <c r="E134" s="199"/>
      <c r="F134" s="199"/>
      <c r="G134" s="199"/>
      <c r="H134" s="199"/>
      <c r="I134" s="202"/>
    </row>
    <row r="135" spans="1:9" ht="15.75" customHeight="1">
      <c r="A135" s="201"/>
      <c r="B135" s="199"/>
      <c r="C135" s="199"/>
      <c r="D135" s="199"/>
      <c r="E135" s="199"/>
      <c r="F135" s="199"/>
      <c r="G135" s="199"/>
      <c r="H135" s="199"/>
      <c r="I135" s="202"/>
    </row>
    <row r="136" spans="1:9" ht="15.75" customHeight="1">
      <c r="A136" s="201"/>
      <c r="B136" s="199"/>
      <c r="C136" s="199"/>
      <c r="D136" s="199"/>
      <c r="E136" s="199"/>
      <c r="F136" s="199"/>
      <c r="G136" s="199"/>
      <c r="H136" s="199"/>
      <c r="I136" s="202"/>
    </row>
    <row r="137" spans="1:9" ht="15.75" customHeight="1">
      <c r="A137" s="201"/>
      <c r="B137" s="199"/>
      <c r="C137" s="199"/>
      <c r="D137" s="199"/>
      <c r="E137" s="199"/>
      <c r="F137" s="199"/>
      <c r="G137" s="199"/>
      <c r="H137" s="199"/>
      <c r="I137" s="202"/>
    </row>
    <row r="138" spans="1:9" ht="15.75" customHeight="1">
      <c r="A138" s="201"/>
      <c r="B138" s="199"/>
      <c r="C138" s="199"/>
      <c r="D138" s="199"/>
      <c r="E138" s="199"/>
      <c r="F138" s="199"/>
      <c r="G138" s="199"/>
      <c r="H138" s="199"/>
      <c r="I138" s="202"/>
    </row>
    <row r="139" spans="1:9" ht="15.75" customHeight="1">
      <c r="A139" s="203"/>
      <c r="B139" s="188"/>
      <c r="C139" s="188"/>
      <c r="D139" s="188"/>
      <c r="E139" s="188"/>
      <c r="F139" s="188"/>
      <c r="G139" s="188"/>
      <c r="H139" s="188"/>
      <c r="I139" s="189"/>
    </row>
    <row r="140" spans="1:9" ht="15.75" customHeight="1"/>
    <row r="141" spans="1:9" ht="15.75" customHeight="1">
      <c r="A141" s="205" t="s">
        <v>102</v>
      </c>
      <c r="B141" s="182"/>
      <c r="C141" s="182"/>
      <c r="D141" s="182"/>
      <c r="E141" s="182"/>
      <c r="F141" s="182"/>
      <c r="G141" s="183"/>
      <c r="H141" s="57" t="s">
        <v>103</v>
      </c>
      <c r="I141" s="57"/>
    </row>
    <row r="142" spans="1:9" ht="15.75" customHeight="1">
      <c r="A142" s="58" t="s">
        <v>104</v>
      </c>
      <c r="B142" s="59">
        <v>1</v>
      </c>
      <c r="C142" s="206" t="s">
        <v>9</v>
      </c>
      <c r="D142" s="182"/>
      <c r="E142" s="182"/>
      <c r="F142" s="182"/>
      <c r="G142" s="183"/>
      <c r="H142" s="57" t="s">
        <v>105</v>
      </c>
      <c r="I142" s="57" t="s">
        <v>20</v>
      </c>
    </row>
    <row r="143" spans="1:9" ht="31.5" customHeight="1">
      <c r="A143" s="60" t="s">
        <v>106</v>
      </c>
      <c r="B143" s="61">
        <v>1.1000000000000001</v>
      </c>
      <c r="C143" s="207" t="s">
        <v>143</v>
      </c>
      <c r="D143" s="182"/>
      <c r="E143" s="182"/>
      <c r="F143" s="182"/>
      <c r="G143" s="183"/>
      <c r="H143" s="208" t="s">
        <v>144</v>
      </c>
      <c r="I143" s="183"/>
    </row>
    <row r="144" spans="1:9" ht="15.75" customHeight="1">
      <c r="A144" s="200"/>
      <c r="B144" s="185"/>
      <c r="C144" s="185"/>
      <c r="D144" s="185"/>
      <c r="E144" s="186"/>
      <c r="F144" s="209" t="s">
        <v>145</v>
      </c>
      <c r="G144" s="185"/>
      <c r="H144" s="185"/>
      <c r="I144" s="186"/>
    </row>
    <row r="145" spans="1:9" ht="15.75" customHeight="1">
      <c r="A145" s="201"/>
      <c r="B145" s="199"/>
      <c r="C145" s="199"/>
      <c r="D145" s="199"/>
      <c r="E145" s="202"/>
      <c r="F145" s="201"/>
      <c r="G145" s="199"/>
      <c r="H145" s="199"/>
      <c r="I145" s="202"/>
    </row>
    <row r="146" spans="1:9" ht="15.75" customHeight="1">
      <c r="A146" s="201"/>
      <c r="B146" s="199"/>
      <c r="C146" s="199"/>
      <c r="D146" s="199"/>
      <c r="E146" s="202"/>
      <c r="F146" s="201"/>
      <c r="G146" s="199"/>
      <c r="H146" s="199"/>
      <c r="I146" s="202"/>
    </row>
    <row r="147" spans="1:9" ht="15.75" customHeight="1">
      <c r="A147" s="201"/>
      <c r="B147" s="199"/>
      <c r="C147" s="199"/>
      <c r="D147" s="199"/>
      <c r="E147" s="202"/>
      <c r="F147" s="201"/>
      <c r="G147" s="199"/>
      <c r="H147" s="199"/>
      <c r="I147" s="202"/>
    </row>
    <row r="148" spans="1:9" ht="15.75" customHeight="1">
      <c r="A148" s="201"/>
      <c r="B148" s="199"/>
      <c r="C148" s="199"/>
      <c r="D148" s="199"/>
      <c r="E148" s="202"/>
      <c r="F148" s="201"/>
      <c r="G148" s="199"/>
      <c r="H148" s="199"/>
      <c r="I148" s="202"/>
    </row>
    <row r="149" spans="1:9" ht="15.75" customHeight="1">
      <c r="A149" s="201"/>
      <c r="B149" s="199"/>
      <c r="C149" s="199"/>
      <c r="D149" s="199"/>
      <c r="E149" s="202"/>
      <c r="F149" s="201"/>
      <c r="G149" s="199"/>
      <c r="H149" s="199"/>
      <c r="I149" s="202"/>
    </row>
    <row r="150" spans="1:9" ht="15.75" customHeight="1">
      <c r="A150" s="201"/>
      <c r="B150" s="199"/>
      <c r="C150" s="199"/>
      <c r="D150" s="199"/>
      <c r="E150" s="202"/>
      <c r="F150" s="201"/>
      <c r="G150" s="199"/>
      <c r="H150" s="199"/>
      <c r="I150" s="202"/>
    </row>
    <row r="151" spans="1:9" ht="15.75" customHeight="1">
      <c r="A151" s="201"/>
      <c r="B151" s="199"/>
      <c r="C151" s="199"/>
      <c r="D151" s="199"/>
      <c r="E151" s="202"/>
      <c r="F151" s="201"/>
      <c r="G151" s="199"/>
      <c r="H151" s="199"/>
      <c r="I151" s="202"/>
    </row>
    <row r="152" spans="1:9" ht="15.75" customHeight="1">
      <c r="A152" s="201"/>
      <c r="B152" s="199"/>
      <c r="C152" s="199"/>
      <c r="D152" s="199"/>
      <c r="E152" s="202"/>
      <c r="F152" s="201"/>
      <c r="G152" s="199"/>
      <c r="H152" s="199"/>
      <c r="I152" s="202"/>
    </row>
    <row r="153" spans="1:9" ht="15.75" customHeight="1">
      <c r="A153" s="201"/>
      <c r="B153" s="199"/>
      <c r="C153" s="199"/>
      <c r="D153" s="199"/>
      <c r="E153" s="202"/>
      <c r="F153" s="201"/>
      <c r="G153" s="199"/>
      <c r="H153" s="199"/>
      <c r="I153" s="202"/>
    </row>
    <row r="154" spans="1:9" ht="15.75" customHeight="1">
      <c r="A154" s="201"/>
      <c r="B154" s="199"/>
      <c r="C154" s="199"/>
      <c r="D154" s="199"/>
      <c r="E154" s="202"/>
      <c r="F154" s="201"/>
      <c r="G154" s="199"/>
      <c r="H154" s="199"/>
      <c r="I154" s="202"/>
    </row>
    <row r="155" spans="1:9" ht="15.75" customHeight="1">
      <c r="A155" s="201"/>
      <c r="B155" s="199"/>
      <c r="C155" s="199"/>
      <c r="D155" s="199"/>
      <c r="E155" s="202"/>
      <c r="F155" s="201"/>
      <c r="G155" s="199"/>
      <c r="H155" s="199"/>
      <c r="I155" s="202"/>
    </row>
    <row r="156" spans="1:9" ht="15.75" customHeight="1">
      <c r="A156" s="201"/>
      <c r="B156" s="199"/>
      <c r="C156" s="199"/>
      <c r="D156" s="199"/>
      <c r="E156" s="202"/>
      <c r="F156" s="201"/>
      <c r="G156" s="199"/>
      <c r="H156" s="199"/>
      <c r="I156" s="202"/>
    </row>
    <row r="157" spans="1:9" ht="15.75" customHeight="1">
      <c r="A157" s="201"/>
      <c r="B157" s="199"/>
      <c r="C157" s="199"/>
      <c r="D157" s="199"/>
      <c r="E157" s="202"/>
      <c r="F157" s="201"/>
      <c r="G157" s="199"/>
      <c r="H157" s="199"/>
      <c r="I157" s="202"/>
    </row>
    <row r="158" spans="1:9" ht="15.75" customHeight="1">
      <c r="A158" s="201"/>
      <c r="B158" s="199"/>
      <c r="C158" s="199"/>
      <c r="D158" s="199"/>
      <c r="E158" s="202"/>
      <c r="F158" s="201"/>
      <c r="G158" s="199"/>
      <c r="H158" s="199"/>
      <c r="I158" s="202"/>
    </row>
    <row r="159" spans="1:9" ht="15.75" customHeight="1">
      <c r="A159" s="203"/>
      <c r="B159" s="188"/>
      <c r="C159" s="188"/>
      <c r="D159" s="188"/>
      <c r="E159" s="189"/>
      <c r="F159" s="203"/>
      <c r="G159" s="188"/>
      <c r="H159" s="188"/>
      <c r="I159" s="189"/>
    </row>
    <row r="160" spans="1:9" ht="15.75" customHeight="1"/>
    <row r="161" spans="1:9" ht="15.75" customHeight="1">
      <c r="A161" s="205" t="s">
        <v>102</v>
      </c>
      <c r="B161" s="182"/>
      <c r="C161" s="182"/>
      <c r="D161" s="182"/>
      <c r="E161" s="182"/>
      <c r="F161" s="182"/>
      <c r="G161" s="183"/>
      <c r="H161" s="57" t="s">
        <v>103</v>
      </c>
      <c r="I161" s="57"/>
    </row>
    <row r="162" spans="1:9" ht="15.75" customHeight="1">
      <c r="A162" s="58" t="s">
        <v>104</v>
      </c>
      <c r="B162" s="59">
        <v>2</v>
      </c>
      <c r="C162" s="206" t="s">
        <v>85</v>
      </c>
      <c r="D162" s="182"/>
      <c r="E162" s="182"/>
      <c r="F162" s="182"/>
      <c r="G162" s="183"/>
      <c r="H162" s="57" t="s">
        <v>105</v>
      </c>
      <c r="I162" s="57" t="s">
        <v>20</v>
      </c>
    </row>
    <row r="163" spans="1:9" ht="66" customHeight="1">
      <c r="A163" s="60" t="s">
        <v>106</v>
      </c>
      <c r="B163" s="61">
        <v>2.0099999999999998</v>
      </c>
      <c r="C163" s="207" t="s">
        <v>146</v>
      </c>
      <c r="D163" s="182"/>
      <c r="E163" s="182"/>
      <c r="F163" s="182"/>
      <c r="G163" s="183"/>
      <c r="H163" s="208" t="s">
        <v>147</v>
      </c>
      <c r="I163" s="183"/>
    </row>
    <row r="164" spans="1:9" ht="15.75" customHeight="1">
      <c r="A164" s="210"/>
      <c r="B164" s="185"/>
      <c r="C164" s="185"/>
      <c r="D164" s="185"/>
      <c r="E164" s="185"/>
      <c r="F164" s="185"/>
      <c r="G164" s="211" t="s">
        <v>148</v>
      </c>
      <c r="H164" s="185"/>
      <c r="I164" s="186"/>
    </row>
    <row r="165" spans="1:9" ht="15.75" customHeight="1">
      <c r="A165" s="201"/>
      <c r="B165" s="199"/>
      <c r="C165" s="199"/>
      <c r="D165" s="199"/>
      <c r="E165" s="199"/>
      <c r="F165" s="199"/>
      <c r="G165" s="199"/>
      <c r="H165" s="199"/>
      <c r="I165" s="202"/>
    </row>
    <row r="166" spans="1:9" ht="15.75" customHeight="1">
      <c r="A166" s="201"/>
      <c r="B166" s="199"/>
      <c r="C166" s="199"/>
      <c r="D166" s="199"/>
      <c r="E166" s="199"/>
      <c r="F166" s="199"/>
      <c r="G166" s="199"/>
      <c r="H166" s="199"/>
      <c r="I166" s="202"/>
    </row>
    <row r="167" spans="1:9" ht="15.75" customHeight="1">
      <c r="A167" s="201"/>
      <c r="B167" s="199"/>
      <c r="C167" s="199"/>
      <c r="D167" s="199"/>
      <c r="E167" s="199"/>
      <c r="F167" s="199"/>
      <c r="G167" s="199"/>
      <c r="H167" s="199"/>
      <c r="I167" s="202"/>
    </row>
    <row r="168" spans="1:9" ht="15.75" customHeight="1">
      <c r="A168" s="201"/>
      <c r="B168" s="199"/>
      <c r="C168" s="199"/>
      <c r="D168" s="199"/>
      <c r="E168" s="199"/>
      <c r="F168" s="199"/>
      <c r="G168" s="199"/>
      <c r="H168" s="199"/>
      <c r="I168" s="202"/>
    </row>
    <row r="169" spans="1:9" ht="15.75" customHeight="1">
      <c r="A169" s="201"/>
      <c r="B169" s="199"/>
      <c r="C169" s="199"/>
      <c r="D169" s="199"/>
      <c r="E169" s="199"/>
      <c r="F169" s="199"/>
      <c r="G169" s="199"/>
      <c r="H169" s="199"/>
      <c r="I169" s="202"/>
    </row>
    <row r="170" spans="1:9" ht="15.75" customHeight="1">
      <c r="A170" s="201"/>
      <c r="B170" s="199"/>
      <c r="C170" s="199"/>
      <c r="D170" s="199"/>
      <c r="E170" s="199"/>
      <c r="F170" s="199"/>
      <c r="G170" s="199"/>
      <c r="H170" s="199"/>
      <c r="I170" s="202"/>
    </row>
    <row r="171" spans="1:9" ht="15.75" customHeight="1">
      <c r="A171" s="201"/>
      <c r="B171" s="199"/>
      <c r="C171" s="199"/>
      <c r="D171" s="199"/>
      <c r="E171" s="199"/>
      <c r="F171" s="199"/>
      <c r="G171" s="199"/>
      <c r="H171" s="199"/>
      <c r="I171" s="202"/>
    </row>
    <row r="172" spans="1:9" ht="15.75" customHeight="1">
      <c r="A172" s="201"/>
      <c r="B172" s="199"/>
      <c r="C172" s="199"/>
      <c r="D172" s="199"/>
      <c r="E172" s="199"/>
      <c r="F172" s="199"/>
      <c r="G172" s="199"/>
      <c r="H172" s="199"/>
      <c r="I172" s="202"/>
    </row>
    <row r="173" spans="1:9" ht="15.75" customHeight="1">
      <c r="A173" s="201"/>
      <c r="B173" s="199"/>
      <c r="C173" s="199"/>
      <c r="D173" s="199"/>
      <c r="E173" s="199"/>
      <c r="F173" s="199"/>
      <c r="G173" s="199"/>
      <c r="H173" s="199"/>
      <c r="I173" s="202"/>
    </row>
    <row r="174" spans="1:9" ht="15.75" customHeight="1">
      <c r="A174" s="201"/>
      <c r="B174" s="199"/>
      <c r="C174" s="199"/>
      <c r="D174" s="199"/>
      <c r="E174" s="199"/>
      <c r="F174" s="199"/>
      <c r="G174" s="199"/>
      <c r="H174" s="199"/>
      <c r="I174" s="202"/>
    </row>
    <row r="175" spans="1:9" ht="15.75" customHeight="1">
      <c r="A175" s="201"/>
      <c r="B175" s="199"/>
      <c r="C175" s="199"/>
      <c r="D175" s="199"/>
      <c r="E175" s="199"/>
      <c r="F175" s="199"/>
      <c r="G175" s="199"/>
      <c r="H175" s="199"/>
      <c r="I175" s="202"/>
    </row>
    <row r="176" spans="1:9" ht="15.75" customHeight="1">
      <c r="A176" s="201"/>
      <c r="B176" s="199"/>
      <c r="C176" s="199"/>
      <c r="D176" s="199"/>
      <c r="E176" s="199"/>
      <c r="F176" s="199"/>
      <c r="G176" s="199"/>
      <c r="H176" s="199"/>
      <c r="I176" s="202"/>
    </row>
    <row r="177" spans="1:9" ht="15.75" customHeight="1">
      <c r="A177" s="201"/>
      <c r="B177" s="199"/>
      <c r="C177" s="199"/>
      <c r="D177" s="199"/>
      <c r="E177" s="199"/>
      <c r="F177" s="199"/>
      <c r="G177" s="199"/>
      <c r="H177" s="199"/>
      <c r="I177" s="202"/>
    </row>
    <row r="178" spans="1:9" ht="15.75" customHeight="1">
      <c r="A178" s="201"/>
      <c r="B178" s="199"/>
      <c r="C178" s="199"/>
      <c r="D178" s="199"/>
      <c r="E178" s="199"/>
      <c r="F178" s="199"/>
      <c r="G178" s="199"/>
      <c r="H178" s="199"/>
      <c r="I178" s="202"/>
    </row>
    <row r="179" spans="1:9" ht="15.75" customHeight="1">
      <c r="A179" s="201"/>
      <c r="B179" s="199"/>
      <c r="C179" s="199"/>
      <c r="D179" s="199"/>
      <c r="E179" s="199"/>
      <c r="F179" s="199"/>
      <c r="G179" s="199"/>
      <c r="H179" s="199"/>
      <c r="I179" s="202"/>
    </row>
    <row r="180" spans="1:9" ht="15.75" customHeight="1">
      <c r="A180" s="201"/>
      <c r="B180" s="199"/>
      <c r="C180" s="199"/>
      <c r="D180" s="199"/>
      <c r="E180" s="199"/>
      <c r="F180" s="199"/>
      <c r="G180" s="199"/>
      <c r="H180" s="199"/>
      <c r="I180" s="202"/>
    </row>
    <row r="181" spans="1:9" ht="15.75" customHeight="1">
      <c r="A181" s="203"/>
      <c r="B181" s="188"/>
      <c r="C181" s="188"/>
      <c r="D181" s="188"/>
      <c r="E181" s="188"/>
      <c r="F181" s="188"/>
      <c r="G181" s="188"/>
      <c r="H181" s="188"/>
      <c r="I181" s="189"/>
    </row>
    <row r="182" spans="1:9" ht="15.75" customHeight="1"/>
    <row r="183" spans="1:9" ht="15.75" customHeight="1">
      <c r="A183" s="205" t="s">
        <v>102</v>
      </c>
      <c r="B183" s="182"/>
      <c r="C183" s="182"/>
      <c r="D183" s="182"/>
      <c r="E183" s="182"/>
      <c r="F183" s="182"/>
      <c r="G183" s="183"/>
      <c r="H183" s="57" t="s">
        <v>103</v>
      </c>
      <c r="I183" s="57"/>
    </row>
    <row r="184" spans="1:9" ht="15.75" customHeight="1">
      <c r="A184" s="58" t="s">
        <v>104</v>
      </c>
      <c r="B184" s="59">
        <v>2</v>
      </c>
      <c r="C184" s="206" t="s">
        <v>85</v>
      </c>
      <c r="D184" s="182"/>
      <c r="E184" s="182"/>
      <c r="F184" s="182"/>
      <c r="G184" s="183"/>
      <c r="H184" s="57" t="s">
        <v>105</v>
      </c>
      <c r="I184" s="57" t="s">
        <v>20</v>
      </c>
    </row>
    <row r="185" spans="1:9" ht="77.25" customHeight="1">
      <c r="A185" s="60" t="s">
        <v>106</v>
      </c>
      <c r="B185" s="61">
        <v>2.02</v>
      </c>
      <c r="C185" s="207" t="s">
        <v>149</v>
      </c>
      <c r="D185" s="182"/>
      <c r="E185" s="182"/>
      <c r="F185" s="182"/>
      <c r="G185" s="183"/>
      <c r="H185" s="208" t="s">
        <v>144</v>
      </c>
      <c r="I185" s="183"/>
    </row>
    <row r="186" spans="1:9" ht="15.75" customHeight="1">
      <c r="A186" s="63"/>
      <c r="B186" s="64"/>
      <c r="C186" s="64"/>
      <c r="D186" s="64"/>
      <c r="E186" s="211" t="s">
        <v>150</v>
      </c>
      <c r="F186" s="185"/>
      <c r="G186" s="185"/>
      <c r="H186" s="185"/>
      <c r="I186" s="186"/>
    </row>
    <row r="187" spans="1:9" ht="15.75" customHeight="1">
      <c r="A187" s="69"/>
      <c r="B187" s="85"/>
      <c r="C187" s="85"/>
      <c r="D187" s="85"/>
      <c r="E187" s="199"/>
      <c r="F187" s="199"/>
      <c r="G187" s="199"/>
      <c r="H187" s="199"/>
      <c r="I187" s="202"/>
    </row>
    <row r="188" spans="1:9" ht="15.75" customHeight="1">
      <c r="A188" s="69"/>
      <c r="B188" s="85"/>
      <c r="C188" s="85"/>
      <c r="D188" s="85"/>
      <c r="E188" s="199"/>
      <c r="F188" s="199"/>
      <c r="G188" s="199"/>
      <c r="H188" s="199"/>
      <c r="I188" s="202"/>
    </row>
    <row r="189" spans="1:9" ht="15.75" customHeight="1">
      <c r="A189" s="69"/>
      <c r="B189" s="85"/>
      <c r="C189" s="85"/>
      <c r="D189" s="85"/>
      <c r="E189" s="199"/>
      <c r="F189" s="199"/>
      <c r="G189" s="199"/>
      <c r="H189" s="199"/>
      <c r="I189" s="202"/>
    </row>
    <row r="190" spans="1:9" ht="15.75" customHeight="1">
      <c r="A190" s="69"/>
      <c r="B190" s="85"/>
      <c r="C190" s="85"/>
      <c r="D190" s="85"/>
      <c r="E190" s="199"/>
      <c r="F190" s="199"/>
      <c r="G190" s="199"/>
      <c r="H190" s="199"/>
      <c r="I190" s="202"/>
    </row>
    <row r="191" spans="1:9" ht="15.75" customHeight="1">
      <c r="A191" s="69"/>
      <c r="B191" s="85"/>
      <c r="C191" s="85"/>
      <c r="D191" s="85"/>
      <c r="E191" s="199"/>
      <c r="F191" s="199"/>
      <c r="G191" s="199"/>
      <c r="H191" s="199"/>
      <c r="I191" s="202"/>
    </row>
    <row r="192" spans="1:9" ht="15.75" customHeight="1">
      <c r="A192" s="69"/>
      <c r="B192" s="85"/>
      <c r="C192" s="85"/>
      <c r="D192" s="85"/>
      <c r="E192" s="199"/>
      <c r="F192" s="199"/>
      <c r="G192" s="199"/>
      <c r="H192" s="199"/>
      <c r="I192" s="202"/>
    </row>
    <row r="193" spans="1:9" ht="15.75" customHeight="1">
      <c r="A193" s="69"/>
      <c r="B193" s="85"/>
      <c r="C193" s="85"/>
      <c r="D193" s="85"/>
      <c r="E193" s="199"/>
      <c r="F193" s="199"/>
      <c r="G193" s="199"/>
      <c r="H193" s="199"/>
      <c r="I193" s="202"/>
    </row>
    <row r="194" spans="1:9" ht="15.75" customHeight="1">
      <c r="A194" s="69"/>
      <c r="B194" s="85"/>
      <c r="C194" s="85"/>
      <c r="D194" s="85"/>
      <c r="E194" s="199"/>
      <c r="F194" s="199"/>
      <c r="G194" s="199"/>
      <c r="H194" s="199"/>
      <c r="I194" s="202"/>
    </row>
    <row r="195" spans="1:9" ht="15.75" customHeight="1">
      <c r="A195" s="69"/>
      <c r="B195" s="85"/>
      <c r="C195" s="85"/>
      <c r="D195" s="85"/>
      <c r="E195" s="199"/>
      <c r="F195" s="199"/>
      <c r="G195" s="199"/>
      <c r="H195" s="199"/>
      <c r="I195" s="202"/>
    </row>
    <row r="196" spans="1:9" ht="15.75" customHeight="1">
      <c r="A196" s="69"/>
      <c r="B196" s="85"/>
      <c r="C196" s="85"/>
      <c r="D196" s="85"/>
      <c r="E196" s="199"/>
      <c r="F196" s="199"/>
      <c r="G196" s="199"/>
      <c r="H196" s="199"/>
      <c r="I196" s="202"/>
    </row>
    <row r="197" spans="1:9" ht="15.75" customHeight="1">
      <c r="A197" s="69"/>
      <c r="B197" s="85"/>
      <c r="C197" s="85"/>
      <c r="D197" s="85"/>
      <c r="E197" s="199"/>
      <c r="F197" s="199"/>
      <c r="G197" s="199"/>
      <c r="H197" s="199"/>
      <c r="I197" s="202"/>
    </row>
    <row r="198" spans="1:9" ht="15.75" customHeight="1">
      <c r="A198" s="69"/>
      <c r="B198" s="85"/>
      <c r="C198" s="85"/>
      <c r="D198" s="85"/>
      <c r="E198" s="199"/>
      <c r="F198" s="199"/>
      <c r="G198" s="199"/>
      <c r="H198" s="199"/>
      <c r="I198" s="202"/>
    </row>
    <row r="199" spans="1:9" ht="15.75" customHeight="1">
      <c r="A199" s="69"/>
      <c r="B199" s="85"/>
      <c r="C199" s="85"/>
      <c r="D199" s="85"/>
      <c r="E199" s="199"/>
      <c r="F199" s="199"/>
      <c r="G199" s="199"/>
      <c r="H199" s="199"/>
      <c r="I199" s="202"/>
    </row>
    <row r="200" spans="1:9" ht="15.75" customHeight="1">
      <c r="A200" s="69"/>
      <c r="B200" s="85"/>
      <c r="C200" s="85"/>
      <c r="D200" s="85"/>
      <c r="E200" s="199"/>
      <c r="F200" s="199"/>
      <c r="G200" s="199"/>
      <c r="H200" s="199"/>
      <c r="I200" s="202"/>
    </row>
    <row r="201" spans="1:9" ht="15.75" customHeight="1">
      <c r="A201" s="69"/>
      <c r="B201" s="85"/>
      <c r="C201" s="85"/>
      <c r="D201" s="85"/>
      <c r="E201" s="199"/>
      <c r="F201" s="199"/>
      <c r="G201" s="199"/>
      <c r="H201" s="199"/>
      <c r="I201" s="202"/>
    </row>
    <row r="202" spans="1:9" ht="15.75" customHeight="1">
      <c r="A202" s="69"/>
      <c r="B202" s="85"/>
      <c r="C202" s="85"/>
      <c r="D202" s="85"/>
      <c r="E202" s="199"/>
      <c r="F202" s="199"/>
      <c r="G202" s="199"/>
      <c r="H202" s="199"/>
      <c r="I202" s="202"/>
    </row>
    <row r="203" spans="1:9" ht="15.75" customHeight="1">
      <c r="A203" s="69"/>
      <c r="B203" s="85"/>
      <c r="C203" s="85"/>
      <c r="D203" s="85"/>
      <c r="E203" s="199"/>
      <c r="F203" s="199"/>
      <c r="G203" s="199"/>
      <c r="H203" s="199"/>
      <c r="I203" s="202"/>
    </row>
    <row r="204" spans="1:9" ht="15.75" customHeight="1">
      <c r="A204" s="69"/>
      <c r="B204" s="85"/>
      <c r="C204" s="85"/>
      <c r="D204" s="85"/>
      <c r="E204" s="199"/>
      <c r="F204" s="199"/>
      <c r="G204" s="199"/>
      <c r="H204" s="199"/>
      <c r="I204" s="202"/>
    </row>
    <row r="205" spans="1:9" ht="15.75" customHeight="1">
      <c r="A205" s="69"/>
      <c r="B205" s="85"/>
      <c r="C205" s="85"/>
      <c r="D205" s="85"/>
      <c r="E205" s="199"/>
      <c r="F205" s="199"/>
      <c r="G205" s="199"/>
      <c r="H205" s="199"/>
      <c r="I205" s="202"/>
    </row>
    <row r="206" spans="1:9" ht="15.75" customHeight="1">
      <c r="A206" s="71"/>
      <c r="B206" s="72"/>
      <c r="C206" s="72"/>
      <c r="D206" s="72"/>
      <c r="E206" s="188"/>
      <c r="F206" s="188"/>
      <c r="G206" s="188"/>
      <c r="H206" s="188"/>
      <c r="I206" s="189"/>
    </row>
    <row r="207" spans="1:9" ht="15.75" customHeight="1"/>
    <row r="208" spans="1:9" ht="15.75" customHeight="1">
      <c r="A208" s="205" t="s">
        <v>102</v>
      </c>
      <c r="B208" s="182"/>
      <c r="C208" s="182"/>
      <c r="D208" s="182"/>
      <c r="E208" s="182"/>
      <c r="F208" s="182"/>
      <c r="G208" s="183"/>
      <c r="H208" s="57" t="s">
        <v>103</v>
      </c>
      <c r="I208" s="57"/>
    </row>
    <row r="209" spans="1:9" ht="15.75" customHeight="1">
      <c r="A209" s="58" t="s">
        <v>104</v>
      </c>
      <c r="B209" s="59">
        <v>2</v>
      </c>
      <c r="C209" s="206" t="s">
        <v>151</v>
      </c>
      <c r="D209" s="182"/>
      <c r="E209" s="182"/>
      <c r="F209" s="182"/>
      <c r="G209" s="183"/>
      <c r="H209" s="57" t="s">
        <v>105</v>
      </c>
      <c r="I209" s="57" t="s">
        <v>57</v>
      </c>
    </row>
    <row r="210" spans="1:9" ht="59.25" customHeight="1">
      <c r="A210" s="60" t="s">
        <v>106</v>
      </c>
      <c r="B210" s="99">
        <v>2.0299999999999998</v>
      </c>
      <c r="C210" s="212" t="s">
        <v>152</v>
      </c>
      <c r="D210" s="182"/>
      <c r="E210" s="182"/>
      <c r="F210" s="182"/>
      <c r="G210" s="183"/>
      <c r="H210" s="208" t="s">
        <v>153</v>
      </c>
      <c r="I210" s="183"/>
    </row>
    <row r="211" spans="1:9" ht="15.75" customHeight="1">
      <c r="A211" s="210"/>
      <c r="B211" s="185"/>
      <c r="C211" s="185"/>
      <c r="D211" s="185"/>
      <c r="E211" s="186"/>
      <c r="F211" s="209" t="s">
        <v>154</v>
      </c>
      <c r="G211" s="185"/>
      <c r="H211" s="185"/>
      <c r="I211" s="186"/>
    </row>
    <row r="212" spans="1:9" ht="15.75" customHeight="1">
      <c r="A212" s="201"/>
      <c r="B212" s="199"/>
      <c r="C212" s="199"/>
      <c r="D212" s="199"/>
      <c r="E212" s="202"/>
      <c r="F212" s="201"/>
      <c r="G212" s="199"/>
      <c r="H212" s="199"/>
      <c r="I212" s="202"/>
    </row>
    <row r="213" spans="1:9" ht="15.75" customHeight="1">
      <c r="A213" s="201"/>
      <c r="B213" s="199"/>
      <c r="C213" s="199"/>
      <c r="D213" s="199"/>
      <c r="E213" s="202"/>
      <c r="F213" s="201"/>
      <c r="G213" s="199"/>
      <c r="H213" s="199"/>
      <c r="I213" s="202"/>
    </row>
    <row r="214" spans="1:9" ht="15.75" customHeight="1">
      <c r="A214" s="201"/>
      <c r="B214" s="199"/>
      <c r="C214" s="199"/>
      <c r="D214" s="199"/>
      <c r="E214" s="202"/>
      <c r="F214" s="201"/>
      <c r="G214" s="199"/>
      <c r="H214" s="199"/>
      <c r="I214" s="202"/>
    </row>
    <row r="215" spans="1:9" ht="15.75" customHeight="1">
      <c r="A215" s="201"/>
      <c r="B215" s="199"/>
      <c r="C215" s="199"/>
      <c r="D215" s="199"/>
      <c r="E215" s="202"/>
      <c r="F215" s="201"/>
      <c r="G215" s="199"/>
      <c r="H215" s="199"/>
      <c r="I215" s="202"/>
    </row>
    <row r="216" spans="1:9" ht="15.75" customHeight="1">
      <c r="A216" s="201"/>
      <c r="B216" s="199"/>
      <c r="C216" s="199"/>
      <c r="D216" s="199"/>
      <c r="E216" s="202"/>
      <c r="F216" s="201"/>
      <c r="G216" s="199"/>
      <c r="H216" s="199"/>
      <c r="I216" s="202"/>
    </row>
    <row r="217" spans="1:9" ht="15.75" customHeight="1">
      <c r="A217" s="201"/>
      <c r="B217" s="199"/>
      <c r="C217" s="199"/>
      <c r="D217" s="199"/>
      <c r="E217" s="202"/>
      <c r="F217" s="201"/>
      <c r="G217" s="199"/>
      <c r="H217" s="199"/>
      <c r="I217" s="202"/>
    </row>
    <row r="218" spans="1:9" ht="15.75" customHeight="1">
      <c r="A218" s="201"/>
      <c r="B218" s="199"/>
      <c r="C218" s="199"/>
      <c r="D218" s="199"/>
      <c r="E218" s="202"/>
      <c r="F218" s="201"/>
      <c r="G218" s="199"/>
      <c r="H218" s="199"/>
      <c r="I218" s="202"/>
    </row>
    <row r="219" spans="1:9" ht="15.75" customHeight="1">
      <c r="A219" s="201"/>
      <c r="B219" s="199"/>
      <c r="C219" s="199"/>
      <c r="D219" s="199"/>
      <c r="E219" s="202"/>
      <c r="F219" s="201"/>
      <c r="G219" s="199"/>
      <c r="H219" s="199"/>
      <c r="I219" s="202"/>
    </row>
    <row r="220" spans="1:9" ht="15.75" customHeight="1">
      <c r="A220" s="201"/>
      <c r="B220" s="199"/>
      <c r="C220" s="199"/>
      <c r="D220" s="199"/>
      <c r="E220" s="202"/>
      <c r="F220" s="201"/>
      <c r="G220" s="199"/>
      <c r="H220" s="199"/>
      <c r="I220" s="202"/>
    </row>
    <row r="221" spans="1:9" ht="15.75" customHeight="1">
      <c r="A221" s="201"/>
      <c r="B221" s="199"/>
      <c r="C221" s="199"/>
      <c r="D221" s="199"/>
      <c r="E221" s="202"/>
      <c r="F221" s="201"/>
      <c r="G221" s="199"/>
      <c r="H221" s="199"/>
      <c r="I221" s="202"/>
    </row>
    <row r="222" spans="1:9" ht="15.75" customHeight="1">
      <c r="A222" s="201"/>
      <c r="B222" s="199"/>
      <c r="C222" s="199"/>
      <c r="D222" s="199"/>
      <c r="E222" s="202"/>
      <c r="F222" s="201"/>
      <c r="G222" s="199"/>
      <c r="H222" s="199"/>
      <c r="I222" s="202"/>
    </row>
    <row r="223" spans="1:9" ht="15.75" customHeight="1">
      <c r="A223" s="201"/>
      <c r="B223" s="199"/>
      <c r="C223" s="199"/>
      <c r="D223" s="199"/>
      <c r="E223" s="202"/>
      <c r="F223" s="201"/>
      <c r="G223" s="199"/>
      <c r="H223" s="199"/>
      <c r="I223" s="202"/>
    </row>
    <row r="224" spans="1:9" ht="15.75" customHeight="1">
      <c r="A224" s="201"/>
      <c r="B224" s="199"/>
      <c r="C224" s="199"/>
      <c r="D224" s="199"/>
      <c r="E224" s="202"/>
      <c r="F224" s="201"/>
      <c r="G224" s="199"/>
      <c r="H224" s="199"/>
      <c r="I224" s="202"/>
    </row>
    <row r="225" spans="1:9" ht="15.75" customHeight="1">
      <c r="A225" s="201"/>
      <c r="B225" s="199"/>
      <c r="C225" s="199"/>
      <c r="D225" s="199"/>
      <c r="E225" s="202"/>
      <c r="F225" s="201"/>
      <c r="G225" s="199"/>
      <c r="H225" s="199"/>
      <c r="I225" s="202"/>
    </row>
    <row r="226" spans="1:9" ht="15.75" customHeight="1">
      <c r="A226" s="201"/>
      <c r="B226" s="199"/>
      <c r="C226" s="199"/>
      <c r="D226" s="199"/>
      <c r="E226" s="202"/>
      <c r="F226" s="201"/>
      <c r="G226" s="199"/>
      <c r="H226" s="199"/>
      <c r="I226" s="202"/>
    </row>
    <row r="227" spans="1:9" ht="15.75" customHeight="1">
      <c r="A227" s="201"/>
      <c r="B227" s="199"/>
      <c r="C227" s="199"/>
      <c r="D227" s="199"/>
      <c r="E227" s="202"/>
      <c r="F227" s="201"/>
      <c r="G227" s="199"/>
      <c r="H227" s="199"/>
      <c r="I227" s="202"/>
    </row>
    <row r="228" spans="1:9" ht="15.75" customHeight="1">
      <c r="A228" s="203"/>
      <c r="B228" s="188"/>
      <c r="C228" s="188"/>
      <c r="D228" s="188"/>
      <c r="E228" s="189"/>
      <c r="F228" s="203"/>
      <c r="G228" s="188"/>
      <c r="H228" s="188"/>
      <c r="I228" s="189"/>
    </row>
    <row r="229" spans="1:9" ht="15.75" customHeight="1"/>
    <row r="230" spans="1:9" ht="15.75" customHeight="1">
      <c r="A230" s="205" t="s">
        <v>102</v>
      </c>
      <c r="B230" s="182"/>
      <c r="C230" s="182"/>
      <c r="D230" s="182"/>
      <c r="E230" s="182"/>
      <c r="F230" s="182"/>
      <c r="G230" s="183"/>
      <c r="H230" s="57" t="s">
        <v>103</v>
      </c>
      <c r="I230" s="57"/>
    </row>
    <row r="231" spans="1:9" ht="15.75" customHeight="1">
      <c r="A231" s="58" t="s">
        <v>104</v>
      </c>
      <c r="B231" s="59">
        <v>2</v>
      </c>
      <c r="C231" s="206" t="s">
        <v>151</v>
      </c>
      <c r="D231" s="182"/>
      <c r="E231" s="182"/>
      <c r="F231" s="182"/>
      <c r="G231" s="183"/>
      <c r="H231" s="57" t="s">
        <v>105</v>
      </c>
      <c r="I231" s="57" t="s">
        <v>57</v>
      </c>
    </row>
    <row r="232" spans="1:9" ht="61.5" customHeight="1">
      <c r="A232" s="60" t="s">
        <v>106</v>
      </c>
      <c r="B232" s="99">
        <v>2.04</v>
      </c>
      <c r="C232" s="212" t="s">
        <v>155</v>
      </c>
      <c r="D232" s="182"/>
      <c r="E232" s="182"/>
      <c r="F232" s="182"/>
      <c r="G232" s="183"/>
      <c r="H232" s="208" t="s">
        <v>156</v>
      </c>
      <c r="I232" s="183"/>
    </row>
    <row r="233" spans="1:9" ht="15.75" customHeight="1">
      <c r="A233" s="216" t="s">
        <v>157</v>
      </c>
      <c r="B233" s="182"/>
      <c r="C233" s="183"/>
      <c r="D233" s="100" t="s">
        <v>105</v>
      </c>
      <c r="E233" s="101" t="s">
        <v>158</v>
      </c>
      <c r="F233" s="102" t="s">
        <v>159</v>
      </c>
      <c r="G233" s="102" t="s">
        <v>160</v>
      </c>
      <c r="H233" s="103" t="s">
        <v>161</v>
      </c>
      <c r="I233" s="104" t="s">
        <v>162</v>
      </c>
    </row>
    <row r="234" spans="1:9" ht="36.75" customHeight="1">
      <c r="A234" s="217" t="s">
        <v>163</v>
      </c>
      <c r="B234" s="182"/>
      <c r="C234" s="183"/>
      <c r="D234" s="105" t="s">
        <v>164</v>
      </c>
      <c r="E234" s="105">
        <v>30</v>
      </c>
      <c r="F234" s="106">
        <v>1.47</v>
      </c>
      <c r="G234" s="106">
        <v>0.97</v>
      </c>
      <c r="H234" s="107">
        <f t="shared" ref="H234:H240" si="0">F234*G234</f>
        <v>1.4258999999999999</v>
      </c>
      <c r="I234" s="106">
        <f t="shared" ref="I234:I240" si="1">H234*E234</f>
        <v>42.777000000000001</v>
      </c>
    </row>
    <row r="235" spans="1:9" ht="29.25" customHeight="1">
      <c r="A235" s="217" t="s">
        <v>165</v>
      </c>
      <c r="B235" s="182"/>
      <c r="C235" s="183"/>
      <c r="D235" s="105" t="s">
        <v>164</v>
      </c>
      <c r="E235" s="105">
        <v>6</v>
      </c>
      <c r="F235" s="105">
        <v>0.85</v>
      </c>
      <c r="G235" s="105">
        <v>0.97</v>
      </c>
      <c r="H235" s="108">
        <f t="shared" si="0"/>
        <v>0.82450000000000001</v>
      </c>
      <c r="I235" s="105">
        <f t="shared" si="1"/>
        <v>4.9470000000000001</v>
      </c>
    </row>
    <row r="236" spans="1:9" ht="30" customHeight="1">
      <c r="A236" s="217" t="s">
        <v>166</v>
      </c>
      <c r="B236" s="182"/>
      <c r="C236" s="183"/>
      <c r="D236" s="105" t="s">
        <v>164</v>
      </c>
      <c r="E236" s="105">
        <v>25</v>
      </c>
      <c r="F236" s="105">
        <v>0.85</v>
      </c>
      <c r="G236" s="105">
        <v>0.83</v>
      </c>
      <c r="H236" s="108">
        <f t="shared" si="0"/>
        <v>0.7054999999999999</v>
      </c>
      <c r="I236" s="105">
        <f t="shared" si="1"/>
        <v>17.637499999999999</v>
      </c>
    </row>
    <row r="237" spans="1:9" ht="31.5" customHeight="1">
      <c r="A237" s="217" t="s">
        <v>167</v>
      </c>
      <c r="B237" s="182"/>
      <c r="C237" s="183"/>
      <c r="D237" s="105" t="s">
        <v>164</v>
      </c>
      <c r="E237" s="105">
        <v>3</v>
      </c>
      <c r="F237" s="105">
        <v>0.5</v>
      </c>
      <c r="G237" s="105">
        <v>0.75</v>
      </c>
      <c r="H237" s="108">
        <f t="shared" si="0"/>
        <v>0.375</v>
      </c>
      <c r="I237" s="105">
        <f t="shared" si="1"/>
        <v>1.125</v>
      </c>
    </row>
    <row r="238" spans="1:9" ht="33" customHeight="1">
      <c r="A238" s="217" t="s">
        <v>168</v>
      </c>
      <c r="B238" s="182"/>
      <c r="C238" s="183"/>
      <c r="D238" s="105" t="s">
        <v>164</v>
      </c>
      <c r="E238" s="105">
        <v>6</v>
      </c>
      <c r="F238" s="105">
        <v>0.5</v>
      </c>
      <c r="G238" s="105">
        <v>0.65</v>
      </c>
      <c r="H238" s="108">
        <f t="shared" si="0"/>
        <v>0.32500000000000001</v>
      </c>
      <c r="I238" s="105">
        <f t="shared" si="1"/>
        <v>1.9500000000000002</v>
      </c>
    </row>
    <row r="239" spans="1:9" ht="33.75" customHeight="1">
      <c r="A239" s="217" t="s">
        <v>169</v>
      </c>
      <c r="B239" s="182"/>
      <c r="C239" s="183"/>
      <c r="D239" s="105" t="s">
        <v>164</v>
      </c>
      <c r="E239" s="105">
        <v>4</v>
      </c>
      <c r="F239" s="105">
        <v>0.5</v>
      </c>
      <c r="G239" s="105">
        <v>0.5</v>
      </c>
      <c r="H239" s="108">
        <f t="shared" si="0"/>
        <v>0.25</v>
      </c>
      <c r="I239" s="105">
        <f t="shared" si="1"/>
        <v>1</v>
      </c>
    </row>
    <row r="240" spans="1:9" ht="30.75" customHeight="1">
      <c r="A240" s="217" t="s">
        <v>170</v>
      </c>
      <c r="B240" s="182"/>
      <c r="C240" s="183"/>
      <c r="D240" s="105" t="s">
        <v>164</v>
      </c>
      <c r="E240" s="105">
        <v>1</v>
      </c>
      <c r="F240" s="105">
        <v>0.5</v>
      </c>
      <c r="G240" s="105">
        <v>1</v>
      </c>
      <c r="H240" s="108">
        <f t="shared" si="0"/>
        <v>0.5</v>
      </c>
      <c r="I240" s="105">
        <f t="shared" si="1"/>
        <v>0.5</v>
      </c>
    </row>
    <row r="241" spans="1:9" ht="15.75" customHeight="1">
      <c r="A241" s="218" t="s">
        <v>171</v>
      </c>
      <c r="B241" s="182"/>
      <c r="C241" s="182"/>
      <c r="D241" s="182"/>
      <c r="E241" s="182"/>
      <c r="F241" s="182"/>
      <c r="G241" s="182"/>
      <c r="H241" s="183"/>
      <c r="I241" s="110">
        <f>SUM(I234:I240)</f>
        <v>69.936500000000009</v>
      </c>
    </row>
    <row r="242" spans="1:9" ht="15.75" customHeight="1">
      <c r="A242" s="219"/>
      <c r="B242" s="199"/>
      <c r="C242" s="199"/>
      <c r="D242" s="199"/>
      <c r="E242" s="199"/>
      <c r="F242" s="199"/>
      <c r="G242" s="199"/>
      <c r="H242" s="199"/>
      <c r="I242" s="202"/>
    </row>
    <row r="243" spans="1:9" ht="15.75" customHeight="1">
      <c r="A243" s="201"/>
      <c r="B243" s="199"/>
      <c r="C243" s="199"/>
      <c r="D243" s="199"/>
      <c r="E243" s="199"/>
      <c r="F243" s="199"/>
      <c r="G243" s="199"/>
      <c r="H243" s="199"/>
      <c r="I243" s="202"/>
    </row>
    <row r="244" spans="1:9" ht="15.75" customHeight="1">
      <c r="A244" s="201"/>
      <c r="B244" s="199"/>
      <c r="C244" s="199"/>
      <c r="D244" s="199"/>
      <c r="E244" s="199"/>
      <c r="F244" s="199"/>
      <c r="G244" s="199"/>
      <c r="H244" s="199"/>
      <c r="I244" s="202"/>
    </row>
    <row r="245" spans="1:9" ht="15.75" customHeight="1">
      <c r="A245" s="201"/>
      <c r="B245" s="199"/>
      <c r="C245" s="199"/>
      <c r="D245" s="199"/>
      <c r="E245" s="199"/>
      <c r="F245" s="199"/>
      <c r="G245" s="199"/>
      <c r="H245" s="199"/>
      <c r="I245" s="202"/>
    </row>
    <row r="246" spans="1:9" ht="15.75" customHeight="1">
      <c r="A246" s="201"/>
      <c r="B246" s="199"/>
      <c r="C246" s="199"/>
      <c r="D246" s="199"/>
      <c r="E246" s="199"/>
      <c r="F246" s="199"/>
      <c r="G246" s="199"/>
      <c r="H246" s="199"/>
      <c r="I246" s="202"/>
    </row>
    <row r="247" spans="1:9" ht="15.75" customHeight="1">
      <c r="A247" s="201"/>
      <c r="B247" s="199"/>
      <c r="C247" s="199"/>
      <c r="D247" s="199"/>
      <c r="E247" s="199"/>
      <c r="F247" s="199"/>
      <c r="G247" s="199"/>
      <c r="H247" s="199"/>
      <c r="I247" s="202"/>
    </row>
    <row r="248" spans="1:9" ht="15.75" customHeight="1">
      <c r="A248" s="201"/>
      <c r="B248" s="199"/>
      <c r="C248" s="199"/>
      <c r="D248" s="199"/>
      <c r="E248" s="199"/>
      <c r="F248" s="199"/>
      <c r="G248" s="199"/>
      <c r="H248" s="199"/>
      <c r="I248" s="202"/>
    </row>
    <row r="249" spans="1:9" ht="15.75" customHeight="1">
      <c r="A249" s="201"/>
      <c r="B249" s="199"/>
      <c r="C249" s="199"/>
      <c r="D249" s="199"/>
      <c r="E249" s="199"/>
      <c r="F249" s="199"/>
      <c r="G249" s="199"/>
      <c r="H249" s="199"/>
      <c r="I249" s="202"/>
    </row>
    <row r="250" spans="1:9" ht="15.75" customHeight="1">
      <c r="A250" s="201"/>
      <c r="B250" s="199"/>
      <c r="C250" s="199"/>
      <c r="D250" s="199"/>
      <c r="E250" s="199"/>
      <c r="F250" s="199"/>
      <c r="G250" s="199"/>
      <c r="H250" s="199"/>
      <c r="I250" s="202"/>
    </row>
    <row r="251" spans="1:9" ht="15.75" customHeight="1">
      <c r="A251" s="201"/>
      <c r="B251" s="199"/>
      <c r="C251" s="199"/>
      <c r="D251" s="199"/>
      <c r="E251" s="199"/>
      <c r="F251" s="199"/>
      <c r="G251" s="199"/>
      <c r="H251" s="199"/>
      <c r="I251" s="202"/>
    </row>
    <row r="252" spans="1:9" ht="15.75" customHeight="1">
      <c r="A252" s="201"/>
      <c r="B252" s="199"/>
      <c r="C252" s="199"/>
      <c r="D252" s="199"/>
      <c r="E252" s="199"/>
      <c r="F252" s="199"/>
      <c r="G252" s="199"/>
      <c r="H252" s="199"/>
      <c r="I252" s="202"/>
    </row>
    <row r="253" spans="1:9" ht="15.75" customHeight="1">
      <c r="A253" s="201"/>
      <c r="B253" s="199"/>
      <c r="C253" s="199"/>
      <c r="D253" s="199"/>
      <c r="E253" s="199"/>
      <c r="F253" s="199"/>
      <c r="G253" s="199"/>
      <c r="H253" s="199"/>
      <c r="I253" s="202"/>
    </row>
    <row r="254" spans="1:9" ht="15.75" customHeight="1">
      <c r="A254" s="201"/>
      <c r="B254" s="199"/>
      <c r="C254" s="199"/>
      <c r="D254" s="199"/>
      <c r="E254" s="199"/>
      <c r="F254" s="199"/>
      <c r="G254" s="199"/>
      <c r="H254" s="199"/>
      <c r="I254" s="202"/>
    </row>
    <row r="255" spans="1:9" ht="15.75" customHeight="1">
      <c r="A255" s="201"/>
      <c r="B255" s="199"/>
      <c r="C255" s="199"/>
      <c r="D255" s="199"/>
      <c r="E255" s="199"/>
      <c r="F255" s="199"/>
      <c r="G255" s="199"/>
      <c r="H255" s="199"/>
      <c r="I255" s="202"/>
    </row>
    <row r="256" spans="1:9" ht="15.75" customHeight="1">
      <c r="A256" s="203"/>
      <c r="B256" s="188"/>
      <c r="C256" s="188"/>
      <c r="D256" s="188"/>
      <c r="E256" s="188"/>
      <c r="F256" s="188"/>
      <c r="G256" s="188"/>
      <c r="H256" s="188"/>
      <c r="I256" s="189"/>
    </row>
    <row r="257" spans="1:9" ht="15.75" customHeight="1"/>
    <row r="258" spans="1:9" ht="15.75" customHeight="1">
      <c r="A258" s="205" t="s">
        <v>102</v>
      </c>
      <c r="B258" s="182"/>
      <c r="C258" s="182"/>
      <c r="D258" s="182"/>
      <c r="E258" s="182"/>
      <c r="F258" s="182"/>
      <c r="G258" s="183"/>
      <c r="H258" s="57" t="s">
        <v>103</v>
      </c>
      <c r="I258" s="57"/>
    </row>
    <row r="259" spans="1:9" ht="15.75" customHeight="1">
      <c r="A259" s="58" t="s">
        <v>104</v>
      </c>
      <c r="B259" s="59">
        <v>2</v>
      </c>
      <c r="C259" s="206" t="s">
        <v>151</v>
      </c>
      <c r="D259" s="182"/>
      <c r="E259" s="182"/>
      <c r="F259" s="182"/>
      <c r="G259" s="183"/>
      <c r="H259" s="57" t="s">
        <v>105</v>
      </c>
      <c r="I259" s="57" t="s">
        <v>57</v>
      </c>
    </row>
    <row r="260" spans="1:9" ht="62.25" customHeight="1">
      <c r="A260" s="60" t="s">
        <v>106</v>
      </c>
      <c r="B260" s="99">
        <v>2.0499999999999998</v>
      </c>
      <c r="C260" s="212" t="s">
        <v>172</v>
      </c>
      <c r="D260" s="182"/>
      <c r="E260" s="182"/>
      <c r="F260" s="182"/>
      <c r="G260" s="183"/>
      <c r="H260" s="208" t="s">
        <v>173</v>
      </c>
      <c r="I260" s="183"/>
    </row>
    <row r="261" spans="1:9" ht="15.75" customHeight="1">
      <c r="A261" s="216" t="s">
        <v>157</v>
      </c>
      <c r="B261" s="182"/>
      <c r="C261" s="183"/>
      <c r="D261" s="100" t="s">
        <v>105</v>
      </c>
      <c r="E261" s="101" t="s">
        <v>158</v>
      </c>
      <c r="F261" s="102" t="s">
        <v>159</v>
      </c>
      <c r="G261" s="102" t="s">
        <v>160</v>
      </c>
      <c r="H261" s="103" t="s">
        <v>161</v>
      </c>
      <c r="I261" s="104" t="s">
        <v>162</v>
      </c>
    </row>
    <row r="262" spans="1:9" ht="30" customHeight="1">
      <c r="A262" s="207" t="s">
        <v>174</v>
      </c>
      <c r="B262" s="182"/>
      <c r="C262" s="183"/>
      <c r="D262" s="61" t="s">
        <v>164</v>
      </c>
      <c r="E262" s="61">
        <v>4</v>
      </c>
      <c r="F262" s="61">
        <v>0.5</v>
      </c>
      <c r="G262" s="61">
        <v>0.71</v>
      </c>
      <c r="H262" s="61">
        <f t="shared" ref="H262:H265" si="2">F262*G262</f>
        <v>0.35499999999999998</v>
      </c>
      <c r="I262" s="57">
        <f t="shared" ref="I262:I265" si="3">H262*E262</f>
        <v>1.42</v>
      </c>
    </row>
    <row r="263" spans="1:9" ht="39.75" customHeight="1">
      <c r="A263" s="207" t="s">
        <v>175</v>
      </c>
      <c r="B263" s="182"/>
      <c r="C263" s="183"/>
      <c r="D263" s="61" t="s">
        <v>164</v>
      </c>
      <c r="E263" s="61">
        <v>2</v>
      </c>
      <c r="F263" s="61">
        <v>0.5</v>
      </c>
      <c r="G263" s="61">
        <v>0.5</v>
      </c>
      <c r="H263" s="61">
        <f t="shared" si="2"/>
        <v>0.25</v>
      </c>
      <c r="I263" s="57">
        <f t="shared" si="3"/>
        <v>0.5</v>
      </c>
    </row>
    <row r="264" spans="1:9" ht="38.25" customHeight="1">
      <c r="A264" s="207" t="s">
        <v>176</v>
      </c>
      <c r="B264" s="182"/>
      <c r="C264" s="183"/>
      <c r="D264" s="61" t="s">
        <v>164</v>
      </c>
      <c r="E264" s="61">
        <v>1</v>
      </c>
      <c r="F264" s="61">
        <v>0.5</v>
      </c>
      <c r="G264" s="61">
        <v>1</v>
      </c>
      <c r="H264" s="61">
        <f t="shared" si="2"/>
        <v>0.5</v>
      </c>
      <c r="I264" s="57">
        <f t="shared" si="3"/>
        <v>0.5</v>
      </c>
    </row>
    <row r="265" spans="1:9" ht="42" customHeight="1">
      <c r="A265" s="207" t="s">
        <v>177</v>
      </c>
      <c r="B265" s="182"/>
      <c r="C265" s="183"/>
      <c r="D265" s="61" t="s">
        <v>164</v>
      </c>
      <c r="E265" s="61">
        <v>3</v>
      </c>
      <c r="F265" s="61">
        <v>0.8</v>
      </c>
      <c r="G265" s="61">
        <v>1</v>
      </c>
      <c r="H265" s="61">
        <f t="shared" si="2"/>
        <v>0.8</v>
      </c>
      <c r="I265" s="57">
        <f t="shared" si="3"/>
        <v>2.4000000000000004</v>
      </c>
    </row>
    <row r="266" spans="1:9" ht="15.75" customHeight="1">
      <c r="A266" s="218" t="s">
        <v>171</v>
      </c>
      <c r="B266" s="182"/>
      <c r="C266" s="182"/>
      <c r="D266" s="182"/>
      <c r="E266" s="182"/>
      <c r="F266" s="182"/>
      <c r="G266" s="182"/>
      <c r="H266" s="183"/>
      <c r="I266" s="110">
        <f>SUM(I262:I265)</f>
        <v>4.82</v>
      </c>
    </row>
    <row r="267" spans="1:9" ht="15.75" customHeight="1">
      <c r="A267" s="210"/>
      <c r="B267" s="185"/>
      <c r="C267" s="185"/>
      <c r="D267" s="185"/>
      <c r="E267" s="185"/>
      <c r="F267" s="185"/>
      <c r="G267" s="185"/>
      <c r="H267" s="185"/>
      <c r="I267" s="186"/>
    </row>
    <row r="268" spans="1:9" ht="15.75" customHeight="1">
      <c r="A268" s="201"/>
      <c r="B268" s="199"/>
      <c r="C268" s="199"/>
      <c r="D268" s="199"/>
      <c r="E268" s="199"/>
      <c r="F268" s="199"/>
      <c r="G268" s="199"/>
      <c r="H268" s="199"/>
      <c r="I268" s="202"/>
    </row>
    <row r="269" spans="1:9" ht="15.75" customHeight="1">
      <c r="A269" s="201"/>
      <c r="B269" s="199"/>
      <c r="C269" s="199"/>
      <c r="D269" s="199"/>
      <c r="E269" s="199"/>
      <c r="F269" s="199"/>
      <c r="G269" s="199"/>
      <c r="H269" s="199"/>
      <c r="I269" s="202"/>
    </row>
    <row r="270" spans="1:9" ht="15.75" customHeight="1">
      <c r="A270" s="201"/>
      <c r="B270" s="199"/>
      <c r="C270" s="199"/>
      <c r="D270" s="199"/>
      <c r="E270" s="199"/>
      <c r="F270" s="199"/>
      <c r="G270" s="199"/>
      <c r="H270" s="199"/>
      <c r="I270" s="202"/>
    </row>
    <row r="271" spans="1:9" ht="15.75" customHeight="1">
      <c r="A271" s="201"/>
      <c r="B271" s="199"/>
      <c r="C271" s="199"/>
      <c r="D271" s="199"/>
      <c r="E271" s="199"/>
      <c r="F271" s="199"/>
      <c r="G271" s="199"/>
      <c r="H271" s="199"/>
      <c r="I271" s="202"/>
    </row>
    <row r="272" spans="1:9" ht="15.75" customHeight="1">
      <c r="A272" s="201"/>
      <c r="B272" s="199"/>
      <c r="C272" s="199"/>
      <c r="D272" s="199"/>
      <c r="E272" s="199"/>
      <c r="F272" s="199"/>
      <c r="G272" s="199"/>
      <c r="H272" s="199"/>
      <c r="I272" s="202"/>
    </row>
    <row r="273" spans="1:9" ht="15.75" customHeight="1">
      <c r="A273" s="201"/>
      <c r="B273" s="199"/>
      <c r="C273" s="199"/>
      <c r="D273" s="199"/>
      <c r="E273" s="199"/>
      <c r="F273" s="199"/>
      <c r="G273" s="199"/>
      <c r="H273" s="199"/>
      <c r="I273" s="202"/>
    </row>
    <row r="274" spans="1:9" ht="15.75" customHeight="1">
      <c r="A274" s="201"/>
      <c r="B274" s="199"/>
      <c r="C274" s="199"/>
      <c r="D274" s="199"/>
      <c r="E274" s="199"/>
      <c r="F274" s="199"/>
      <c r="G274" s="199"/>
      <c r="H274" s="199"/>
      <c r="I274" s="202"/>
    </row>
    <row r="275" spans="1:9" ht="15.75" customHeight="1">
      <c r="A275" s="201"/>
      <c r="B275" s="199"/>
      <c r="C275" s="199"/>
      <c r="D275" s="199"/>
      <c r="E275" s="199"/>
      <c r="F275" s="199"/>
      <c r="G275" s="199"/>
      <c r="H275" s="199"/>
      <c r="I275" s="202"/>
    </row>
    <row r="276" spans="1:9" ht="15.75" customHeight="1">
      <c r="A276" s="201"/>
      <c r="B276" s="199"/>
      <c r="C276" s="199"/>
      <c r="D276" s="199"/>
      <c r="E276" s="199"/>
      <c r="F276" s="199"/>
      <c r="G276" s="199"/>
      <c r="H276" s="199"/>
      <c r="I276" s="202"/>
    </row>
    <row r="277" spans="1:9" ht="15.75" customHeight="1">
      <c r="A277" s="201"/>
      <c r="B277" s="199"/>
      <c r="C277" s="199"/>
      <c r="D277" s="199"/>
      <c r="E277" s="199"/>
      <c r="F277" s="199"/>
      <c r="G277" s="199"/>
      <c r="H277" s="199"/>
      <c r="I277" s="202"/>
    </row>
    <row r="278" spans="1:9" ht="15.75" customHeight="1">
      <c r="A278" s="201"/>
      <c r="B278" s="199"/>
      <c r="C278" s="199"/>
      <c r="D278" s="199"/>
      <c r="E278" s="199"/>
      <c r="F278" s="199"/>
      <c r="G278" s="199"/>
      <c r="H278" s="199"/>
      <c r="I278" s="202"/>
    </row>
    <row r="279" spans="1:9" ht="15.75" customHeight="1">
      <c r="A279" s="201"/>
      <c r="B279" s="199"/>
      <c r="C279" s="199"/>
      <c r="D279" s="199"/>
      <c r="E279" s="199"/>
      <c r="F279" s="199"/>
      <c r="G279" s="199"/>
      <c r="H279" s="199"/>
      <c r="I279" s="202"/>
    </row>
    <row r="280" spans="1:9" ht="15.75" customHeight="1">
      <c r="A280" s="201"/>
      <c r="B280" s="199"/>
      <c r="C280" s="199"/>
      <c r="D280" s="199"/>
      <c r="E280" s="199"/>
      <c r="F280" s="199"/>
      <c r="G280" s="199"/>
      <c r="H280" s="199"/>
      <c r="I280" s="202"/>
    </row>
    <row r="281" spans="1:9" ht="15.75" customHeight="1">
      <c r="A281" s="201"/>
      <c r="B281" s="199"/>
      <c r="C281" s="199"/>
      <c r="D281" s="199"/>
      <c r="E281" s="199"/>
      <c r="F281" s="199"/>
      <c r="G281" s="199"/>
      <c r="H281" s="199"/>
      <c r="I281" s="202"/>
    </row>
    <row r="282" spans="1:9" ht="15.75" customHeight="1">
      <c r="A282" s="201"/>
      <c r="B282" s="199"/>
      <c r="C282" s="199"/>
      <c r="D282" s="199"/>
      <c r="E282" s="199"/>
      <c r="F282" s="199"/>
      <c r="G282" s="199"/>
      <c r="H282" s="199"/>
      <c r="I282" s="202"/>
    </row>
    <row r="283" spans="1:9" ht="15.75" customHeight="1">
      <c r="A283" s="201"/>
      <c r="B283" s="199"/>
      <c r="C283" s="199"/>
      <c r="D283" s="199"/>
      <c r="E283" s="199"/>
      <c r="F283" s="199"/>
      <c r="G283" s="199"/>
      <c r="H283" s="199"/>
      <c r="I283" s="202"/>
    </row>
    <row r="284" spans="1:9" ht="15.75" customHeight="1">
      <c r="A284" s="203"/>
      <c r="B284" s="188"/>
      <c r="C284" s="188"/>
      <c r="D284" s="188"/>
      <c r="E284" s="188"/>
      <c r="F284" s="188"/>
      <c r="G284" s="188"/>
      <c r="H284" s="188"/>
      <c r="I284" s="189"/>
    </row>
    <row r="285" spans="1:9" ht="15.75" customHeight="1"/>
    <row r="286" spans="1:9" ht="15.75" customHeight="1">
      <c r="A286" s="205" t="s">
        <v>102</v>
      </c>
      <c r="B286" s="182"/>
      <c r="C286" s="182"/>
      <c r="D286" s="182"/>
      <c r="E286" s="182"/>
      <c r="F286" s="182"/>
      <c r="G286" s="183"/>
      <c r="H286" s="57" t="s">
        <v>103</v>
      </c>
      <c r="I286" s="57"/>
    </row>
    <row r="287" spans="1:9" ht="15.75" customHeight="1">
      <c r="A287" s="58" t="s">
        <v>104</v>
      </c>
      <c r="B287" s="59">
        <v>2</v>
      </c>
      <c r="C287" s="206" t="s">
        <v>151</v>
      </c>
      <c r="D287" s="182"/>
      <c r="E287" s="182"/>
      <c r="F287" s="182"/>
      <c r="G287" s="183"/>
      <c r="H287" s="57" t="s">
        <v>105</v>
      </c>
      <c r="I287" s="57" t="s">
        <v>105</v>
      </c>
    </row>
    <row r="288" spans="1:9" ht="30" customHeight="1">
      <c r="A288" s="60" t="s">
        <v>106</v>
      </c>
      <c r="B288" s="61">
        <v>2.06</v>
      </c>
      <c r="C288" s="207" t="s">
        <v>178</v>
      </c>
      <c r="D288" s="182"/>
      <c r="E288" s="182"/>
      <c r="F288" s="182"/>
      <c r="G288" s="183"/>
      <c r="H288" s="208" t="s">
        <v>179</v>
      </c>
      <c r="I288" s="183"/>
    </row>
    <row r="289" spans="1:9" ht="15.75" customHeight="1">
      <c r="A289" s="210"/>
      <c r="B289" s="185"/>
      <c r="C289" s="185"/>
      <c r="D289" s="185"/>
      <c r="E289" s="185"/>
      <c r="F289" s="185"/>
      <c r="G289" s="64"/>
      <c r="H289" s="64"/>
      <c r="I289" s="65"/>
    </row>
    <row r="290" spans="1:9" ht="15.75" customHeight="1">
      <c r="A290" s="201"/>
      <c r="B290" s="199"/>
      <c r="C290" s="199"/>
      <c r="D290" s="199"/>
      <c r="E290" s="199"/>
      <c r="F290" s="199"/>
      <c r="G290" s="85"/>
      <c r="H290" s="85"/>
      <c r="I290" s="67"/>
    </row>
    <row r="291" spans="1:9" ht="15.75" customHeight="1">
      <c r="A291" s="201"/>
      <c r="B291" s="199"/>
      <c r="C291" s="199"/>
      <c r="D291" s="199"/>
      <c r="E291" s="199"/>
      <c r="F291" s="199"/>
      <c r="G291" s="85"/>
      <c r="H291" s="85" t="s">
        <v>180</v>
      </c>
      <c r="I291" s="67"/>
    </row>
    <row r="292" spans="1:9" ht="15.75" customHeight="1">
      <c r="A292" s="201"/>
      <c r="B292" s="199"/>
      <c r="C292" s="199"/>
      <c r="D292" s="199"/>
      <c r="E292" s="199"/>
      <c r="F292" s="199"/>
      <c r="G292" s="85"/>
      <c r="H292" s="85"/>
      <c r="I292" s="67"/>
    </row>
    <row r="293" spans="1:9" ht="15.75" customHeight="1">
      <c r="A293" s="201"/>
      <c r="B293" s="199"/>
      <c r="C293" s="199"/>
      <c r="D293" s="199"/>
      <c r="E293" s="199"/>
      <c r="F293" s="199"/>
      <c r="G293" s="85"/>
      <c r="H293" s="85" t="s">
        <v>181</v>
      </c>
      <c r="I293" s="67"/>
    </row>
    <row r="294" spans="1:9" ht="15.75" customHeight="1">
      <c r="A294" s="201"/>
      <c r="B294" s="199"/>
      <c r="C294" s="199"/>
      <c r="D294" s="199"/>
      <c r="E294" s="199"/>
      <c r="F294" s="199"/>
      <c r="G294" s="85"/>
      <c r="H294" s="85"/>
      <c r="I294" s="67"/>
    </row>
    <row r="295" spans="1:9" ht="15.75" customHeight="1">
      <c r="A295" s="201"/>
      <c r="B295" s="199"/>
      <c r="C295" s="199"/>
      <c r="D295" s="199"/>
      <c r="E295" s="199"/>
      <c r="F295" s="199"/>
      <c r="G295" s="85"/>
      <c r="H295" s="85"/>
      <c r="I295" s="67"/>
    </row>
    <row r="296" spans="1:9" ht="15.75" customHeight="1">
      <c r="A296" s="201"/>
      <c r="B296" s="199"/>
      <c r="C296" s="199"/>
      <c r="D296" s="199"/>
      <c r="E296" s="199"/>
      <c r="F296" s="199"/>
      <c r="G296" s="85"/>
      <c r="H296" s="85"/>
      <c r="I296" s="67"/>
    </row>
    <row r="297" spans="1:9" ht="15.75" customHeight="1">
      <c r="A297" s="201"/>
      <c r="B297" s="199"/>
      <c r="C297" s="199"/>
      <c r="D297" s="199"/>
      <c r="E297" s="199"/>
      <c r="F297" s="199"/>
      <c r="G297" s="85"/>
      <c r="H297" s="85"/>
      <c r="I297" s="67"/>
    </row>
    <row r="298" spans="1:9" ht="15.75" customHeight="1">
      <c r="A298" s="201"/>
      <c r="B298" s="199"/>
      <c r="C298" s="199"/>
      <c r="D298" s="199"/>
      <c r="E298" s="199"/>
      <c r="F298" s="199"/>
      <c r="G298" s="85"/>
      <c r="H298" s="85"/>
      <c r="I298" s="67"/>
    </row>
    <row r="299" spans="1:9" ht="15.75" customHeight="1">
      <c r="A299" s="201"/>
      <c r="B299" s="199"/>
      <c r="C299" s="199"/>
      <c r="D299" s="199"/>
      <c r="E299" s="199"/>
      <c r="F299" s="199"/>
      <c r="G299" s="85"/>
      <c r="H299" s="85"/>
      <c r="I299" s="67"/>
    </row>
    <row r="300" spans="1:9" ht="15.75" customHeight="1">
      <c r="A300" s="201"/>
      <c r="B300" s="199"/>
      <c r="C300" s="199"/>
      <c r="D300" s="199"/>
      <c r="E300" s="199"/>
      <c r="F300" s="199"/>
      <c r="G300" s="85"/>
      <c r="H300" s="85"/>
      <c r="I300" s="67"/>
    </row>
    <row r="301" spans="1:9" ht="15.75" customHeight="1">
      <c r="A301" s="201"/>
      <c r="B301" s="199"/>
      <c r="C301" s="199"/>
      <c r="D301" s="199"/>
      <c r="E301" s="199"/>
      <c r="F301" s="199"/>
      <c r="G301" s="85"/>
      <c r="H301" s="85"/>
      <c r="I301" s="67"/>
    </row>
    <row r="302" spans="1:9" ht="15.75" customHeight="1">
      <c r="A302" s="203"/>
      <c r="B302" s="188"/>
      <c r="C302" s="188"/>
      <c r="D302" s="188"/>
      <c r="E302" s="188"/>
      <c r="F302" s="188"/>
      <c r="G302" s="72"/>
      <c r="H302" s="72"/>
      <c r="I302" s="73"/>
    </row>
    <row r="303" spans="1:9" ht="15.75" customHeight="1"/>
    <row r="304" spans="1:9" ht="15.75" customHeight="1">
      <c r="A304" s="205" t="s">
        <v>102</v>
      </c>
      <c r="B304" s="182"/>
      <c r="C304" s="182"/>
      <c r="D304" s="182"/>
      <c r="E304" s="182"/>
      <c r="F304" s="182"/>
      <c r="G304" s="183"/>
      <c r="H304" s="57" t="s">
        <v>103</v>
      </c>
      <c r="I304" s="57"/>
    </row>
    <row r="305" spans="1:9" ht="15.75" customHeight="1">
      <c r="A305" s="58" t="s">
        <v>104</v>
      </c>
      <c r="B305" s="59">
        <v>2</v>
      </c>
      <c r="C305" s="206" t="s">
        <v>151</v>
      </c>
      <c r="D305" s="182"/>
      <c r="E305" s="182"/>
      <c r="F305" s="182"/>
      <c r="G305" s="183"/>
      <c r="H305" s="57" t="s">
        <v>105</v>
      </c>
      <c r="I305" s="57" t="s">
        <v>105</v>
      </c>
    </row>
    <row r="306" spans="1:9" ht="45" customHeight="1">
      <c r="A306" s="60" t="s">
        <v>106</v>
      </c>
      <c r="B306" s="61">
        <v>2.0699999999999998</v>
      </c>
      <c r="C306" s="207" t="s">
        <v>182</v>
      </c>
      <c r="D306" s="182"/>
      <c r="E306" s="182"/>
      <c r="F306" s="182"/>
      <c r="G306" s="183"/>
      <c r="H306" s="208" t="s">
        <v>183</v>
      </c>
      <c r="I306" s="183"/>
    </row>
    <row r="307" spans="1:9" ht="15.75" customHeight="1">
      <c r="A307" s="63"/>
      <c r="B307" s="64"/>
      <c r="C307" s="64"/>
      <c r="D307" s="64"/>
      <c r="E307" s="64"/>
      <c r="F307" s="64"/>
      <c r="G307" s="64"/>
      <c r="H307" s="64"/>
      <c r="I307" s="65"/>
    </row>
    <row r="308" spans="1:9" ht="15.75" customHeight="1">
      <c r="A308" s="69"/>
      <c r="B308" s="85"/>
      <c r="C308" s="85"/>
      <c r="D308" s="85"/>
      <c r="E308" s="85"/>
      <c r="F308" s="85"/>
      <c r="G308" s="85"/>
      <c r="H308" s="85"/>
      <c r="I308" s="67"/>
    </row>
    <row r="309" spans="1:9" ht="15.75" customHeight="1">
      <c r="A309" s="69"/>
      <c r="B309" s="85"/>
      <c r="C309" s="85"/>
      <c r="D309" s="85"/>
      <c r="E309" s="85"/>
      <c r="F309" s="85"/>
      <c r="G309" s="85"/>
      <c r="H309" s="85" t="s">
        <v>184</v>
      </c>
      <c r="I309" s="67"/>
    </row>
    <row r="310" spans="1:9" ht="15.75" customHeight="1">
      <c r="A310" s="69"/>
      <c r="B310" s="85"/>
      <c r="C310" s="85"/>
      <c r="D310" s="85"/>
      <c r="E310" s="85"/>
      <c r="F310" s="85"/>
      <c r="G310" s="85"/>
      <c r="H310" s="85"/>
      <c r="I310" s="67"/>
    </row>
    <row r="311" spans="1:9" ht="15.75" customHeight="1">
      <c r="A311" s="69"/>
      <c r="B311" s="85"/>
      <c r="C311" s="85"/>
      <c r="D311" s="85"/>
      <c r="E311" s="85"/>
      <c r="F311" s="85"/>
      <c r="G311" s="85"/>
      <c r="H311" s="85">
        <v>14</v>
      </c>
      <c r="I311" s="67"/>
    </row>
    <row r="312" spans="1:9" ht="15.75" customHeight="1">
      <c r="A312" s="69"/>
      <c r="B312" s="85"/>
      <c r="C312" s="85"/>
      <c r="D312" s="85"/>
      <c r="E312" s="85"/>
      <c r="F312" s="85"/>
      <c r="G312" s="85"/>
      <c r="H312" s="85"/>
      <c r="I312" s="67"/>
    </row>
    <row r="313" spans="1:9" ht="15.75" customHeight="1">
      <c r="A313" s="69"/>
      <c r="B313" s="85"/>
      <c r="C313" s="85"/>
      <c r="D313" s="85"/>
      <c r="E313" s="85"/>
      <c r="F313" s="85"/>
      <c r="G313" s="85"/>
      <c r="H313" s="85"/>
      <c r="I313" s="67"/>
    </row>
    <row r="314" spans="1:9" ht="15.75" customHeight="1">
      <c r="A314" s="69"/>
      <c r="B314" s="85"/>
      <c r="C314" s="85"/>
      <c r="D314" s="85"/>
      <c r="E314" s="85"/>
      <c r="F314" s="85"/>
      <c r="G314" s="85"/>
      <c r="H314" s="85"/>
      <c r="I314" s="67"/>
    </row>
    <row r="315" spans="1:9" ht="15.75" customHeight="1">
      <c r="A315" s="69"/>
      <c r="B315" s="85"/>
      <c r="C315" s="85"/>
      <c r="D315" s="85"/>
      <c r="E315" s="85"/>
      <c r="F315" s="85"/>
      <c r="G315" s="85"/>
      <c r="H315" s="85"/>
      <c r="I315" s="67"/>
    </row>
    <row r="316" spans="1:9" ht="15.75" customHeight="1">
      <c r="A316" s="69"/>
      <c r="B316" s="85"/>
      <c r="C316" s="85"/>
      <c r="D316" s="85"/>
      <c r="E316" s="85"/>
      <c r="F316" s="85"/>
      <c r="G316" s="85"/>
      <c r="H316" s="85"/>
      <c r="I316" s="67"/>
    </row>
    <row r="317" spans="1:9" ht="15.75" customHeight="1">
      <c r="A317" s="69"/>
      <c r="B317" s="85"/>
      <c r="C317" s="85"/>
      <c r="D317" s="85"/>
      <c r="E317" s="85"/>
      <c r="F317" s="85"/>
      <c r="G317" s="85"/>
      <c r="H317" s="85"/>
      <c r="I317" s="67"/>
    </row>
    <row r="318" spans="1:9" ht="15.75" customHeight="1">
      <c r="A318" s="69"/>
      <c r="B318" s="85"/>
      <c r="C318" s="85"/>
      <c r="D318" s="85"/>
      <c r="E318" s="85"/>
      <c r="F318" s="85"/>
      <c r="G318" s="85"/>
      <c r="H318" s="85"/>
      <c r="I318" s="67"/>
    </row>
    <row r="319" spans="1:9" ht="15.75" customHeight="1">
      <c r="A319" s="69"/>
      <c r="B319" s="85"/>
      <c r="C319" s="85"/>
      <c r="D319" s="85"/>
      <c r="E319" s="85"/>
      <c r="F319" s="85"/>
      <c r="G319" s="85"/>
      <c r="H319" s="85"/>
      <c r="I319" s="67"/>
    </row>
    <row r="320" spans="1:9" ht="15.75" customHeight="1">
      <c r="A320" s="71"/>
      <c r="B320" s="72"/>
      <c r="C320" s="72"/>
      <c r="D320" s="72"/>
      <c r="E320" s="72"/>
      <c r="F320" s="72"/>
      <c r="G320" s="72"/>
      <c r="H320" s="72"/>
      <c r="I320" s="73"/>
    </row>
    <row r="321" spans="1:9" ht="15.75" customHeight="1"/>
    <row r="322" spans="1:9" ht="15.75" customHeight="1">
      <c r="A322" s="205" t="s">
        <v>102</v>
      </c>
      <c r="B322" s="182"/>
      <c r="C322" s="182"/>
      <c r="D322" s="182"/>
      <c r="E322" s="182"/>
      <c r="F322" s="182"/>
      <c r="G322" s="183"/>
      <c r="H322" s="57" t="s">
        <v>103</v>
      </c>
      <c r="I322" s="57"/>
    </row>
    <row r="323" spans="1:9" ht="15.75" customHeight="1">
      <c r="A323" s="58" t="s">
        <v>104</v>
      </c>
      <c r="B323" s="59">
        <v>2</v>
      </c>
      <c r="C323" s="206" t="s">
        <v>151</v>
      </c>
      <c r="D323" s="182"/>
      <c r="E323" s="182"/>
      <c r="F323" s="182"/>
      <c r="G323" s="183"/>
      <c r="H323" s="57" t="s">
        <v>105</v>
      </c>
      <c r="I323" s="57" t="s">
        <v>20</v>
      </c>
    </row>
    <row r="324" spans="1:9" ht="15.75" customHeight="1">
      <c r="A324" s="60" t="s">
        <v>106</v>
      </c>
      <c r="B324" s="61">
        <v>2.08</v>
      </c>
      <c r="C324" s="212" t="s">
        <v>185</v>
      </c>
      <c r="D324" s="182"/>
      <c r="E324" s="182"/>
      <c r="F324" s="182"/>
      <c r="G324" s="183"/>
      <c r="H324" s="208" t="s">
        <v>130</v>
      </c>
      <c r="I324" s="183"/>
    </row>
    <row r="325" spans="1:9" ht="15.75" customHeight="1">
      <c r="A325" s="209"/>
      <c r="B325" s="185"/>
      <c r="C325" s="185"/>
      <c r="D325" s="185"/>
      <c r="E325" s="185"/>
      <c r="F325" s="186"/>
      <c r="G325" s="209" t="s">
        <v>186</v>
      </c>
      <c r="H325" s="185"/>
      <c r="I325" s="186"/>
    </row>
    <row r="326" spans="1:9" ht="15.75" customHeight="1">
      <c r="A326" s="201"/>
      <c r="B326" s="199"/>
      <c r="C326" s="199"/>
      <c r="D326" s="199"/>
      <c r="E326" s="199"/>
      <c r="F326" s="202"/>
      <c r="G326" s="201"/>
      <c r="H326" s="199"/>
      <c r="I326" s="202"/>
    </row>
    <row r="327" spans="1:9" ht="15.75" customHeight="1">
      <c r="A327" s="201"/>
      <c r="B327" s="199"/>
      <c r="C327" s="199"/>
      <c r="D327" s="199"/>
      <c r="E327" s="199"/>
      <c r="F327" s="202"/>
      <c r="G327" s="201"/>
      <c r="H327" s="199"/>
      <c r="I327" s="202"/>
    </row>
    <row r="328" spans="1:9" ht="15.75" customHeight="1">
      <c r="A328" s="201"/>
      <c r="B328" s="199"/>
      <c r="C328" s="199"/>
      <c r="D328" s="199"/>
      <c r="E328" s="199"/>
      <c r="F328" s="202"/>
      <c r="G328" s="201"/>
      <c r="H328" s="199"/>
      <c r="I328" s="202"/>
    </row>
    <row r="329" spans="1:9" ht="15.75" customHeight="1">
      <c r="A329" s="201"/>
      <c r="B329" s="199"/>
      <c r="C329" s="199"/>
      <c r="D329" s="199"/>
      <c r="E329" s="199"/>
      <c r="F329" s="202"/>
      <c r="G329" s="201"/>
      <c r="H329" s="199"/>
      <c r="I329" s="202"/>
    </row>
    <row r="330" spans="1:9" ht="15.75" customHeight="1">
      <c r="A330" s="201"/>
      <c r="B330" s="199"/>
      <c r="C330" s="199"/>
      <c r="D330" s="199"/>
      <c r="E330" s="199"/>
      <c r="F330" s="202"/>
      <c r="G330" s="201"/>
      <c r="H330" s="199"/>
      <c r="I330" s="202"/>
    </row>
    <row r="331" spans="1:9" ht="15.75" customHeight="1">
      <c r="A331" s="201"/>
      <c r="B331" s="199"/>
      <c r="C331" s="199"/>
      <c r="D331" s="199"/>
      <c r="E331" s="199"/>
      <c r="F331" s="202"/>
      <c r="G331" s="201"/>
      <c r="H331" s="199"/>
      <c r="I331" s="202"/>
    </row>
    <row r="332" spans="1:9" ht="15.75" customHeight="1">
      <c r="A332" s="201"/>
      <c r="B332" s="199"/>
      <c r="C332" s="199"/>
      <c r="D332" s="199"/>
      <c r="E332" s="199"/>
      <c r="F332" s="202"/>
      <c r="G332" s="201"/>
      <c r="H332" s="199"/>
      <c r="I332" s="202"/>
    </row>
    <row r="333" spans="1:9" ht="15.75" customHeight="1">
      <c r="A333" s="201"/>
      <c r="B333" s="199"/>
      <c r="C333" s="199"/>
      <c r="D333" s="199"/>
      <c r="E333" s="199"/>
      <c r="F333" s="202"/>
      <c r="G333" s="201"/>
      <c r="H333" s="199"/>
      <c r="I333" s="202"/>
    </row>
    <row r="334" spans="1:9" ht="15.75" customHeight="1">
      <c r="A334" s="201"/>
      <c r="B334" s="199"/>
      <c r="C334" s="199"/>
      <c r="D334" s="199"/>
      <c r="E334" s="199"/>
      <c r="F334" s="202"/>
      <c r="G334" s="201"/>
      <c r="H334" s="199"/>
      <c r="I334" s="202"/>
    </row>
    <row r="335" spans="1:9" ht="15.75" customHeight="1">
      <c r="A335" s="201"/>
      <c r="B335" s="199"/>
      <c r="C335" s="199"/>
      <c r="D335" s="199"/>
      <c r="E335" s="199"/>
      <c r="F335" s="202"/>
      <c r="G335" s="201"/>
      <c r="H335" s="199"/>
      <c r="I335" s="202"/>
    </row>
    <row r="336" spans="1:9" ht="15.75" customHeight="1">
      <c r="A336" s="201"/>
      <c r="B336" s="199"/>
      <c r="C336" s="199"/>
      <c r="D336" s="199"/>
      <c r="E336" s="199"/>
      <c r="F336" s="202"/>
      <c r="G336" s="201"/>
      <c r="H336" s="199"/>
      <c r="I336" s="202"/>
    </row>
    <row r="337" spans="1:9" ht="15.75" customHeight="1">
      <c r="A337" s="201"/>
      <c r="B337" s="199"/>
      <c r="C337" s="199"/>
      <c r="D337" s="199"/>
      <c r="E337" s="199"/>
      <c r="F337" s="202"/>
      <c r="G337" s="201"/>
      <c r="H337" s="199"/>
      <c r="I337" s="202"/>
    </row>
    <row r="338" spans="1:9" ht="15.75" customHeight="1">
      <c r="A338" s="201"/>
      <c r="B338" s="199"/>
      <c r="C338" s="199"/>
      <c r="D338" s="199"/>
      <c r="E338" s="199"/>
      <c r="F338" s="202"/>
      <c r="G338" s="201"/>
      <c r="H338" s="199"/>
      <c r="I338" s="202"/>
    </row>
    <row r="339" spans="1:9" ht="15.75" customHeight="1">
      <c r="A339" s="201"/>
      <c r="B339" s="199"/>
      <c r="C339" s="199"/>
      <c r="D339" s="199"/>
      <c r="E339" s="199"/>
      <c r="F339" s="202"/>
      <c r="G339" s="201"/>
      <c r="H339" s="199"/>
      <c r="I339" s="202"/>
    </row>
    <row r="340" spans="1:9" ht="15.75" customHeight="1">
      <c r="A340" s="201"/>
      <c r="B340" s="199"/>
      <c r="C340" s="199"/>
      <c r="D340" s="199"/>
      <c r="E340" s="199"/>
      <c r="F340" s="202"/>
      <c r="G340" s="201"/>
      <c r="H340" s="199"/>
      <c r="I340" s="202"/>
    </row>
    <row r="341" spans="1:9" ht="15.75" customHeight="1">
      <c r="A341" s="201"/>
      <c r="B341" s="199"/>
      <c r="C341" s="199"/>
      <c r="D341" s="199"/>
      <c r="E341" s="199"/>
      <c r="F341" s="202"/>
      <c r="G341" s="201"/>
      <c r="H341" s="199"/>
      <c r="I341" s="202"/>
    </row>
    <row r="342" spans="1:9" ht="15.75" customHeight="1">
      <c r="A342" s="201"/>
      <c r="B342" s="199"/>
      <c r="C342" s="199"/>
      <c r="D342" s="199"/>
      <c r="E342" s="199"/>
      <c r="F342" s="202"/>
      <c r="G342" s="201"/>
      <c r="H342" s="199"/>
      <c r="I342" s="202"/>
    </row>
    <row r="343" spans="1:9" ht="15.75" customHeight="1">
      <c r="A343" s="203"/>
      <c r="B343" s="188"/>
      <c r="C343" s="188"/>
      <c r="D343" s="188"/>
      <c r="E343" s="188"/>
      <c r="F343" s="189"/>
      <c r="G343" s="203"/>
      <c r="H343" s="188"/>
      <c r="I343" s="189"/>
    </row>
    <row r="344" spans="1:9" ht="15.75" customHeight="1"/>
    <row r="345" spans="1:9" ht="15.75" customHeight="1">
      <c r="A345" s="205" t="s">
        <v>102</v>
      </c>
      <c r="B345" s="182"/>
      <c r="C345" s="182"/>
      <c r="D345" s="182"/>
      <c r="E345" s="182"/>
      <c r="F345" s="182"/>
      <c r="G345" s="183"/>
      <c r="H345" s="57" t="s">
        <v>103</v>
      </c>
      <c r="I345" s="57"/>
    </row>
    <row r="346" spans="1:9" ht="15.75" customHeight="1">
      <c r="A346" s="58" t="s">
        <v>104</v>
      </c>
      <c r="B346" s="59">
        <v>2</v>
      </c>
      <c r="C346" s="206" t="s">
        <v>151</v>
      </c>
      <c r="D346" s="182"/>
      <c r="E346" s="182"/>
      <c r="F346" s="182"/>
      <c r="G346" s="183"/>
      <c r="H346" s="57" t="s">
        <v>105</v>
      </c>
      <c r="I346" s="57" t="s">
        <v>57</v>
      </c>
    </row>
    <row r="347" spans="1:9" ht="15.75" customHeight="1">
      <c r="A347" s="60" t="s">
        <v>106</v>
      </c>
      <c r="B347" s="61">
        <v>2.09</v>
      </c>
      <c r="C347" s="207" t="s">
        <v>187</v>
      </c>
      <c r="D347" s="182"/>
      <c r="E347" s="182"/>
      <c r="F347" s="182"/>
      <c r="G347" s="183"/>
      <c r="H347" s="220" t="s">
        <v>188</v>
      </c>
      <c r="I347" s="183"/>
    </row>
    <row r="348" spans="1:9" ht="15.75" customHeight="1">
      <c r="A348" s="209" t="s">
        <v>189</v>
      </c>
      <c r="B348" s="185"/>
      <c r="C348" s="185"/>
      <c r="D348" s="185"/>
      <c r="E348" s="185"/>
      <c r="F348" s="185"/>
      <c r="G348" s="185"/>
      <c r="H348" s="185"/>
      <c r="I348" s="186"/>
    </row>
    <row r="349" spans="1:9" ht="15.75" customHeight="1">
      <c r="A349" s="201"/>
      <c r="B349" s="199"/>
      <c r="C349" s="199"/>
      <c r="D349" s="199"/>
      <c r="E349" s="199"/>
      <c r="F349" s="199"/>
      <c r="G349" s="199"/>
      <c r="H349" s="199"/>
      <c r="I349" s="202"/>
    </row>
    <row r="350" spans="1:9" ht="15.75" customHeight="1">
      <c r="A350" s="201"/>
      <c r="B350" s="199"/>
      <c r="C350" s="199"/>
      <c r="D350" s="199"/>
      <c r="E350" s="199"/>
      <c r="F350" s="199"/>
      <c r="G350" s="199"/>
      <c r="H350" s="199"/>
      <c r="I350" s="202"/>
    </row>
    <row r="351" spans="1:9" ht="15.75" customHeight="1">
      <c r="A351" s="203"/>
      <c r="B351" s="188"/>
      <c r="C351" s="188"/>
      <c r="D351" s="188"/>
      <c r="E351" s="188"/>
      <c r="F351" s="188"/>
      <c r="G351" s="188"/>
      <c r="H351" s="188"/>
      <c r="I351" s="189"/>
    </row>
    <row r="352" spans="1:9" ht="15.75" customHeight="1">
      <c r="A352" s="209"/>
      <c r="B352" s="185"/>
      <c r="C352" s="185"/>
      <c r="D352" s="185"/>
      <c r="E352" s="185"/>
      <c r="F352" s="185"/>
      <c r="G352" s="185"/>
      <c r="H352" s="185"/>
      <c r="I352" s="186"/>
    </row>
    <row r="353" spans="1:9" ht="15.75" customHeight="1">
      <c r="A353" s="201"/>
      <c r="B353" s="199"/>
      <c r="C353" s="199"/>
      <c r="D353" s="199"/>
      <c r="E353" s="199"/>
      <c r="F353" s="199"/>
      <c r="G353" s="199"/>
      <c r="H353" s="199"/>
      <c r="I353" s="202"/>
    </row>
    <row r="354" spans="1:9" ht="15.75" customHeight="1">
      <c r="A354" s="201"/>
      <c r="B354" s="199"/>
      <c r="C354" s="199"/>
      <c r="D354" s="199"/>
      <c r="E354" s="199"/>
      <c r="F354" s="199"/>
      <c r="G354" s="199"/>
      <c r="H354" s="199"/>
      <c r="I354" s="202"/>
    </row>
    <row r="355" spans="1:9" ht="15.75" customHeight="1">
      <c r="A355" s="201"/>
      <c r="B355" s="199"/>
      <c r="C355" s="199"/>
      <c r="D355" s="199"/>
      <c r="E355" s="199"/>
      <c r="F355" s="199"/>
      <c r="G355" s="199"/>
      <c r="H355" s="199"/>
      <c r="I355" s="202"/>
    </row>
    <row r="356" spans="1:9" ht="15.75" customHeight="1">
      <c r="A356" s="201"/>
      <c r="B356" s="199"/>
      <c r="C356" s="199"/>
      <c r="D356" s="199"/>
      <c r="E356" s="199"/>
      <c r="F356" s="199"/>
      <c r="G356" s="199"/>
      <c r="H356" s="199"/>
      <c r="I356" s="202"/>
    </row>
    <row r="357" spans="1:9" ht="15.75" customHeight="1">
      <c r="A357" s="201"/>
      <c r="B357" s="199"/>
      <c r="C357" s="199"/>
      <c r="D357" s="199"/>
      <c r="E357" s="199"/>
      <c r="F357" s="199"/>
      <c r="G357" s="199"/>
      <c r="H357" s="199"/>
      <c r="I357" s="202"/>
    </row>
    <row r="358" spans="1:9" ht="15.75" customHeight="1">
      <c r="A358" s="201"/>
      <c r="B358" s="199"/>
      <c r="C358" s="199"/>
      <c r="D358" s="199"/>
      <c r="E358" s="199"/>
      <c r="F358" s="199"/>
      <c r="G358" s="199"/>
      <c r="H358" s="199"/>
      <c r="I358" s="202"/>
    </row>
    <row r="359" spans="1:9" ht="15.75" customHeight="1">
      <c r="A359" s="201"/>
      <c r="B359" s="199"/>
      <c r="C359" s="199"/>
      <c r="D359" s="199"/>
      <c r="E359" s="199"/>
      <c r="F359" s="199"/>
      <c r="G359" s="199"/>
      <c r="H359" s="199"/>
      <c r="I359" s="202"/>
    </row>
    <row r="360" spans="1:9" ht="15.75" customHeight="1">
      <c r="A360" s="201"/>
      <c r="B360" s="199"/>
      <c r="C360" s="199"/>
      <c r="D360" s="199"/>
      <c r="E360" s="199"/>
      <c r="F360" s="199"/>
      <c r="G360" s="199"/>
      <c r="H360" s="199"/>
      <c r="I360" s="202"/>
    </row>
    <row r="361" spans="1:9" ht="15.75" customHeight="1">
      <c r="A361" s="201"/>
      <c r="B361" s="199"/>
      <c r="C361" s="199"/>
      <c r="D361" s="199"/>
      <c r="E361" s="199"/>
      <c r="F361" s="199"/>
      <c r="G361" s="199"/>
      <c r="H361" s="199"/>
      <c r="I361" s="202"/>
    </row>
    <row r="362" spans="1:9" ht="15.75" customHeight="1">
      <c r="A362" s="201"/>
      <c r="B362" s="199"/>
      <c r="C362" s="199"/>
      <c r="D362" s="199"/>
      <c r="E362" s="199"/>
      <c r="F362" s="199"/>
      <c r="G362" s="199"/>
      <c r="H362" s="199"/>
      <c r="I362" s="202"/>
    </row>
    <row r="363" spans="1:9" ht="15.75" customHeight="1">
      <c r="A363" s="201"/>
      <c r="B363" s="199"/>
      <c r="C363" s="199"/>
      <c r="D363" s="199"/>
      <c r="E363" s="199"/>
      <c r="F363" s="199"/>
      <c r="G363" s="199"/>
      <c r="H363" s="199"/>
      <c r="I363" s="202"/>
    </row>
    <row r="364" spans="1:9" ht="15.75" customHeight="1">
      <c r="A364" s="201"/>
      <c r="B364" s="199"/>
      <c r="C364" s="199"/>
      <c r="D364" s="199"/>
      <c r="E364" s="199"/>
      <c r="F364" s="199"/>
      <c r="G364" s="199"/>
      <c r="H364" s="199"/>
      <c r="I364" s="202"/>
    </row>
    <row r="365" spans="1:9" ht="15.75" customHeight="1">
      <c r="A365" s="201"/>
      <c r="B365" s="199"/>
      <c r="C365" s="199"/>
      <c r="D365" s="199"/>
      <c r="E365" s="199"/>
      <c r="F365" s="199"/>
      <c r="G365" s="199"/>
      <c r="H365" s="199"/>
      <c r="I365" s="202"/>
    </row>
    <row r="366" spans="1:9" ht="15.75" customHeight="1">
      <c r="A366" s="201"/>
      <c r="B366" s="199"/>
      <c r="C366" s="199"/>
      <c r="D366" s="199"/>
      <c r="E366" s="199"/>
      <c r="F366" s="199"/>
      <c r="G366" s="199"/>
      <c r="H366" s="199"/>
      <c r="I366" s="202"/>
    </row>
    <row r="367" spans="1:9" ht="15.75" customHeight="1">
      <c r="A367" s="201"/>
      <c r="B367" s="199"/>
      <c r="C367" s="199"/>
      <c r="D367" s="199"/>
      <c r="E367" s="199"/>
      <c r="F367" s="199"/>
      <c r="G367" s="199"/>
      <c r="H367" s="199"/>
      <c r="I367" s="202"/>
    </row>
    <row r="368" spans="1:9" ht="15.75" customHeight="1">
      <c r="A368" s="201"/>
      <c r="B368" s="199"/>
      <c r="C368" s="199"/>
      <c r="D368" s="199"/>
      <c r="E368" s="199"/>
      <c r="F368" s="199"/>
      <c r="G368" s="199"/>
      <c r="H368" s="199"/>
      <c r="I368" s="202"/>
    </row>
    <row r="369" spans="1:9" ht="15.75" customHeight="1">
      <c r="A369" s="201"/>
      <c r="B369" s="199"/>
      <c r="C369" s="199"/>
      <c r="D369" s="199"/>
      <c r="E369" s="199"/>
      <c r="F369" s="199"/>
      <c r="G369" s="199"/>
      <c r="H369" s="199"/>
      <c r="I369" s="202"/>
    </row>
    <row r="370" spans="1:9" ht="15.75" customHeight="1">
      <c r="A370" s="201"/>
      <c r="B370" s="199"/>
      <c r="C370" s="199"/>
      <c r="D370" s="199"/>
      <c r="E370" s="199"/>
      <c r="F370" s="199"/>
      <c r="G370" s="199"/>
      <c r="H370" s="199"/>
      <c r="I370" s="202"/>
    </row>
    <row r="371" spans="1:9" ht="15.75" customHeight="1">
      <c r="A371" s="201"/>
      <c r="B371" s="199"/>
      <c r="C371" s="199"/>
      <c r="D371" s="199"/>
      <c r="E371" s="199"/>
      <c r="F371" s="199"/>
      <c r="G371" s="199"/>
      <c r="H371" s="199"/>
      <c r="I371" s="202"/>
    </row>
    <row r="372" spans="1:9" ht="15.75" customHeight="1">
      <c r="A372" s="201"/>
      <c r="B372" s="199"/>
      <c r="C372" s="199"/>
      <c r="D372" s="199"/>
      <c r="E372" s="199"/>
      <c r="F372" s="199"/>
      <c r="G372" s="199"/>
      <c r="H372" s="199"/>
      <c r="I372" s="202"/>
    </row>
    <row r="373" spans="1:9" ht="15.75" customHeight="1">
      <c r="A373" s="201"/>
      <c r="B373" s="199"/>
      <c r="C373" s="199"/>
      <c r="D373" s="199"/>
      <c r="E373" s="199"/>
      <c r="F373" s="199"/>
      <c r="G373" s="199"/>
      <c r="H373" s="199"/>
      <c r="I373" s="202"/>
    </row>
    <row r="374" spans="1:9" ht="15.75" customHeight="1">
      <c r="A374" s="201"/>
      <c r="B374" s="199"/>
      <c r="C374" s="199"/>
      <c r="D374" s="199"/>
      <c r="E374" s="199"/>
      <c r="F374" s="199"/>
      <c r="G374" s="199"/>
      <c r="H374" s="199"/>
      <c r="I374" s="202"/>
    </row>
    <row r="375" spans="1:9" ht="15.75" customHeight="1">
      <c r="A375" s="201"/>
      <c r="B375" s="199"/>
      <c r="C375" s="199"/>
      <c r="D375" s="199"/>
      <c r="E375" s="199"/>
      <c r="F375" s="199"/>
      <c r="G375" s="199"/>
      <c r="H375" s="199"/>
      <c r="I375" s="202"/>
    </row>
    <row r="376" spans="1:9" ht="15.75" customHeight="1">
      <c r="A376" s="201"/>
      <c r="B376" s="199"/>
      <c r="C376" s="199"/>
      <c r="D376" s="199"/>
      <c r="E376" s="199"/>
      <c r="F376" s="199"/>
      <c r="G376" s="199"/>
      <c r="H376" s="199"/>
      <c r="I376" s="202"/>
    </row>
    <row r="377" spans="1:9" ht="15.75" customHeight="1">
      <c r="A377" s="203"/>
      <c r="B377" s="188"/>
      <c r="C377" s="188"/>
      <c r="D377" s="188"/>
      <c r="E377" s="188"/>
      <c r="F377" s="188"/>
      <c r="G377" s="188"/>
      <c r="H377" s="188"/>
      <c r="I377" s="189"/>
    </row>
    <row r="378" spans="1:9" ht="15.75" customHeight="1"/>
    <row r="379" spans="1:9" ht="15.75" customHeight="1">
      <c r="A379" s="205" t="s">
        <v>102</v>
      </c>
      <c r="B379" s="182"/>
      <c r="C379" s="182"/>
      <c r="D379" s="182"/>
      <c r="E379" s="182"/>
      <c r="F379" s="182"/>
      <c r="G379" s="183"/>
      <c r="H379" s="57" t="s">
        <v>103</v>
      </c>
      <c r="I379" s="57"/>
    </row>
    <row r="380" spans="1:9" ht="15.75" customHeight="1">
      <c r="A380" s="58" t="s">
        <v>104</v>
      </c>
      <c r="B380" s="59">
        <v>2</v>
      </c>
      <c r="C380" s="206" t="s">
        <v>151</v>
      </c>
      <c r="D380" s="182"/>
      <c r="E380" s="182"/>
      <c r="F380" s="182"/>
      <c r="G380" s="183"/>
      <c r="H380" s="57" t="s">
        <v>105</v>
      </c>
      <c r="I380" s="57" t="s">
        <v>57</v>
      </c>
    </row>
    <row r="381" spans="1:9" ht="15.75" customHeight="1">
      <c r="A381" s="60" t="s">
        <v>106</v>
      </c>
      <c r="B381" s="61">
        <v>2.1</v>
      </c>
      <c r="C381" s="207" t="s">
        <v>190</v>
      </c>
      <c r="D381" s="182"/>
      <c r="E381" s="182"/>
      <c r="F381" s="182"/>
      <c r="G381" s="183"/>
      <c r="H381" s="220" t="s">
        <v>130</v>
      </c>
      <c r="I381" s="183"/>
    </row>
    <row r="382" spans="1:9" ht="15.75" customHeight="1">
      <c r="A382" s="209" t="s">
        <v>191</v>
      </c>
      <c r="B382" s="185"/>
      <c r="C382" s="185"/>
      <c r="D382" s="185"/>
      <c r="E382" s="185"/>
      <c r="F382" s="185"/>
      <c r="G382" s="185"/>
      <c r="H382" s="185"/>
      <c r="I382" s="186"/>
    </row>
    <row r="383" spans="1:9" ht="15.75" customHeight="1">
      <c r="A383" s="203"/>
      <c r="B383" s="188"/>
      <c r="C383" s="188"/>
      <c r="D383" s="188"/>
      <c r="E383" s="188"/>
      <c r="F383" s="188"/>
      <c r="G383" s="188"/>
      <c r="H383" s="188"/>
      <c r="I383" s="189"/>
    </row>
    <row r="384" spans="1:9" ht="15.75" customHeight="1">
      <c r="A384" s="209"/>
      <c r="B384" s="185"/>
      <c r="C384" s="185"/>
      <c r="D384" s="185"/>
      <c r="E384" s="185"/>
      <c r="F384" s="185"/>
      <c r="G384" s="185"/>
      <c r="H384" s="185"/>
      <c r="I384" s="186"/>
    </row>
    <row r="385" spans="1:9" ht="15.75" customHeight="1">
      <c r="A385" s="201"/>
      <c r="B385" s="199"/>
      <c r="C385" s="199"/>
      <c r="D385" s="199"/>
      <c r="E385" s="199"/>
      <c r="F385" s="199"/>
      <c r="G385" s="199"/>
      <c r="H385" s="199"/>
      <c r="I385" s="202"/>
    </row>
    <row r="386" spans="1:9" ht="15.75" customHeight="1">
      <c r="A386" s="201"/>
      <c r="B386" s="199"/>
      <c r="C386" s="199"/>
      <c r="D386" s="199"/>
      <c r="E386" s="199"/>
      <c r="F386" s="199"/>
      <c r="G386" s="199"/>
      <c r="H386" s="199"/>
      <c r="I386" s="202"/>
    </row>
    <row r="387" spans="1:9" ht="15.75" customHeight="1">
      <c r="A387" s="201"/>
      <c r="B387" s="199"/>
      <c r="C387" s="199"/>
      <c r="D387" s="199"/>
      <c r="E387" s="199"/>
      <c r="F387" s="199"/>
      <c r="G387" s="199"/>
      <c r="H387" s="199"/>
      <c r="I387" s="202"/>
    </row>
    <row r="388" spans="1:9" ht="15.75" customHeight="1">
      <c r="A388" s="201"/>
      <c r="B388" s="199"/>
      <c r="C388" s="199"/>
      <c r="D388" s="199"/>
      <c r="E388" s="199"/>
      <c r="F388" s="199"/>
      <c r="G388" s="199"/>
      <c r="H388" s="199"/>
      <c r="I388" s="202"/>
    </row>
    <row r="389" spans="1:9" ht="15.75" customHeight="1">
      <c r="A389" s="201"/>
      <c r="B389" s="199"/>
      <c r="C389" s="199"/>
      <c r="D389" s="199"/>
      <c r="E389" s="199"/>
      <c r="F389" s="199"/>
      <c r="G389" s="199"/>
      <c r="H389" s="199"/>
      <c r="I389" s="202"/>
    </row>
    <row r="390" spans="1:9" ht="15.75" customHeight="1">
      <c r="A390" s="201"/>
      <c r="B390" s="199"/>
      <c r="C390" s="199"/>
      <c r="D390" s="199"/>
      <c r="E390" s="199"/>
      <c r="F390" s="199"/>
      <c r="G390" s="199"/>
      <c r="H390" s="199"/>
      <c r="I390" s="202"/>
    </row>
    <row r="391" spans="1:9" ht="15.75" customHeight="1">
      <c r="A391" s="201"/>
      <c r="B391" s="199"/>
      <c r="C391" s="199"/>
      <c r="D391" s="199"/>
      <c r="E391" s="199"/>
      <c r="F391" s="199"/>
      <c r="G391" s="199"/>
      <c r="H391" s="199"/>
      <c r="I391" s="202"/>
    </row>
    <row r="392" spans="1:9" ht="15.75" customHeight="1">
      <c r="A392" s="201"/>
      <c r="B392" s="199"/>
      <c r="C392" s="199"/>
      <c r="D392" s="199"/>
      <c r="E392" s="199"/>
      <c r="F392" s="199"/>
      <c r="G392" s="199"/>
      <c r="H392" s="199"/>
      <c r="I392" s="202"/>
    </row>
    <row r="393" spans="1:9" ht="15.75" customHeight="1">
      <c r="A393" s="201"/>
      <c r="B393" s="199"/>
      <c r="C393" s="199"/>
      <c r="D393" s="199"/>
      <c r="E393" s="199"/>
      <c r="F393" s="199"/>
      <c r="G393" s="199"/>
      <c r="H393" s="199"/>
      <c r="I393" s="202"/>
    </row>
    <row r="394" spans="1:9" ht="15.75" customHeight="1">
      <c r="A394" s="201"/>
      <c r="B394" s="199"/>
      <c r="C394" s="199"/>
      <c r="D394" s="199"/>
      <c r="E394" s="199"/>
      <c r="F394" s="199"/>
      <c r="G394" s="199"/>
      <c r="H394" s="199"/>
      <c r="I394" s="202"/>
    </row>
    <row r="395" spans="1:9" ht="15.75" customHeight="1">
      <c r="A395" s="201"/>
      <c r="B395" s="199"/>
      <c r="C395" s="199"/>
      <c r="D395" s="199"/>
      <c r="E395" s="199"/>
      <c r="F395" s="199"/>
      <c r="G395" s="199"/>
      <c r="H395" s="199"/>
      <c r="I395" s="202"/>
    </row>
    <row r="396" spans="1:9" ht="15.75" customHeight="1">
      <c r="A396" s="201"/>
      <c r="B396" s="199"/>
      <c r="C396" s="199"/>
      <c r="D396" s="199"/>
      <c r="E396" s="199"/>
      <c r="F396" s="199"/>
      <c r="G396" s="199"/>
      <c r="H396" s="199"/>
      <c r="I396" s="202"/>
    </row>
    <row r="397" spans="1:9" ht="15.75" customHeight="1">
      <c r="A397" s="201"/>
      <c r="B397" s="199"/>
      <c r="C397" s="199"/>
      <c r="D397" s="199"/>
      <c r="E397" s="199"/>
      <c r="F397" s="199"/>
      <c r="G397" s="199"/>
      <c r="H397" s="199"/>
      <c r="I397" s="202"/>
    </row>
    <row r="398" spans="1:9" ht="15.75" customHeight="1">
      <c r="A398" s="201"/>
      <c r="B398" s="199"/>
      <c r="C398" s="199"/>
      <c r="D398" s="199"/>
      <c r="E398" s="199"/>
      <c r="F398" s="199"/>
      <c r="G398" s="199"/>
      <c r="H398" s="199"/>
      <c r="I398" s="202"/>
    </row>
    <row r="399" spans="1:9" ht="15.75" customHeight="1">
      <c r="A399" s="201"/>
      <c r="B399" s="199"/>
      <c r="C399" s="199"/>
      <c r="D399" s="199"/>
      <c r="E399" s="199"/>
      <c r="F399" s="199"/>
      <c r="G399" s="199"/>
      <c r="H399" s="199"/>
      <c r="I399" s="202"/>
    </row>
    <row r="400" spans="1:9" ht="15.75" customHeight="1">
      <c r="A400" s="201"/>
      <c r="B400" s="199"/>
      <c r="C400" s="199"/>
      <c r="D400" s="199"/>
      <c r="E400" s="199"/>
      <c r="F400" s="199"/>
      <c r="G400" s="199"/>
      <c r="H400" s="199"/>
      <c r="I400" s="202"/>
    </row>
    <row r="401" spans="1:9" ht="15.75" customHeight="1">
      <c r="A401" s="203"/>
      <c r="B401" s="188"/>
      <c r="C401" s="188"/>
      <c r="D401" s="188"/>
      <c r="E401" s="188"/>
      <c r="F401" s="188"/>
      <c r="G401" s="188"/>
      <c r="H401" s="188"/>
      <c r="I401" s="189"/>
    </row>
    <row r="402" spans="1:9" ht="15.75" customHeight="1"/>
    <row r="403" spans="1:9" ht="15.75" customHeight="1">
      <c r="A403" s="205" t="s">
        <v>102</v>
      </c>
      <c r="B403" s="182"/>
      <c r="C403" s="182"/>
      <c r="D403" s="182"/>
      <c r="E403" s="182"/>
      <c r="F403" s="182"/>
      <c r="G403" s="183"/>
      <c r="H403" s="57" t="s">
        <v>103</v>
      </c>
      <c r="I403" s="57"/>
    </row>
    <row r="404" spans="1:9" ht="15.75" customHeight="1">
      <c r="A404" s="58" t="s">
        <v>104</v>
      </c>
      <c r="B404" s="59">
        <v>2</v>
      </c>
      <c r="C404" s="206" t="s">
        <v>151</v>
      </c>
      <c r="D404" s="182"/>
      <c r="E404" s="182"/>
      <c r="F404" s="182"/>
      <c r="G404" s="183"/>
      <c r="H404" s="57" t="s">
        <v>105</v>
      </c>
      <c r="I404" s="57" t="s">
        <v>44</v>
      </c>
    </row>
    <row r="405" spans="1:9" ht="52.5" customHeight="1">
      <c r="A405" s="60" t="s">
        <v>106</v>
      </c>
      <c r="B405" s="61">
        <v>2.11</v>
      </c>
      <c r="C405" s="207" t="s">
        <v>192</v>
      </c>
      <c r="D405" s="182"/>
      <c r="E405" s="182"/>
      <c r="F405" s="182"/>
      <c r="G405" s="183"/>
      <c r="H405" s="208" t="s">
        <v>193</v>
      </c>
      <c r="I405" s="183"/>
    </row>
    <row r="406" spans="1:9" ht="15.75" customHeight="1">
      <c r="A406" s="63"/>
      <c r="B406" s="64"/>
      <c r="C406" s="64"/>
      <c r="I406" s="67"/>
    </row>
    <row r="407" spans="1:9" ht="15.75" customHeight="1">
      <c r="A407" s="69"/>
      <c r="B407" s="85"/>
      <c r="C407" s="85"/>
      <c r="F407" s="218" t="s">
        <v>194</v>
      </c>
      <c r="G407" s="183"/>
      <c r="H407" s="57" t="s">
        <v>195</v>
      </c>
      <c r="I407" s="67"/>
    </row>
    <row r="408" spans="1:9" ht="15.75" customHeight="1">
      <c r="A408" s="69"/>
      <c r="B408" s="85"/>
      <c r="C408" s="85"/>
      <c r="F408" s="207" t="s">
        <v>196</v>
      </c>
      <c r="G408" s="183"/>
      <c r="H408" s="57">
        <v>29.5</v>
      </c>
      <c r="I408" s="67"/>
    </row>
    <row r="409" spans="1:9" ht="15.75" customHeight="1">
      <c r="A409" s="69"/>
      <c r="B409" s="85"/>
      <c r="C409" s="85"/>
      <c r="F409" s="221" t="s">
        <v>197</v>
      </c>
      <c r="G409" s="183"/>
      <c r="H409" s="57">
        <v>11.15</v>
      </c>
      <c r="I409" s="67"/>
    </row>
    <row r="410" spans="1:9" ht="15.75" customHeight="1">
      <c r="A410" s="69"/>
      <c r="B410" s="85"/>
      <c r="C410" s="85"/>
      <c r="F410" s="222" t="s">
        <v>198</v>
      </c>
      <c r="G410" s="183"/>
      <c r="H410" s="57">
        <v>21.36</v>
      </c>
      <c r="I410" s="67"/>
    </row>
    <row r="411" spans="1:9" ht="15.75" customHeight="1">
      <c r="A411" s="69"/>
      <c r="B411" s="85"/>
      <c r="C411" s="85"/>
      <c r="F411" s="222" t="s">
        <v>199</v>
      </c>
      <c r="G411" s="183"/>
      <c r="H411" s="57">
        <v>22.77</v>
      </c>
      <c r="I411" s="67"/>
    </row>
    <row r="412" spans="1:9" ht="15.75" customHeight="1">
      <c r="A412" s="69"/>
      <c r="B412" s="85"/>
      <c r="C412" s="85"/>
      <c r="F412" s="222" t="s">
        <v>200</v>
      </c>
      <c r="G412" s="183"/>
      <c r="H412" s="57">
        <v>16.77</v>
      </c>
      <c r="I412" s="67"/>
    </row>
    <row r="413" spans="1:9" ht="15.75" customHeight="1">
      <c r="A413" s="69"/>
      <c r="B413" s="85"/>
      <c r="C413" s="85"/>
      <c r="F413" s="222" t="s">
        <v>201</v>
      </c>
      <c r="G413" s="183"/>
      <c r="H413" s="57">
        <v>6.41</v>
      </c>
      <c r="I413" s="67"/>
    </row>
    <row r="414" spans="1:9" ht="15.75" customHeight="1">
      <c r="A414" s="69"/>
      <c r="B414" s="85"/>
      <c r="C414" s="85"/>
      <c r="F414" s="218" t="s">
        <v>202</v>
      </c>
      <c r="G414" s="183"/>
      <c r="H414" s="57">
        <v>13.22</v>
      </c>
      <c r="I414" s="67"/>
    </row>
    <row r="415" spans="1:9" ht="15.75" customHeight="1">
      <c r="A415" s="69"/>
      <c r="B415" s="85"/>
      <c r="C415" s="85"/>
      <c r="F415" s="218" t="s">
        <v>203</v>
      </c>
      <c r="G415" s="183"/>
      <c r="H415" s="57">
        <v>3.44</v>
      </c>
      <c r="I415" s="67"/>
    </row>
    <row r="416" spans="1:9" ht="15.75" customHeight="1">
      <c r="A416" s="69"/>
      <c r="B416" s="85"/>
      <c r="C416" s="85"/>
      <c r="F416" s="223" t="s">
        <v>204</v>
      </c>
      <c r="G416" s="183"/>
      <c r="H416" s="57">
        <v>12.61</v>
      </c>
      <c r="I416" s="67"/>
    </row>
    <row r="417" spans="1:9" ht="15.75" customHeight="1">
      <c r="A417" s="69"/>
      <c r="B417" s="85"/>
      <c r="C417" s="85"/>
      <c r="F417" s="218" t="s">
        <v>205</v>
      </c>
      <c r="G417" s="183"/>
      <c r="H417" s="57">
        <v>5.74</v>
      </c>
      <c r="I417" s="67"/>
    </row>
    <row r="418" spans="1:9" ht="15.75" customHeight="1">
      <c r="A418" s="69"/>
      <c r="B418" s="85"/>
      <c r="C418" s="85"/>
      <c r="F418" s="57" t="s">
        <v>206</v>
      </c>
      <c r="G418" s="57"/>
      <c r="H418" s="57">
        <v>5.74</v>
      </c>
      <c r="I418" s="67"/>
    </row>
    <row r="419" spans="1:9" ht="15.75" customHeight="1">
      <c r="A419" s="69"/>
      <c r="B419" s="85"/>
      <c r="C419" s="85"/>
      <c r="F419" s="218" t="s">
        <v>207</v>
      </c>
      <c r="G419" s="183"/>
      <c r="H419" s="112">
        <f>H408+H409+H410+H411+H412+H413+H414+H415+H416+H417+H418</f>
        <v>148.71</v>
      </c>
      <c r="I419" s="67"/>
    </row>
    <row r="420" spans="1:9" ht="15.75" customHeight="1">
      <c r="A420" s="71"/>
      <c r="B420" s="72"/>
      <c r="C420" s="72"/>
      <c r="D420" s="72"/>
      <c r="E420" s="72"/>
      <c r="F420" s="72"/>
      <c r="G420" s="72"/>
      <c r="H420" s="72"/>
      <c r="I420" s="73"/>
    </row>
    <row r="421" spans="1:9" ht="15.75" customHeight="1"/>
    <row r="422" spans="1:9" ht="15.75" customHeight="1">
      <c r="A422" s="205" t="s">
        <v>102</v>
      </c>
      <c r="B422" s="182"/>
      <c r="C422" s="182"/>
      <c r="D422" s="182"/>
      <c r="E422" s="182"/>
      <c r="F422" s="182"/>
      <c r="G422" s="183"/>
      <c r="H422" s="57" t="s">
        <v>103</v>
      </c>
      <c r="I422" s="57"/>
    </row>
    <row r="423" spans="1:9" ht="15.75" customHeight="1">
      <c r="A423" s="58" t="s">
        <v>104</v>
      </c>
      <c r="B423" s="59">
        <v>2</v>
      </c>
      <c r="C423" s="206" t="s">
        <v>151</v>
      </c>
      <c r="D423" s="182"/>
      <c r="E423" s="182"/>
      <c r="F423" s="182"/>
      <c r="G423" s="183"/>
      <c r="H423" s="57" t="s">
        <v>105</v>
      </c>
      <c r="I423" s="57" t="s">
        <v>44</v>
      </c>
    </row>
    <row r="424" spans="1:9" ht="51.75" customHeight="1">
      <c r="A424" s="60" t="s">
        <v>106</v>
      </c>
      <c r="B424" s="61">
        <v>2.12</v>
      </c>
      <c r="C424" s="207" t="s">
        <v>208</v>
      </c>
      <c r="D424" s="182"/>
      <c r="E424" s="182"/>
      <c r="F424" s="182"/>
      <c r="G424" s="183"/>
      <c r="H424" s="208" t="s">
        <v>209</v>
      </c>
      <c r="I424" s="183"/>
    </row>
    <row r="425" spans="1:9" ht="15.75" customHeight="1">
      <c r="A425" s="62"/>
      <c r="B425" s="113"/>
      <c r="C425" s="113"/>
      <c r="D425" s="64"/>
      <c r="E425" s="210"/>
      <c r="F425" s="185"/>
      <c r="G425" s="185"/>
      <c r="H425" s="185"/>
      <c r="I425" s="186"/>
    </row>
    <row r="426" spans="1:9" ht="15.75" customHeight="1">
      <c r="A426" s="114" t="s">
        <v>210</v>
      </c>
      <c r="B426" s="114" t="s">
        <v>211</v>
      </c>
      <c r="C426" s="114" t="s">
        <v>159</v>
      </c>
      <c r="D426" s="109" t="s">
        <v>161</v>
      </c>
      <c r="E426" s="201"/>
      <c r="F426" s="199"/>
      <c r="G426" s="199"/>
      <c r="H426" s="199"/>
      <c r="I426" s="202"/>
    </row>
    <row r="427" spans="1:9" ht="15.75" customHeight="1">
      <c r="A427" s="114" t="s">
        <v>212</v>
      </c>
      <c r="B427" s="114">
        <v>30.2</v>
      </c>
      <c r="C427" s="114">
        <v>0.8</v>
      </c>
      <c r="D427" s="115">
        <f t="shared" ref="D427:D428" si="4">B427*C427</f>
        <v>24.16</v>
      </c>
      <c r="E427" s="201"/>
      <c r="F427" s="199"/>
      <c r="G427" s="199"/>
      <c r="H427" s="199"/>
      <c r="I427" s="202"/>
    </row>
    <row r="428" spans="1:9" ht="15.75" customHeight="1">
      <c r="A428" s="114" t="s">
        <v>213</v>
      </c>
      <c r="B428" s="114">
        <v>30.2</v>
      </c>
      <c r="C428" s="114">
        <v>1.05</v>
      </c>
      <c r="D428" s="115">
        <f t="shared" si="4"/>
        <v>31.71</v>
      </c>
      <c r="E428" s="201"/>
      <c r="F428" s="199"/>
      <c r="G428" s="199"/>
      <c r="H428" s="199"/>
      <c r="I428" s="202"/>
    </row>
    <row r="429" spans="1:9" ht="15.75" customHeight="1">
      <c r="A429" s="114" t="s">
        <v>214</v>
      </c>
      <c r="B429" s="114"/>
      <c r="C429" s="114"/>
      <c r="D429" s="116">
        <f>D427+D428</f>
        <v>55.870000000000005</v>
      </c>
      <c r="E429" s="201"/>
      <c r="F429" s="199"/>
      <c r="G429" s="199"/>
      <c r="H429" s="199"/>
      <c r="I429" s="202"/>
    </row>
    <row r="430" spans="1:9" ht="15.75" customHeight="1">
      <c r="A430" s="111"/>
      <c r="B430" s="117"/>
      <c r="C430" s="117"/>
      <c r="E430" s="201"/>
      <c r="F430" s="199"/>
      <c r="G430" s="199"/>
      <c r="H430" s="199"/>
      <c r="I430" s="202"/>
    </row>
    <row r="431" spans="1:9" ht="15.75" customHeight="1">
      <c r="A431" s="111"/>
      <c r="B431" s="117"/>
      <c r="C431" s="117"/>
      <c r="E431" s="201"/>
      <c r="F431" s="199"/>
      <c r="G431" s="199"/>
      <c r="H431" s="199"/>
      <c r="I431" s="202"/>
    </row>
    <row r="432" spans="1:9" ht="15.75" customHeight="1">
      <c r="A432" s="111"/>
      <c r="B432" s="117"/>
      <c r="C432" s="117"/>
      <c r="E432" s="201"/>
      <c r="F432" s="199"/>
      <c r="G432" s="199"/>
      <c r="H432" s="199"/>
      <c r="I432" s="202"/>
    </row>
    <row r="433" spans="1:9" ht="15.75" customHeight="1">
      <c r="A433" s="111"/>
      <c r="B433" s="117"/>
      <c r="C433" s="117"/>
      <c r="E433" s="201"/>
      <c r="F433" s="199"/>
      <c r="G433" s="199"/>
      <c r="H433" s="199"/>
      <c r="I433" s="202"/>
    </row>
    <row r="434" spans="1:9" ht="15.75" customHeight="1">
      <c r="A434" s="111"/>
      <c r="B434" s="117"/>
      <c r="C434" s="117"/>
      <c r="E434" s="201"/>
      <c r="F434" s="199"/>
      <c r="G434" s="199"/>
      <c r="H434" s="199"/>
      <c r="I434" s="202"/>
    </row>
    <row r="435" spans="1:9" ht="15.75" customHeight="1">
      <c r="A435" s="111"/>
      <c r="B435" s="117"/>
      <c r="C435" s="117"/>
      <c r="E435" s="201"/>
      <c r="F435" s="199"/>
      <c r="G435" s="199"/>
      <c r="H435" s="199"/>
      <c r="I435" s="202"/>
    </row>
    <row r="436" spans="1:9" ht="15.75" customHeight="1">
      <c r="A436" s="111"/>
      <c r="B436" s="117"/>
      <c r="C436" s="117"/>
      <c r="E436" s="201"/>
      <c r="F436" s="199"/>
      <c r="G436" s="199"/>
      <c r="H436" s="199"/>
      <c r="I436" s="202"/>
    </row>
    <row r="437" spans="1:9" ht="15.75" customHeight="1">
      <c r="A437" s="118"/>
      <c r="B437" s="119"/>
      <c r="C437" s="119"/>
      <c r="D437" s="72"/>
      <c r="E437" s="203"/>
      <c r="F437" s="188"/>
      <c r="G437" s="188"/>
      <c r="H437" s="188"/>
      <c r="I437" s="189"/>
    </row>
    <row r="438" spans="1:9" ht="15.75" customHeight="1"/>
    <row r="439" spans="1:9" ht="15.75" customHeight="1">
      <c r="A439" s="205" t="s">
        <v>102</v>
      </c>
      <c r="B439" s="182"/>
      <c r="C439" s="182"/>
      <c r="D439" s="182"/>
      <c r="E439" s="182"/>
      <c r="F439" s="182"/>
      <c r="G439" s="183"/>
      <c r="H439" s="57" t="s">
        <v>103</v>
      </c>
      <c r="I439" s="57"/>
    </row>
    <row r="440" spans="1:9" ht="15.75" customHeight="1">
      <c r="A440" s="58" t="s">
        <v>104</v>
      </c>
      <c r="B440" s="59">
        <v>2</v>
      </c>
      <c r="C440" s="206" t="s">
        <v>151</v>
      </c>
      <c r="D440" s="182"/>
      <c r="E440" s="182"/>
      <c r="F440" s="182"/>
      <c r="G440" s="183"/>
      <c r="H440" s="57" t="s">
        <v>105</v>
      </c>
      <c r="I440" s="57" t="s">
        <v>44</v>
      </c>
    </row>
    <row r="441" spans="1:9" ht="45" customHeight="1">
      <c r="A441" s="60" t="s">
        <v>106</v>
      </c>
      <c r="B441" s="120">
        <v>2.13</v>
      </c>
      <c r="C441" s="207" t="s">
        <v>215</v>
      </c>
      <c r="D441" s="182"/>
      <c r="E441" s="182"/>
      <c r="F441" s="182"/>
      <c r="G441" s="183"/>
      <c r="H441" s="208" t="s">
        <v>216</v>
      </c>
      <c r="I441" s="183"/>
    </row>
    <row r="442" spans="1:9" ht="15.75" customHeight="1">
      <c r="A442" s="210"/>
      <c r="B442" s="185"/>
      <c r="C442" s="185"/>
      <c r="D442" s="185"/>
      <c r="E442" s="185"/>
      <c r="F442" s="186"/>
      <c r="G442" s="64"/>
      <c r="H442" s="64"/>
      <c r="I442" s="65"/>
    </row>
    <row r="443" spans="1:9" ht="15.75" customHeight="1">
      <c r="A443" s="201"/>
      <c r="B443" s="199"/>
      <c r="C443" s="199"/>
      <c r="D443" s="199"/>
      <c r="E443" s="199"/>
      <c r="F443" s="202"/>
      <c r="H443" s="224" t="s">
        <v>217</v>
      </c>
      <c r="I443" s="202"/>
    </row>
    <row r="444" spans="1:9" ht="15.75" customHeight="1">
      <c r="A444" s="201"/>
      <c r="B444" s="199"/>
      <c r="C444" s="199"/>
      <c r="D444" s="199"/>
      <c r="E444" s="199"/>
      <c r="F444" s="202"/>
      <c r="H444" s="225" t="s">
        <v>218</v>
      </c>
      <c r="I444" s="226"/>
    </row>
    <row r="445" spans="1:9" ht="15.75" customHeight="1">
      <c r="A445" s="201"/>
      <c r="B445" s="199"/>
      <c r="C445" s="199"/>
      <c r="D445" s="199"/>
      <c r="E445" s="199"/>
      <c r="F445" s="202"/>
      <c r="I445" s="67"/>
    </row>
    <row r="446" spans="1:9" ht="15.75" customHeight="1">
      <c r="A446" s="201"/>
      <c r="B446" s="199"/>
      <c r="C446" s="199"/>
      <c r="D446" s="199"/>
      <c r="E446" s="199"/>
      <c r="F446" s="202"/>
      <c r="I446" s="67"/>
    </row>
    <row r="447" spans="1:9" ht="15.75" customHeight="1">
      <c r="A447" s="201"/>
      <c r="B447" s="199"/>
      <c r="C447" s="199"/>
      <c r="D447" s="199"/>
      <c r="E447" s="199"/>
      <c r="F447" s="202"/>
      <c r="I447" s="67"/>
    </row>
    <row r="448" spans="1:9" ht="15.75" customHeight="1">
      <c r="A448" s="201"/>
      <c r="B448" s="199"/>
      <c r="C448" s="199"/>
      <c r="D448" s="199"/>
      <c r="E448" s="199"/>
      <c r="F448" s="202"/>
      <c r="I448" s="67"/>
    </row>
    <row r="449" spans="1:9" ht="15.75" customHeight="1">
      <c r="A449" s="201"/>
      <c r="B449" s="199"/>
      <c r="C449" s="199"/>
      <c r="D449" s="199"/>
      <c r="E449" s="199"/>
      <c r="F449" s="202"/>
      <c r="I449" s="67"/>
    </row>
    <row r="450" spans="1:9" ht="15.75" customHeight="1">
      <c r="A450" s="201"/>
      <c r="B450" s="199"/>
      <c r="C450" s="199"/>
      <c r="D450" s="199"/>
      <c r="E450" s="199"/>
      <c r="F450" s="202"/>
      <c r="I450" s="67"/>
    </row>
    <row r="451" spans="1:9" ht="15.75" customHeight="1">
      <c r="A451" s="203"/>
      <c r="B451" s="188"/>
      <c r="C451" s="188"/>
      <c r="D451" s="188"/>
      <c r="E451" s="188"/>
      <c r="F451" s="189"/>
      <c r="G451" s="72"/>
      <c r="H451" s="72"/>
      <c r="I451" s="73"/>
    </row>
    <row r="452" spans="1:9" ht="15.75" customHeight="1"/>
    <row r="453" spans="1:9" ht="15.75" customHeight="1">
      <c r="A453" s="205" t="s">
        <v>102</v>
      </c>
      <c r="B453" s="182"/>
      <c r="C453" s="182"/>
      <c r="D453" s="182"/>
      <c r="E453" s="182"/>
      <c r="F453" s="182"/>
      <c r="G453" s="183"/>
      <c r="H453" s="57" t="s">
        <v>103</v>
      </c>
      <c r="I453" s="57"/>
    </row>
    <row r="454" spans="1:9" ht="15.75" customHeight="1">
      <c r="A454" s="58" t="s">
        <v>104</v>
      </c>
      <c r="B454" s="59">
        <v>2</v>
      </c>
      <c r="C454" s="206" t="s">
        <v>151</v>
      </c>
      <c r="D454" s="182"/>
      <c r="E454" s="182"/>
      <c r="F454" s="182"/>
      <c r="G454" s="183"/>
      <c r="H454" s="57" t="s">
        <v>105</v>
      </c>
      <c r="I454" s="57" t="s">
        <v>44</v>
      </c>
    </row>
    <row r="455" spans="1:9" ht="67.5" customHeight="1">
      <c r="A455" s="60" t="s">
        <v>106</v>
      </c>
      <c r="B455" s="120">
        <v>2.14</v>
      </c>
      <c r="C455" s="207" t="s">
        <v>219</v>
      </c>
      <c r="D455" s="182"/>
      <c r="E455" s="182"/>
      <c r="F455" s="182"/>
      <c r="G455" s="183"/>
      <c r="H455" s="208" t="s">
        <v>220</v>
      </c>
      <c r="I455" s="183"/>
    </row>
    <row r="456" spans="1:9" ht="15.75" customHeight="1">
      <c r="A456" s="63"/>
      <c r="B456" s="64"/>
      <c r="C456" s="64"/>
      <c r="D456" s="64"/>
      <c r="E456" s="64"/>
      <c r="F456" s="64"/>
      <c r="G456" s="64"/>
      <c r="H456" s="64"/>
      <c r="I456" s="65"/>
    </row>
    <row r="457" spans="1:9" ht="15.75" customHeight="1">
      <c r="A457" s="69"/>
      <c r="B457" s="224" t="s">
        <v>221</v>
      </c>
      <c r="C457" s="199"/>
      <c r="D457" s="199"/>
      <c r="E457" s="199"/>
      <c r="F457" s="199"/>
      <c r="I457" s="67"/>
    </row>
    <row r="458" spans="1:9" ht="15.75" customHeight="1">
      <c r="A458" s="69"/>
      <c r="B458" s="121" t="s">
        <v>110</v>
      </c>
      <c r="C458" s="121" t="s">
        <v>111</v>
      </c>
      <c r="D458" s="121" t="s">
        <v>222</v>
      </c>
      <c r="I458" s="67"/>
    </row>
    <row r="459" spans="1:9" ht="15.75" customHeight="1">
      <c r="A459" s="69"/>
      <c r="B459" s="121">
        <v>13.85</v>
      </c>
      <c r="C459" s="121">
        <v>30</v>
      </c>
      <c r="D459" s="122">
        <f>B459*C459</f>
        <v>415.5</v>
      </c>
      <c r="I459" s="67"/>
    </row>
    <row r="460" spans="1:9" ht="15.75" customHeight="1">
      <c r="A460" s="69"/>
      <c r="I460" s="67"/>
    </row>
    <row r="461" spans="1:9" ht="15.75" customHeight="1">
      <c r="A461" s="210"/>
      <c r="B461" s="185"/>
      <c r="C461" s="185"/>
      <c r="D461" s="185"/>
      <c r="E461" s="185"/>
      <c r="F461" s="185"/>
      <c r="G461" s="185"/>
      <c r="H461" s="185"/>
      <c r="I461" s="186"/>
    </row>
    <row r="462" spans="1:9" ht="15.75" customHeight="1">
      <c r="A462" s="201"/>
      <c r="B462" s="199"/>
      <c r="C462" s="199"/>
      <c r="D462" s="199"/>
      <c r="E462" s="199"/>
      <c r="F462" s="199"/>
      <c r="G462" s="199"/>
      <c r="H462" s="199"/>
      <c r="I462" s="202"/>
    </row>
    <row r="463" spans="1:9" ht="15.75" customHeight="1">
      <c r="A463" s="201"/>
      <c r="B463" s="199"/>
      <c r="C463" s="199"/>
      <c r="D463" s="199"/>
      <c r="E463" s="199"/>
      <c r="F463" s="199"/>
      <c r="G463" s="199"/>
      <c r="H463" s="199"/>
      <c r="I463" s="202"/>
    </row>
    <row r="464" spans="1:9" ht="15.75" customHeight="1">
      <c r="A464" s="201"/>
      <c r="B464" s="199"/>
      <c r="C464" s="199"/>
      <c r="D464" s="199"/>
      <c r="E464" s="199"/>
      <c r="F464" s="199"/>
      <c r="G464" s="199"/>
      <c r="H464" s="199"/>
      <c r="I464" s="202"/>
    </row>
    <row r="465" spans="1:9" ht="15.75" customHeight="1">
      <c r="A465" s="201"/>
      <c r="B465" s="199"/>
      <c r="C465" s="199"/>
      <c r="D465" s="199"/>
      <c r="E465" s="199"/>
      <c r="F465" s="199"/>
      <c r="G465" s="199"/>
      <c r="H465" s="199"/>
      <c r="I465" s="202"/>
    </row>
    <row r="466" spans="1:9" ht="15.75" customHeight="1">
      <c r="A466" s="201"/>
      <c r="B466" s="199"/>
      <c r="C466" s="199"/>
      <c r="D466" s="199"/>
      <c r="E466" s="199"/>
      <c r="F466" s="199"/>
      <c r="G466" s="199"/>
      <c r="H466" s="199"/>
      <c r="I466" s="202"/>
    </row>
    <row r="467" spans="1:9" ht="15.75" customHeight="1">
      <c r="A467" s="201"/>
      <c r="B467" s="199"/>
      <c r="C467" s="199"/>
      <c r="D467" s="199"/>
      <c r="E467" s="199"/>
      <c r="F467" s="199"/>
      <c r="G467" s="199"/>
      <c r="H467" s="199"/>
      <c r="I467" s="202"/>
    </row>
    <row r="468" spans="1:9" ht="15.75" customHeight="1">
      <c r="A468" s="201"/>
      <c r="B468" s="199"/>
      <c r="C468" s="199"/>
      <c r="D468" s="199"/>
      <c r="E468" s="199"/>
      <c r="F468" s="199"/>
      <c r="G468" s="199"/>
      <c r="H468" s="199"/>
      <c r="I468" s="202"/>
    </row>
    <row r="469" spans="1:9" ht="15.75" customHeight="1">
      <c r="A469" s="201"/>
      <c r="B469" s="199"/>
      <c r="C469" s="199"/>
      <c r="D469" s="199"/>
      <c r="E469" s="199"/>
      <c r="F469" s="199"/>
      <c r="G469" s="199"/>
      <c r="H469" s="199"/>
      <c r="I469" s="202"/>
    </row>
    <row r="470" spans="1:9" ht="15.75" customHeight="1">
      <c r="A470" s="201"/>
      <c r="B470" s="199"/>
      <c r="C470" s="199"/>
      <c r="D470" s="199"/>
      <c r="E470" s="199"/>
      <c r="F470" s="199"/>
      <c r="G470" s="199"/>
      <c r="H470" s="199"/>
      <c r="I470" s="202"/>
    </row>
    <row r="471" spans="1:9" ht="15.75" customHeight="1">
      <c r="A471" s="201"/>
      <c r="B471" s="199"/>
      <c r="C471" s="199"/>
      <c r="D471" s="199"/>
      <c r="E471" s="199"/>
      <c r="F471" s="199"/>
      <c r="G471" s="199"/>
      <c r="H471" s="199"/>
      <c r="I471" s="202"/>
    </row>
    <row r="472" spans="1:9" ht="15.75" customHeight="1">
      <c r="A472" s="201"/>
      <c r="B472" s="199"/>
      <c r="C472" s="199"/>
      <c r="D472" s="199"/>
      <c r="E472" s="199"/>
      <c r="F472" s="199"/>
      <c r="G472" s="199"/>
      <c r="H472" s="199"/>
      <c r="I472" s="202"/>
    </row>
    <row r="473" spans="1:9" ht="15.75" customHeight="1">
      <c r="A473" s="203"/>
      <c r="B473" s="188"/>
      <c r="C473" s="188"/>
      <c r="D473" s="188"/>
      <c r="E473" s="188"/>
      <c r="F473" s="188"/>
      <c r="G473" s="188"/>
      <c r="H473" s="188"/>
      <c r="I473" s="189"/>
    </row>
    <row r="474" spans="1:9" ht="15.75" customHeight="1"/>
    <row r="475" spans="1:9" ht="15.75" customHeight="1">
      <c r="A475" s="205" t="s">
        <v>102</v>
      </c>
      <c r="B475" s="182"/>
      <c r="C475" s="182"/>
      <c r="D475" s="182"/>
      <c r="E475" s="182"/>
      <c r="F475" s="182"/>
      <c r="G475" s="183"/>
      <c r="H475" s="57" t="s">
        <v>103</v>
      </c>
      <c r="I475" s="57"/>
    </row>
    <row r="476" spans="1:9" ht="15.75" customHeight="1">
      <c r="A476" s="58" t="s">
        <v>104</v>
      </c>
      <c r="B476" s="59">
        <v>2</v>
      </c>
      <c r="C476" s="206" t="s">
        <v>151</v>
      </c>
      <c r="D476" s="182"/>
      <c r="E476" s="182"/>
      <c r="F476" s="182"/>
      <c r="G476" s="183"/>
      <c r="H476" s="57" t="s">
        <v>105</v>
      </c>
      <c r="I476" s="57" t="s">
        <v>44</v>
      </c>
    </row>
    <row r="477" spans="1:9" ht="51" customHeight="1">
      <c r="A477" s="60" t="s">
        <v>106</v>
      </c>
      <c r="B477" s="120">
        <v>2.15</v>
      </c>
      <c r="C477" s="207" t="s">
        <v>223</v>
      </c>
      <c r="D477" s="182"/>
      <c r="E477" s="182"/>
      <c r="F477" s="182"/>
      <c r="G477" s="183"/>
      <c r="H477" s="208" t="s">
        <v>224</v>
      </c>
      <c r="I477" s="183"/>
    </row>
    <row r="478" spans="1:9" ht="15.75" customHeight="1">
      <c r="A478" s="62"/>
      <c r="B478" s="113"/>
      <c r="C478" s="113"/>
      <c r="D478" s="113"/>
      <c r="E478" s="113"/>
      <c r="F478" s="113"/>
      <c r="G478" s="113"/>
      <c r="H478" s="113"/>
      <c r="I478" s="123"/>
    </row>
    <row r="479" spans="1:9" ht="15.75" customHeight="1">
      <c r="A479" s="111"/>
      <c r="B479" s="224" t="s">
        <v>221</v>
      </c>
      <c r="C479" s="199"/>
      <c r="D479" s="199"/>
      <c r="E479" s="199"/>
      <c r="F479" s="199"/>
      <c r="G479" s="117"/>
      <c r="H479" s="117"/>
      <c r="I479" s="124"/>
    </row>
    <row r="480" spans="1:9" ht="15.75" customHeight="1">
      <c r="A480" s="111"/>
      <c r="B480" s="85" t="s">
        <v>110</v>
      </c>
      <c r="C480" s="85" t="s">
        <v>111</v>
      </c>
      <c r="D480" s="85" t="s">
        <v>222</v>
      </c>
      <c r="E480" s="85"/>
      <c r="F480" s="85"/>
      <c r="G480" s="117"/>
      <c r="H480" s="117"/>
      <c r="I480" s="124"/>
    </row>
    <row r="481" spans="1:9" ht="15.75" customHeight="1">
      <c r="A481" s="111"/>
      <c r="B481" s="85">
        <v>13.85</v>
      </c>
      <c r="C481" s="85">
        <v>9.4</v>
      </c>
      <c r="D481" s="122">
        <f>B481*C481</f>
        <v>130.19</v>
      </c>
      <c r="E481" s="85"/>
      <c r="F481" s="85"/>
      <c r="G481" s="117"/>
      <c r="H481" s="117"/>
      <c r="I481" s="124"/>
    </row>
    <row r="482" spans="1:9" ht="15.75" customHeight="1">
      <c r="A482" s="111"/>
      <c r="B482" s="117"/>
      <c r="C482" s="117"/>
      <c r="D482" s="117"/>
      <c r="E482" s="117"/>
      <c r="F482" s="117"/>
      <c r="G482" s="117"/>
      <c r="H482" s="117"/>
      <c r="I482" s="124"/>
    </row>
    <row r="483" spans="1:9" ht="15.75" customHeight="1">
      <c r="A483" s="111"/>
      <c r="B483" s="117"/>
      <c r="C483" s="117"/>
      <c r="D483" s="117"/>
      <c r="E483" s="117"/>
      <c r="F483" s="117"/>
      <c r="G483" s="117"/>
      <c r="H483" s="117"/>
      <c r="I483" s="124"/>
    </row>
    <row r="484" spans="1:9" ht="15.75" customHeight="1">
      <c r="A484" s="111"/>
      <c r="B484" s="117"/>
      <c r="C484" s="117"/>
      <c r="D484" s="117"/>
      <c r="E484" s="117"/>
      <c r="F484" s="117"/>
      <c r="G484" s="117"/>
      <c r="H484" s="117"/>
      <c r="I484" s="124"/>
    </row>
    <row r="485" spans="1:9" ht="15.75" customHeight="1">
      <c r="A485" s="111"/>
      <c r="B485" s="117"/>
      <c r="C485" s="117"/>
      <c r="D485" s="117"/>
      <c r="E485" s="117"/>
      <c r="F485" s="117"/>
      <c r="G485" s="117"/>
      <c r="H485" s="117"/>
      <c r="I485" s="124"/>
    </row>
    <row r="486" spans="1:9" ht="15.75" customHeight="1">
      <c r="A486" s="111"/>
      <c r="B486" s="117"/>
      <c r="C486" s="117"/>
      <c r="D486" s="117"/>
      <c r="E486" s="117"/>
      <c r="F486" s="117"/>
      <c r="G486" s="117"/>
      <c r="H486" s="117"/>
      <c r="I486" s="124"/>
    </row>
    <row r="487" spans="1:9" ht="15.75" customHeight="1">
      <c r="A487" s="111"/>
      <c r="B487" s="117"/>
      <c r="C487" s="117"/>
      <c r="D487" s="117"/>
      <c r="E487" s="117"/>
      <c r="F487" s="117"/>
      <c r="G487" s="117"/>
      <c r="H487" s="117"/>
      <c r="I487" s="124"/>
    </row>
    <row r="488" spans="1:9" ht="15.75" customHeight="1">
      <c r="A488" s="111"/>
      <c r="B488" s="117"/>
      <c r="C488" s="117"/>
      <c r="D488" s="117"/>
      <c r="E488" s="117"/>
      <c r="F488" s="117"/>
      <c r="G488" s="117"/>
      <c r="H488" s="117"/>
      <c r="I488" s="124"/>
    </row>
    <row r="489" spans="1:9" ht="15.75" customHeight="1">
      <c r="A489" s="111"/>
      <c r="B489" s="117"/>
      <c r="C489" s="117"/>
      <c r="D489" s="117"/>
      <c r="E489" s="117"/>
      <c r="F489" s="117"/>
      <c r="G489" s="117"/>
      <c r="H489" s="117"/>
      <c r="I489" s="124"/>
    </row>
    <row r="490" spans="1:9" ht="15.75" customHeight="1">
      <c r="A490" s="111"/>
      <c r="B490" s="117"/>
      <c r="C490" s="117"/>
      <c r="D490" s="117"/>
      <c r="E490" s="117"/>
      <c r="F490" s="117"/>
      <c r="G490" s="117"/>
      <c r="H490" s="117"/>
      <c r="I490" s="124"/>
    </row>
    <row r="491" spans="1:9" ht="15.75" customHeight="1">
      <c r="A491" s="111"/>
      <c r="B491" s="117"/>
      <c r="C491" s="117"/>
      <c r="D491" s="117"/>
      <c r="E491" s="117"/>
      <c r="F491" s="117"/>
      <c r="G491" s="117"/>
      <c r="H491" s="117"/>
      <c r="I491" s="124"/>
    </row>
    <row r="492" spans="1:9" ht="15.75" customHeight="1">
      <c r="A492" s="111"/>
      <c r="B492" s="117"/>
      <c r="C492" s="117"/>
      <c r="D492" s="117"/>
      <c r="E492" s="117"/>
      <c r="F492" s="117"/>
      <c r="G492" s="117"/>
      <c r="H492" s="117"/>
      <c r="I492" s="124"/>
    </row>
    <row r="493" spans="1:9" ht="15.75" customHeight="1">
      <c r="A493" s="111"/>
      <c r="B493" s="117"/>
      <c r="C493" s="117"/>
      <c r="D493" s="117"/>
      <c r="E493" s="117"/>
      <c r="F493" s="117"/>
      <c r="G493" s="117"/>
      <c r="H493" s="117"/>
      <c r="I493" s="124"/>
    </row>
    <row r="494" spans="1:9" ht="15.75" customHeight="1">
      <c r="A494" s="111"/>
      <c r="B494" s="117"/>
      <c r="C494" s="117"/>
      <c r="D494" s="117"/>
      <c r="E494" s="117"/>
      <c r="F494" s="117"/>
      <c r="G494" s="117"/>
      <c r="H494" s="117"/>
      <c r="I494" s="124"/>
    </row>
    <row r="495" spans="1:9" ht="15.75" customHeight="1">
      <c r="A495" s="118"/>
      <c r="B495" s="119"/>
      <c r="C495" s="119"/>
      <c r="D495" s="72"/>
      <c r="E495" s="72"/>
      <c r="F495" s="72"/>
      <c r="G495" s="72"/>
      <c r="H495" s="72"/>
      <c r="I495" s="73"/>
    </row>
    <row r="496" spans="1:9" ht="15.75" customHeight="1"/>
    <row r="497" spans="1:9" ht="15.75" customHeight="1">
      <c r="A497" s="205" t="s">
        <v>102</v>
      </c>
      <c r="B497" s="182"/>
      <c r="C497" s="182"/>
      <c r="D497" s="182"/>
      <c r="E497" s="182"/>
      <c r="F497" s="182"/>
      <c r="G497" s="183"/>
      <c r="H497" s="57" t="s">
        <v>103</v>
      </c>
      <c r="I497" s="57"/>
    </row>
    <row r="498" spans="1:9" ht="15.75" customHeight="1">
      <c r="A498" s="58" t="s">
        <v>104</v>
      </c>
      <c r="B498" s="59">
        <v>3</v>
      </c>
      <c r="C498" s="227" t="s">
        <v>225</v>
      </c>
      <c r="D498" s="182"/>
      <c r="E498" s="182"/>
      <c r="F498" s="182"/>
      <c r="G498" s="183"/>
      <c r="H498" s="57" t="s">
        <v>105</v>
      </c>
      <c r="I498" s="57" t="s">
        <v>44</v>
      </c>
    </row>
    <row r="499" spans="1:9" ht="51" customHeight="1">
      <c r="A499" s="60" t="s">
        <v>106</v>
      </c>
      <c r="B499" s="99">
        <v>3.01</v>
      </c>
      <c r="C499" s="207" t="s">
        <v>226</v>
      </c>
      <c r="D499" s="182"/>
      <c r="E499" s="182"/>
      <c r="F499" s="182"/>
      <c r="G499" s="183"/>
      <c r="H499" s="208" t="s">
        <v>227</v>
      </c>
      <c r="I499" s="183"/>
    </row>
    <row r="500" spans="1:9" ht="15.75" customHeight="1">
      <c r="A500" s="223" t="s">
        <v>228</v>
      </c>
      <c r="B500" s="183"/>
      <c r="C500" s="61" t="s">
        <v>105</v>
      </c>
      <c r="D500" s="125" t="s">
        <v>229</v>
      </c>
      <c r="E500" s="61" t="s">
        <v>230</v>
      </c>
      <c r="F500" s="61" t="s">
        <v>231</v>
      </c>
      <c r="G500" s="57" t="s">
        <v>232</v>
      </c>
      <c r="H500" s="33" t="s">
        <v>233</v>
      </c>
      <c r="I500" s="33" t="s">
        <v>234</v>
      </c>
    </row>
    <row r="501" spans="1:9" ht="69" customHeight="1">
      <c r="A501" s="228" t="s">
        <v>235</v>
      </c>
      <c r="B501" s="202"/>
      <c r="C501" s="126" t="s">
        <v>16</v>
      </c>
      <c r="D501" s="61">
        <v>5.74</v>
      </c>
      <c r="E501" s="61">
        <v>0.1</v>
      </c>
      <c r="F501" s="61">
        <v>0.95</v>
      </c>
      <c r="G501" s="61">
        <v>6</v>
      </c>
      <c r="H501" s="61">
        <f>G501*F501</f>
        <v>5.6999999999999993</v>
      </c>
      <c r="I501" s="127">
        <f t="shared" ref="I501:I505" si="5">D501+H501</f>
        <v>11.44</v>
      </c>
    </row>
    <row r="502" spans="1:9" ht="66" customHeight="1">
      <c r="A502" s="228" t="s">
        <v>236</v>
      </c>
      <c r="B502" s="202"/>
      <c r="C502" s="126" t="s">
        <v>16</v>
      </c>
      <c r="D502" s="61">
        <v>5.14</v>
      </c>
      <c r="E502" s="61">
        <v>0.1</v>
      </c>
      <c r="F502" s="61">
        <v>0.95</v>
      </c>
      <c r="G502" s="61">
        <v>5</v>
      </c>
      <c r="H502" s="61">
        <f t="shared" ref="H502:H505" si="6">F502*G502</f>
        <v>4.75</v>
      </c>
      <c r="I502" s="127">
        <f t="shared" si="5"/>
        <v>9.89</v>
      </c>
    </row>
    <row r="503" spans="1:9" ht="73.5" customHeight="1">
      <c r="A503" s="228" t="s">
        <v>237</v>
      </c>
      <c r="B503" s="202"/>
      <c r="C503" s="126" t="s">
        <v>16</v>
      </c>
      <c r="D503" s="61">
        <v>3.99</v>
      </c>
      <c r="E503" s="61">
        <v>0.1</v>
      </c>
      <c r="F503" s="61">
        <v>0.95</v>
      </c>
      <c r="G503" s="61">
        <v>3</v>
      </c>
      <c r="H503" s="61">
        <f t="shared" si="6"/>
        <v>2.8499999999999996</v>
      </c>
      <c r="I503" s="127">
        <f t="shared" si="5"/>
        <v>6.84</v>
      </c>
    </row>
    <row r="504" spans="1:9" ht="69.75" customHeight="1">
      <c r="A504" s="228" t="s">
        <v>238</v>
      </c>
      <c r="B504" s="202"/>
      <c r="C504" s="126" t="s">
        <v>16</v>
      </c>
      <c r="D504" s="61">
        <v>2.04</v>
      </c>
      <c r="E504" s="61">
        <v>0.1</v>
      </c>
      <c r="F504" s="61">
        <v>0.95</v>
      </c>
      <c r="G504" s="61">
        <v>3</v>
      </c>
      <c r="H504" s="61">
        <f t="shared" si="6"/>
        <v>2.8499999999999996</v>
      </c>
      <c r="I504" s="127">
        <f t="shared" si="5"/>
        <v>4.8899999999999997</v>
      </c>
    </row>
    <row r="505" spans="1:9" ht="73.5" customHeight="1">
      <c r="A505" s="229" t="s">
        <v>239</v>
      </c>
      <c r="B505" s="189"/>
      <c r="C505" s="126" t="s">
        <v>16</v>
      </c>
      <c r="D505" s="61">
        <v>2.81</v>
      </c>
      <c r="E505" s="61">
        <v>0.1</v>
      </c>
      <c r="F505" s="61">
        <v>0.95</v>
      </c>
      <c r="G505" s="61">
        <v>4</v>
      </c>
      <c r="H505" s="61">
        <f t="shared" si="6"/>
        <v>3.8</v>
      </c>
      <c r="I505" s="127">
        <f t="shared" si="5"/>
        <v>6.6099999999999994</v>
      </c>
    </row>
    <row r="506" spans="1:9" ht="15.75" customHeight="1">
      <c r="A506" s="210" t="s">
        <v>8</v>
      </c>
      <c r="B506" s="185"/>
      <c r="C506" s="185"/>
      <c r="D506" s="185"/>
      <c r="E506" s="185"/>
      <c r="F506" s="186"/>
      <c r="G506" s="85"/>
      <c r="H506" s="85"/>
      <c r="I506" s="128">
        <f>SUM(I501:I505)</f>
        <v>39.669999999999995</v>
      </c>
    </row>
    <row r="507" spans="1:9" ht="15.75" customHeight="1">
      <c r="A507" s="210"/>
      <c r="B507" s="185"/>
      <c r="C507" s="185"/>
      <c r="D507" s="185"/>
      <c r="E507" s="185"/>
      <c r="F507" s="185"/>
      <c r="G507" s="185"/>
      <c r="H507" s="185"/>
      <c r="I507" s="186"/>
    </row>
    <row r="508" spans="1:9" ht="15.75" customHeight="1">
      <c r="A508" s="201"/>
      <c r="B508" s="199"/>
      <c r="C508" s="199"/>
      <c r="D508" s="199"/>
      <c r="E508" s="199"/>
      <c r="F508" s="199"/>
      <c r="G508" s="199"/>
      <c r="H508" s="199"/>
      <c r="I508" s="202"/>
    </row>
    <row r="509" spans="1:9" ht="15.75" customHeight="1">
      <c r="A509" s="201"/>
      <c r="B509" s="199"/>
      <c r="C509" s="199"/>
      <c r="D509" s="199"/>
      <c r="E509" s="199"/>
      <c r="F509" s="199"/>
      <c r="G509" s="199"/>
      <c r="H509" s="199"/>
      <c r="I509" s="202"/>
    </row>
    <row r="510" spans="1:9" ht="15.75" customHeight="1">
      <c r="A510" s="201"/>
      <c r="B510" s="199"/>
      <c r="C510" s="199"/>
      <c r="D510" s="199"/>
      <c r="E510" s="199"/>
      <c r="F510" s="199"/>
      <c r="G510" s="199"/>
      <c r="H510" s="199"/>
      <c r="I510" s="202"/>
    </row>
    <row r="511" spans="1:9" ht="15.75" customHeight="1">
      <c r="A511" s="201"/>
      <c r="B511" s="199"/>
      <c r="C511" s="199"/>
      <c r="D511" s="199"/>
      <c r="E511" s="199"/>
      <c r="F511" s="199"/>
      <c r="G511" s="199"/>
      <c r="H511" s="199"/>
      <c r="I511" s="202"/>
    </row>
    <row r="512" spans="1:9" ht="15.75" customHeight="1">
      <c r="A512" s="201"/>
      <c r="B512" s="199"/>
      <c r="C512" s="199"/>
      <c r="D512" s="199"/>
      <c r="E512" s="199"/>
      <c r="F512" s="199"/>
      <c r="G512" s="199"/>
      <c r="H512" s="199"/>
      <c r="I512" s="202"/>
    </row>
    <row r="513" spans="1:9" ht="15.75" customHeight="1">
      <c r="A513" s="201"/>
      <c r="B513" s="199"/>
      <c r="C513" s="199"/>
      <c r="D513" s="199"/>
      <c r="E513" s="199"/>
      <c r="F513" s="199"/>
      <c r="G513" s="199"/>
      <c r="H513" s="199"/>
      <c r="I513" s="202"/>
    </row>
    <row r="514" spans="1:9" ht="15.75" customHeight="1">
      <c r="A514" s="201"/>
      <c r="B514" s="199"/>
      <c r="C514" s="199"/>
      <c r="D514" s="199"/>
      <c r="E514" s="199"/>
      <c r="F514" s="199"/>
      <c r="G514" s="199"/>
      <c r="H514" s="199"/>
      <c r="I514" s="202"/>
    </row>
    <row r="515" spans="1:9" ht="15.75" customHeight="1">
      <c r="A515" s="201"/>
      <c r="B515" s="199"/>
      <c r="C515" s="199"/>
      <c r="D515" s="199"/>
      <c r="E515" s="199"/>
      <c r="F515" s="199"/>
      <c r="G515" s="199"/>
      <c r="H515" s="199"/>
      <c r="I515" s="202"/>
    </row>
    <row r="516" spans="1:9" ht="15.75" customHeight="1">
      <c r="A516" s="201"/>
      <c r="B516" s="199"/>
      <c r="C516" s="199"/>
      <c r="D516" s="199"/>
      <c r="E516" s="199"/>
      <c r="F516" s="199"/>
      <c r="G516" s="199"/>
      <c r="H516" s="199"/>
      <c r="I516" s="202"/>
    </row>
    <row r="517" spans="1:9" ht="15.75" customHeight="1">
      <c r="A517" s="201"/>
      <c r="B517" s="199"/>
      <c r="C517" s="199"/>
      <c r="D517" s="199"/>
      <c r="E517" s="199"/>
      <c r="F517" s="199"/>
      <c r="G517" s="199"/>
      <c r="H517" s="199"/>
      <c r="I517" s="202"/>
    </row>
    <row r="518" spans="1:9" ht="15.75" customHeight="1">
      <c r="A518" s="201"/>
      <c r="B518" s="199"/>
      <c r="C518" s="199"/>
      <c r="D518" s="199"/>
      <c r="E518" s="199"/>
      <c r="F518" s="199"/>
      <c r="G518" s="199"/>
      <c r="H518" s="199"/>
      <c r="I518" s="202"/>
    </row>
    <row r="519" spans="1:9" ht="15.75" customHeight="1">
      <c r="A519" s="201"/>
      <c r="B519" s="199"/>
      <c r="C519" s="199"/>
      <c r="D519" s="199"/>
      <c r="E519" s="199"/>
      <c r="F519" s="199"/>
      <c r="G519" s="199"/>
      <c r="H519" s="199"/>
      <c r="I519" s="202"/>
    </row>
    <row r="520" spans="1:9" ht="15.75" customHeight="1">
      <c r="A520" s="201"/>
      <c r="B520" s="199"/>
      <c r="C520" s="199"/>
      <c r="D520" s="199"/>
      <c r="E520" s="199"/>
      <c r="F520" s="199"/>
      <c r="G520" s="199"/>
      <c r="H520" s="199"/>
      <c r="I520" s="202"/>
    </row>
    <row r="521" spans="1:9" ht="15.75" customHeight="1">
      <c r="A521" s="201"/>
      <c r="B521" s="199"/>
      <c r="C521" s="199"/>
      <c r="D521" s="199"/>
      <c r="E521" s="199"/>
      <c r="F521" s="199"/>
      <c r="G521" s="199"/>
      <c r="H521" s="199"/>
      <c r="I521" s="202"/>
    </row>
    <row r="522" spans="1:9" ht="15.75" customHeight="1">
      <c r="A522" s="201"/>
      <c r="B522" s="199"/>
      <c r="C522" s="199"/>
      <c r="D522" s="199"/>
      <c r="E522" s="199"/>
      <c r="F522" s="199"/>
      <c r="G522" s="199"/>
      <c r="H522" s="199"/>
      <c r="I522" s="202"/>
    </row>
    <row r="523" spans="1:9" ht="15.75" customHeight="1">
      <c r="A523" s="201"/>
      <c r="B523" s="199"/>
      <c r="C523" s="199"/>
      <c r="D523" s="199"/>
      <c r="E523" s="199"/>
      <c r="F523" s="199"/>
      <c r="G523" s="199"/>
      <c r="H523" s="199"/>
      <c r="I523" s="202"/>
    </row>
    <row r="524" spans="1:9" ht="15.75" customHeight="1">
      <c r="A524" s="201"/>
      <c r="B524" s="199"/>
      <c r="C524" s="199"/>
      <c r="D524" s="199"/>
      <c r="E524" s="199"/>
      <c r="F524" s="199"/>
      <c r="G524" s="199"/>
      <c r="H524" s="199"/>
      <c r="I524" s="202"/>
    </row>
    <row r="525" spans="1:9" ht="15.75" customHeight="1">
      <c r="A525" s="201"/>
      <c r="B525" s="199"/>
      <c r="C525" s="199"/>
      <c r="D525" s="199"/>
      <c r="E525" s="199"/>
      <c r="F525" s="199"/>
      <c r="G525" s="199"/>
      <c r="H525" s="199"/>
      <c r="I525" s="202"/>
    </row>
    <row r="526" spans="1:9" ht="15.75" customHeight="1">
      <c r="A526" s="203"/>
      <c r="B526" s="188"/>
      <c r="C526" s="188"/>
      <c r="D526" s="188"/>
      <c r="E526" s="188"/>
      <c r="F526" s="188"/>
      <c r="G526" s="188"/>
      <c r="H526" s="188"/>
      <c r="I526" s="189"/>
    </row>
    <row r="527" spans="1:9" ht="15.75" customHeight="1"/>
    <row r="528" spans="1:9" ht="15.75" customHeight="1">
      <c r="A528" s="205" t="s">
        <v>102</v>
      </c>
      <c r="B528" s="182"/>
      <c r="C528" s="182"/>
      <c r="D528" s="182"/>
      <c r="E528" s="182"/>
      <c r="F528" s="182"/>
      <c r="G528" s="183"/>
      <c r="H528" s="57" t="s">
        <v>103</v>
      </c>
      <c r="I528" s="57"/>
    </row>
    <row r="529" spans="1:9" ht="15.75" customHeight="1">
      <c r="A529" s="58" t="s">
        <v>104</v>
      </c>
      <c r="B529" s="59">
        <v>3</v>
      </c>
      <c r="C529" s="227" t="s">
        <v>225</v>
      </c>
      <c r="D529" s="182"/>
      <c r="E529" s="182"/>
      <c r="F529" s="182"/>
      <c r="G529" s="183"/>
      <c r="H529" s="57" t="s">
        <v>105</v>
      </c>
      <c r="I529" s="57" t="s">
        <v>57</v>
      </c>
    </row>
    <row r="530" spans="1:9" ht="42" customHeight="1">
      <c r="A530" s="60" t="s">
        <v>106</v>
      </c>
      <c r="B530" s="99">
        <v>3.02</v>
      </c>
      <c r="C530" s="207" t="s">
        <v>240</v>
      </c>
      <c r="D530" s="182"/>
      <c r="E530" s="182"/>
      <c r="F530" s="182"/>
      <c r="G530" s="183"/>
      <c r="H530" s="208" t="s">
        <v>241</v>
      </c>
      <c r="I530" s="183"/>
    </row>
    <row r="531" spans="1:9" ht="15.75" customHeight="1">
      <c r="A531" s="210" t="s">
        <v>242</v>
      </c>
      <c r="B531" s="185"/>
      <c r="C531" s="185"/>
      <c r="D531" s="185"/>
      <c r="E531" s="185"/>
      <c r="F531" s="185"/>
      <c r="G531" s="185"/>
      <c r="H531" s="185"/>
      <c r="I531" s="186"/>
    </row>
    <row r="532" spans="1:9" ht="15.75" customHeight="1">
      <c r="A532" s="203"/>
      <c r="B532" s="188"/>
      <c r="C532" s="188"/>
      <c r="D532" s="188"/>
      <c r="E532" s="188"/>
      <c r="F532" s="188"/>
      <c r="G532" s="188"/>
      <c r="H532" s="188"/>
      <c r="I532" s="189"/>
    </row>
    <row r="533" spans="1:9" ht="15.75" customHeight="1">
      <c r="A533" s="210"/>
      <c r="B533" s="185"/>
      <c r="C533" s="185"/>
      <c r="D533" s="185"/>
      <c r="E533" s="185"/>
      <c r="F533" s="185"/>
      <c r="G533" s="185"/>
      <c r="H533" s="185"/>
      <c r="I533" s="186"/>
    </row>
    <row r="534" spans="1:9" ht="15.75" customHeight="1">
      <c r="A534" s="201"/>
      <c r="B534" s="199"/>
      <c r="C534" s="199"/>
      <c r="D534" s="199"/>
      <c r="E534" s="199"/>
      <c r="F534" s="199"/>
      <c r="G534" s="199"/>
      <c r="H534" s="199"/>
      <c r="I534" s="202"/>
    </row>
    <row r="535" spans="1:9" ht="15.75" customHeight="1">
      <c r="A535" s="201"/>
      <c r="B535" s="199"/>
      <c r="C535" s="199"/>
      <c r="D535" s="199"/>
      <c r="E535" s="199"/>
      <c r="F535" s="199"/>
      <c r="G535" s="199"/>
      <c r="H535" s="199"/>
      <c r="I535" s="202"/>
    </row>
    <row r="536" spans="1:9" ht="15.75" customHeight="1">
      <c r="A536" s="201"/>
      <c r="B536" s="199"/>
      <c r="C536" s="199"/>
      <c r="D536" s="199"/>
      <c r="E536" s="199"/>
      <c r="F536" s="199"/>
      <c r="G536" s="199"/>
      <c r="H536" s="199"/>
      <c r="I536" s="202"/>
    </row>
    <row r="537" spans="1:9" ht="15.75" customHeight="1">
      <c r="A537" s="201"/>
      <c r="B537" s="199"/>
      <c r="C537" s="199"/>
      <c r="D537" s="199"/>
      <c r="E537" s="199"/>
      <c r="F537" s="199"/>
      <c r="G537" s="199"/>
      <c r="H537" s="199"/>
      <c r="I537" s="202"/>
    </row>
    <row r="538" spans="1:9" ht="15.75" customHeight="1">
      <c r="A538" s="201"/>
      <c r="B538" s="199"/>
      <c r="C538" s="199"/>
      <c r="D538" s="199"/>
      <c r="E538" s="199"/>
      <c r="F538" s="199"/>
      <c r="G538" s="199"/>
      <c r="H538" s="199"/>
      <c r="I538" s="202"/>
    </row>
    <row r="539" spans="1:9" ht="15.75" customHeight="1">
      <c r="A539" s="201"/>
      <c r="B539" s="199"/>
      <c r="C539" s="199"/>
      <c r="D539" s="199"/>
      <c r="E539" s="199"/>
      <c r="F539" s="199"/>
      <c r="G539" s="199"/>
      <c r="H539" s="199"/>
      <c r="I539" s="202"/>
    </row>
    <row r="540" spans="1:9" ht="15.75" customHeight="1">
      <c r="A540" s="201"/>
      <c r="B540" s="199"/>
      <c r="C540" s="199"/>
      <c r="D540" s="199"/>
      <c r="E540" s="199"/>
      <c r="F540" s="199"/>
      <c r="G540" s="199"/>
      <c r="H540" s="199"/>
      <c r="I540" s="202"/>
    </row>
    <row r="541" spans="1:9" ht="15.75" customHeight="1">
      <c r="A541" s="201"/>
      <c r="B541" s="199"/>
      <c r="C541" s="199"/>
      <c r="D541" s="199"/>
      <c r="E541" s="199"/>
      <c r="F541" s="199"/>
      <c r="G541" s="199"/>
      <c r="H541" s="199"/>
      <c r="I541" s="202"/>
    </row>
    <row r="542" spans="1:9" ht="15.75" customHeight="1">
      <c r="A542" s="201"/>
      <c r="B542" s="199"/>
      <c r="C542" s="199"/>
      <c r="D542" s="199"/>
      <c r="E542" s="199"/>
      <c r="F542" s="199"/>
      <c r="G542" s="199"/>
      <c r="H542" s="199"/>
      <c r="I542" s="202"/>
    </row>
    <row r="543" spans="1:9" ht="15.75" customHeight="1">
      <c r="A543" s="201"/>
      <c r="B543" s="199"/>
      <c r="C543" s="199"/>
      <c r="D543" s="199"/>
      <c r="E543" s="199"/>
      <c r="F543" s="199"/>
      <c r="G543" s="199"/>
      <c r="H543" s="199"/>
      <c r="I543" s="202"/>
    </row>
    <row r="544" spans="1:9" ht="15.75" customHeight="1">
      <c r="A544" s="201"/>
      <c r="B544" s="199"/>
      <c r="C544" s="199"/>
      <c r="D544" s="199"/>
      <c r="E544" s="199"/>
      <c r="F544" s="199"/>
      <c r="G544" s="199"/>
      <c r="H544" s="199"/>
      <c r="I544" s="202"/>
    </row>
    <row r="545" spans="1:9" ht="15.75" customHeight="1">
      <c r="A545" s="201"/>
      <c r="B545" s="199"/>
      <c r="C545" s="199"/>
      <c r="D545" s="199"/>
      <c r="E545" s="199"/>
      <c r="F545" s="199"/>
      <c r="G545" s="199"/>
      <c r="H545" s="199"/>
      <c r="I545" s="202"/>
    </row>
    <row r="546" spans="1:9" ht="15.75" customHeight="1">
      <c r="A546" s="201"/>
      <c r="B546" s="199"/>
      <c r="C546" s="199"/>
      <c r="D546" s="199"/>
      <c r="E546" s="199"/>
      <c r="F546" s="199"/>
      <c r="G546" s="199"/>
      <c r="H546" s="199"/>
      <c r="I546" s="202"/>
    </row>
    <row r="547" spans="1:9" ht="15.75" customHeight="1">
      <c r="A547" s="201"/>
      <c r="B547" s="199"/>
      <c r="C547" s="199"/>
      <c r="D547" s="199"/>
      <c r="E547" s="199"/>
      <c r="F547" s="199"/>
      <c r="G547" s="199"/>
      <c r="H547" s="199"/>
      <c r="I547" s="202"/>
    </row>
    <row r="548" spans="1:9" ht="15.75" customHeight="1">
      <c r="A548" s="201"/>
      <c r="B548" s="199"/>
      <c r="C548" s="199"/>
      <c r="D548" s="199"/>
      <c r="E548" s="199"/>
      <c r="F548" s="199"/>
      <c r="G548" s="199"/>
      <c r="H548" s="199"/>
      <c r="I548" s="202"/>
    </row>
    <row r="549" spans="1:9" ht="15.75" customHeight="1">
      <c r="A549" s="201"/>
      <c r="B549" s="199"/>
      <c r="C549" s="199"/>
      <c r="D549" s="199"/>
      <c r="E549" s="199"/>
      <c r="F549" s="199"/>
      <c r="G549" s="199"/>
      <c r="H549" s="199"/>
      <c r="I549" s="202"/>
    </row>
    <row r="550" spans="1:9" ht="15.75" customHeight="1">
      <c r="A550" s="201"/>
      <c r="B550" s="199"/>
      <c r="C550" s="199"/>
      <c r="D550" s="199"/>
      <c r="E550" s="199"/>
      <c r="F550" s="199"/>
      <c r="G550" s="199"/>
      <c r="H550" s="199"/>
      <c r="I550" s="202"/>
    </row>
    <row r="551" spans="1:9" ht="15.75" customHeight="1">
      <c r="A551" s="201"/>
      <c r="B551" s="199"/>
      <c r="C551" s="199"/>
      <c r="D551" s="199"/>
      <c r="E551" s="199"/>
      <c r="F551" s="199"/>
      <c r="G551" s="199"/>
      <c r="H551" s="199"/>
      <c r="I551" s="202"/>
    </row>
    <row r="552" spans="1:9" ht="15.75" customHeight="1">
      <c r="A552" s="201"/>
      <c r="B552" s="199"/>
      <c r="C552" s="199"/>
      <c r="D552" s="199"/>
      <c r="E552" s="199"/>
      <c r="F552" s="199"/>
      <c r="G552" s="199"/>
      <c r="H552" s="199"/>
      <c r="I552" s="202"/>
    </row>
    <row r="553" spans="1:9" ht="15.75" customHeight="1">
      <c r="A553" s="201"/>
      <c r="B553" s="199"/>
      <c r="C553" s="199"/>
      <c r="D553" s="199"/>
      <c r="E553" s="199"/>
      <c r="F553" s="199"/>
      <c r="G553" s="199"/>
      <c r="H553" s="199"/>
      <c r="I553" s="202"/>
    </row>
    <row r="554" spans="1:9" ht="15.75" customHeight="1">
      <c r="A554" s="203"/>
      <c r="B554" s="188"/>
      <c r="C554" s="188"/>
      <c r="D554" s="188"/>
      <c r="E554" s="188"/>
      <c r="F554" s="188"/>
      <c r="G554" s="188"/>
      <c r="H554" s="188"/>
      <c r="I554" s="189"/>
    </row>
    <row r="555" spans="1:9" ht="15.75" customHeight="1"/>
    <row r="556" spans="1:9" ht="15.75" customHeight="1">
      <c r="A556" s="205" t="s">
        <v>102</v>
      </c>
      <c r="B556" s="182"/>
      <c r="C556" s="182"/>
      <c r="D556" s="182"/>
      <c r="E556" s="182"/>
      <c r="F556" s="182"/>
      <c r="G556" s="183"/>
      <c r="H556" s="57" t="s">
        <v>103</v>
      </c>
      <c r="I556" s="57"/>
    </row>
    <row r="557" spans="1:9" ht="15.75" customHeight="1">
      <c r="A557" s="58" t="s">
        <v>104</v>
      </c>
      <c r="B557" s="59">
        <v>3</v>
      </c>
      <c r="C557" s="227" t="s">
        <v>225</v>
      </c>
      <c r="D557" s="182"/>
      <c r="E557" s="182"/>
      <c r="F557" s="182"/>
      <c r="G557" s="183"/>
      <c r="H557" s="57" t="s">
        <v>105</v>
      </c>
      <c r="I557" s="57" t="s">
        <v>44</v>
      </c>
    </row>
    <row r="558" spans="1:9" ht="81.75" customHeight="1">
      <c r="A558" s="60" t="s">
        <v>106</v>
      </c>
      <c r="B558" s="99">
        <v>3.03</v>
      </c>
      <c r="C558" s="207" t="s">
        <v>243</v>
      </c>
      <c r="D558" s="182"/>
      <c r="E558" s="182"/>
      <c r="F558" s="182"/>
      <c r="G558" s="183"/>
      <c r="H558" s="208">
        <v>44.41</v>
      </c>
      <c r="I558" s="183"/>
    </row>
    <row r="559" spans="1:9" ht="15.75" customHeight="1">
      <c r="A559" s="63"/>
      <c r="B559" s="64"/>
      <c r="C559" s="64"/>
      <c r="D559" s="65"/>
      <c r="E559" s="210"/>
      <c r="F559" s="185"/>
      <c r="G559" s="185"/>
      <c r="H559" s="185"/>
      <c r="I559" s="186"/>
    </row>
    <row r="560" spans="1:9" ht="15.75" customHeight="1">
      <c r="A560" s="69"/>
      <c r="B560" s="89" t="s">
        <v>160</v>
      </c>
      <c r="C560" s="89" t="s">
        <v>159</v>
      </c>
      <c r="D560" s="129" t="s">
        <v>161</v>
      </c>
      <c r="E560" s="201"/>
      <c r="F560" s="199"/>
      <c r="G560" s="199"/>
      <c r="H560" s="199"/>
      <c r="I560" s="202"/>
    </row>
    <row r="561" spans="1:9" ht="15.75" customHeight="1">
      <c r="A561" s="69" t="s">
        <v>244</v>
      </c>
      <c r="B561" s="89">
        <v>17.8</v>
      </c>
      <c r="C561" s="89">
        <v>1.1499999999999999</v>
      </c>
      <c r="D561" s="129">
        <f t="shared" ref="D561:D562" si="7">B561*C561</f>
        <v>20.47</v>
      </c>
      <c r="E561" s="201"/>
      <c r="F561" s="199"/>
      <c r="G561" s="199"/>
      <c r="H561" s="199"/>
      <c r="I561" s="202"/>
    </row>
    <row r="562" spans="1:9" ht="15.75" customHeight="1">
      <c r="A562" s="69" t="s">
        <v>245</v>
      </c>
      <c r="B562" s="89">
        <v>13.3</v>
      </c>
      <c r="C562" s="89">
        <v>1.8</v>
      </c>
      <c r="D562" s="129">
        <f t="shared" si="7"/>
        <v>23.94</v>
      </c>
      <c r="E562" s="201"/>
      <c r="F562" s="199"/>
      <c r="G562" s="199"/>
      <c r="H562" s="199"/>
      <c r="I562" s="202"/>
    </row>
    <row r="563" spans="1:9" ht="15.75" customHeight="1">
      <c r="A563" s="69" t="s">
        <v>246</v>
      </c>
      <c r="B563" s="89"/>
      <c r="C563" s="89"/>
      <c r="D563" s="129">
        <f>D561+D562</f>
        <v>44.41</v>
      </c>
      <c r="E563" s="201"/>
      <c r="F563" s="199"/>
      <c r="G563" s="199"/>
      <c r="H563" s="199"/>
      <c r="I563" s="202"/>
    </row>
    <row r="564" spans="1:9" ht="15.75" customHeight="1">
      <c r="A564" s="69"/>
      <c r="D564" s="67"/>
      <c r="E564" s="201"/>
      <c r="F564" s="199"/>
      <c r="G564" s="199"/>
      <c r="H564" s="199"/>
      <c r="I564" s="202"/>
    </row>
    <row r="565" spans="1:9" ht="15.75" customHeight="1">
      <c r="A565" s="69"/>
      <c r="D565" s="67"/>
      <c r="E565" s="201"/>
      <c r="F565" s="199"/>
      <c r="G565" s="199"/>
      <c r="H565" s="199"/>
      <c r="I565" s="202"/>
    </row>
    <row r="566" spans="1:9" ht="15.75" customHeight="1">
      <c r="A566" s="69"/>
      <c r="D566" s="67"/>
      <c r="E566" s="201"/>
      <c r="F566" s="199"/>
      <c r="G566" s="199"/>
      <c r="H566" s="199"/>
      <c r="I566" s="202"/>
    </row>
    <row r="567" spans="1:9" ht="15.75" customHeight="1">
      <c r="A567" s="69"/>
      <c r="D567" s="67"/>
      <c r="E567" s="201"/>
      <c r="F567" s="199"/>
      <c r="G567" s="199"/>
      <c r="H567" s="199"/>
      <c r="I567" s="202"/>
    </row>
    <row r="568" spans="1:9" ht="15.75" customHeight="1">
      <c r="A568" s="71"/>
      <c r="B568" s="72"/>
      <c r="C568" s="72"/>
      <c r="D568" s="73"/>
      <c r="E568" s="203"/>
      <c r="F568" s="188"/>
      <c r="G568" s="188"/>
      <c r="H568" s="188"/>
      <c r="I568" s="189"/>
    </row>
    <row r="569" spans="1:9" ht="15.75" customHeight="1"/>
    <row r="570" spans="1:9" ht="15.75" customHeight="1">
      <c r="A570" s="205" t="s">
        <v>102</v>
      </c>
      <c r="B570" s="182"/>
      <c r="C570" s="182"/>
      <c r="D570" s="182"/>
      <c r="E570" s="182"/>
      <c r="F570" s="182"/>
      <c r="G570" s="183"/>
      <c r="H570" s="57" t="s">
        <v>103</v>
      </c>
      <c r="I570" s="57"/>
    </row>
    <row r="571" spans="1:9" ht="15.75" customHeight="1">
      <c r="A571" s="58" t="s">
        <v>104</v>
      </c>
      <c r="B571" s="59">
        <v>3</v>
      </c>
      <c r="C571" s="227" t="s">
        <v>225</v>
      </c>
      <c r="D571" s="182"/>
      <c r="E571" s="182"/>
      <c r="F571" s="182"/>
      <c r="G571" s="183"/>
      <c r="H571" s="57" t="s">
        <v>105</v>
      </c>
      <c r="I571" s="57" t="s">
        <v>44</v>
      </c>
    </row>
    <row r="572" spans="1:9" ht="39" customHeight="1">
      <c r="A572" s="60" t="s">
        <v>106</v>
      </c>
      <c r="B572" s="99">
        <v>3.04</v>
      </c>
      <c r="C572" s="207" t="s">
        <v>247</v>
      </c>
      <c r="D572" s="182"/>
      <c r="E572" s="182"/>
      <c r="F572" s="182"/>
      <c r="G572" s="183"/>
      <c r="H572" s="208">
        <v>113.52</v>
      </c>
      <c r="I572" s="183"/>
    </row>
    <row r="573" spans="1:9" ht="15.75" customHeight="1">
      <c r="A573" s="63"/>
      <c r="B573" s="64"/>
      <c r="C573" s="64"/>
      <c r="D573" s="64"/>
      <c r="E573" s="117" t="s">
        <v>248</v>
      </c>
      <c r="F573" s="117" t="s">
        <v>249</v>
      </c>
      <c r="G573" s="117"/>
      <c r="I573" s="123"/>
    </row>
    <row r="574" spans="1:9" ht="15.75" customHeight="1">
      <c r="A574" s="69"/>
      <c r="E574" s="117">
        <v>8.8800000000000008</v>
      </c>
      <c r="F574" s="117">
        <v>3.65</v>
      </c>
      <c r="G574" s="117">
        <f>E574*F574</f>
        <v>32.411999999999999</v>
      </c>
      <c r="H574" s="117"/>
      <c r="I574" s="124"/>
    </row>
    <row r="575" spans="1:9" ht="15.75" customHeight="1">
      <c r="A575" s="69"/>
      <c r="E575" s="117" t="s">
        <v>250</v>
      </c>
      <c r="F575" s="117" t="s">
        <v>251</v>
      </c>
      <c r="G575" s="117"/>
      <c r="I575" s="124"/>
    </row>
    <row r="576" spans="1:9" ht="15.75" customHeight="1">
      <c r="A576" s="69"/>
      <c r="E576" s="117"/>
      <c r="F576" s="117">
        <v>60.9</v>
      </c>
      <c r="G576" s="117">
        <f>F576</f>
        <v>60.9</v>
      </c>
      <c r="I576" s="124"/>
    </row>
    <row r="577" spans="1:9" ht="15.75" customHeight="1">
      <c r="A577" s="69"/>
      <c r="E577" s="117" t="s">
        <v>252</v>
      </c>
      <c r="F577" s="117" t="s">
        <v>249</v>
      </c>
      <c r="G577" s="117"/>
      <c r="I577" s="124"/>
    </row>
    <row r="578" spans="1:9" ht="15.75" customHeight="1">
      <c r="A578" s="69"/>
      <c r="E578" s="117">
        <v>8.8800000000000008</v>
      </c>
      <c r="F578" s="117">
        <v>3.65</v>
      </c>
      <c r="G578" s="117">
        <f>E578*F578</f>
        <v>32.411999999999999</v>
      </c>
      <c r="I578" s="124"/>
    </row>
    <row r="579" spans="1:9" ht="15.75" customHeight="1">
      <c r="A579" s="69"/>
      <c r="E579" s="117"/>
      <c r="F579" s="117" t="s">
        <v>8</v>
      </c>
      <c r="G579" s="117">
        <f>G574+G576+G578</f>
        <v>125.72399999999999</v>
      </c>
      <c r="I579" s="124"/>
    </row>
    <row r="580" spans="1:9" ht="15.75" customHeight="1">
      <c r="A580" s="69"/>
      <c r="E580" s="113" t="s">
        <v>253</v>
      </c>
      <c r="F580" s="117" t="s">
        <v>249</v>
      </c>
      <c r="G580" s="121" t="s">
        <v>254</v>
      </c>
      <c r="H580" s="121" t="s">
        <v>251</v>
      </c>
      <c r="I580" s="124" t="s">
        <v>255</v>
      </c>
    </row>
    <row r="581" spans="1:9" ht="15.75" customHeight="1">
      <c r="A581" s="69"/>
      <c r="E581" s="117" t="s">
        <v>256</v>
      </c>
      <c r="F581" s="121">
        <v>1</v>
      </c>
      <c r="G581" s="121">
        <v>1</v>
      </c>
      <c r="H581" s="121">
        <f>F581*G581</f>
        <v>1</v>
      </c>
      <c r="I581" s="124">
        <v>8</v>
      </c>
    </row>
    <row r="582" spans="1:9" ht="15.75" customHeight="1">
      <c r="A582" s="69"/>
      <c r="E582" s="117"/>
      <c r="F582" s="117"/>
      <c r="G582" s="117"/>
      <c r="H582" s="117"/>
      <c r="I582" s="124">
        <f>H581*I581</f>
        <v>8</v>
      </c>
    </row>
    <row r="583" spans="1:9" ht="15.75" customHeight="1">
      <c r="A583" s="69"/>
      <c r="E583" s="117" t="s">
        <v>257</v>
      </c>
      <c r="F583" s="117">
        <v>2.1</v>
      </c>
      <c r="G583" s="117">
        <v>2</v>
      </c>
      <c r="H583" s="117">
        <f>F583*G583</f>
        <v>4.2</v>
      </c>
      <c r="I583" s="124">
        <v>1</v>
      </c>
    </row>
    <row r="584" spans="1:9" ht="15.75" customHeight="1">
      <c r="A584" s="69"/>
      <c r="E584" s="117"/>
      <c r="F584" s="117"/>
      <c r="G584" s="117"/>
      <c r="H584" s="117"/>
      <c r="I584" s="124">
        <f>H583*I583</f>
        <v>4.2</v>
      </c>
    </row>
    <row r="585" spans="1:9" ht="15.75" customHeight="1">
      <c r="A585" s="69"/>
      <c r="E585" s="117"/>
      <c r="F585" s="117"/>
      <c r="G585" s="117"/>
      <c r="H585" s="117" t="s">
        <v>8</v>
      </c>
      <c r="I585" s="124">
        <f>I582+I584</f>
        <v>12.2</v>
      </c>
    </row>
    <row r="586" spans="1:9" ht="15.75" customHeight="1">
      <c r="A586" s="69"/>
      <c r="E586" s="117"/>
      <c r="F586" s="117"/>
      <c r="G586" s="117"/>
      <c r="H586" s="117"/>
      <c r="I586" s="124"/>
    </row>
    <row r="587" spans="1:9" ht="15.75" customHeight="1">
      <c r="A587" s="69"/>
      <c r="E587" s="117"/>
      <c r="F587" s="117"/>
      <c r="G587" s="117"/>
      <c r="H587" s="117" t="s">
        <v>251</v>
      </c>
      <c r="I587" s="124" t="s">
        <v>258</v>
      </c>
    </row>
    <row r="588" spans="1:9" ht="15.75" customHeight="1">
      <c r="A588" s="69"/>
      <c r="E588" s="117"/>
      <c r="F588" s="117"/>
      <c r="G588" s="117"/>
      <c r="H588" s="117">
        <v>125.72</v>
      </c>
      <c r="I588" s="124">
        <v>12.2</v>
      </c>
    </row>
    <row r="589" spans="1:9" ht="15.75" customHeight="1">
      <c r="A589" s="69"/>
      <c r="E589" s="117"/>
      <c r="F589" s="117"/>
      <c r="G589" s="117"/>
      <c r="H589" s="130" t="s">
        <v>8</v>
      </c>
      <c r="I589" s="131">
        <f>H588-I588</f>
        <v>113.52</v>
      </c>
    </row>
    <row r="590" spans="1:9" ht="15.75" customHeight="1">
      <c r="A590" s="69"/>
      <c r="E590" s="117"/>
      <c r="F590" s="117"/>
      <c r="G590" s="117"/>
      <c r="H590" s="117"/>
      <c r="I590" s="124"/>
    </row>
    <row r="591" spans="1:9" ht="15.75" customHeight="1">
      <c r="A591" s="69"/>
      <c r="E591" s="117"/>
      <c r="F591" s="117"/>
      <c r="G591" s="117"/>
      <c r="H591" s="117"/>
      <c r="I591" s="124"/>
    </row>
    <row r="592" spans="1:9" ht="15.75" customHeight="1">
      <c r="A592" s="71"/>
      <c r="B592" s="72"/>
      <c r="C592" s="72"/>
      <c r="D592" s="72"/>
      <c r="E592" s="119"/>
      <c r="F592" s="119"/>
      <c r="G592" s="119"/>
      <c r="H592" s="119"/>
      <c r="I592" s="132"/>
    </row>
    <row r="593" spans="1:9" ht="15.75" customHeight="1"/>
    <row r="594" spans="1:9" ht="15.75" customHeight="1">
      <c r="A594" s="205" t="s">
        <v>102</v>
      </c>
      <c r="B594" s="182"/>
      <c r="C594" s="182"/>
      <c r="D594" s="182"/>
      <c r="E594" s="182"/>
      <c r="F594" s="182"/>
      <c r="G594" s="183"/>
      <c r="H594" s="57" t="s">
        <v>103</v>
      </c>
      <c r="I594" s="57"/>
    </row>
    <row r="595" spans="1:9" ht="15.75" customHeight="1">
      <c r="A595" s="58" t="s">
        <v>104</v>
      </c>
      <c r="B595" s="59">
        <v>3</v>
      </c>
      <c r="C595" s="227" t="s">
        <v>225</v>
      </c>
      <c r="D595" s="182"/>
      <c r="E595" s="182"/>
      <c r="F595" s="182"/>
      <c r="G595" s="183"/>
      <c r="H595" s="57" t="s">
        <v>105</v>
      </c>
      <c r="I595" s="57" t="s">
        <v>44</v>
      </c>
    </row>
    <row r="596" spans="1:9" ht="53.25" customHeight="1">
      <c r="A596" s="60" t="s">
        <v>106</v>
      </c>
      <c r="B596" s="99">
        <v>3.05</v>
      </c>
      <c r="C596" s="207" t="s">
        <v>259</v>
      </c>
      <c r="D596" s="182"/>
      <c r="E596" s="182"/>
      <c r="F596" s="182"/>
      <c r="G596" s="183"/>
      <c r="H596" s="208" t="s">
        <v>260</v>
      </c>
      <c r="I596" s="183"/>
    </row>
    <row r="597" spans="1:9" ht="15.75" customHeight="1">
      <c r="A597" s="133" t="s">
        <v>261</v>
      </c>
      <c r="B597" s="134" t="s">
        <v>110</v>
      </c>
      <c r="C597" s="134" t="s">
        <v>249</v>
      </c>
      <c r="D597" s="134" t="s">
        <v>251</v>
      </c>
      <c r="E597" s="133" t="s">
        <v>262</v>
      </c>
      <c r="F597" s="134" t="s">
        <v>110</v>
      </c>
      <c r="G597" s="134" t="s">
        <v>249</v>
      </c>
      <c r="H597" s="134" t="s">
        <v>251</v>
      </c>
      <c r="I597" s="65"/>
    </row>
    <row r="598" spans="1:9" ht="15.75" customHeight="1">
      <c r="A598" s="69" t="s">
        <v>248</v>
      </c>
      <c r="B598" s="121">
        <v>13.35</v>
      </c>
      <c r="C598" s="121">
        <v>3.65</v>
      </c>
      <c r="D598" s="121">
        <f>B598*C598</f>
        <v>48.727499999999999</v>
      </c>
      <c r="E598" s="121" t="s">
        <v>263</v>
      </c>
      <c r="F598" s="121">
        <v>1</v>
      </c>
      <c r="G598" s="121">
        <v>2.1</v>
      </c>
      <c r="H598" s="121">
        <f>F598*G598</f>
        <v>2.1</v>
      </c>
      <c r="I598" s="67"/>
    </row>
    <row r="599" spans="1:9" ht="15.75" customHeight="1">
      <c r="A599" s="69" t="s">
        <v>250</v>
      </c>
      <c r="D599" s="121">
        <v>60.9</v>
      </c>
      <c r="E599" s="121" t="s">
        <v>264</v>
      </c>
      <c r="H599" s="121">
        <v>5</v>
      </c>
      <c r="I599" s="67"/>
    </row>
    <row r="600" spans="1:9" ht="15.75" customHeight="1">
      <c r="A600" s="69" t="s">
        <v>265</v>
      </c>
      <c r="B600" s="121">
        <v>2.7</v>
      </c>
      <c r="C600" s="121">
        <v>3.65</v>
      </c>
      <c r="D600" s="121">
        <f>B600*C600*2</f>
        <v>19.71</v>
      </c>
      <c r="E600" s="135" t="s">
        <v>266</v>
      </c>
      <c r="F600" s="135"/>
      <c r="G600" s="135"/>
      <c r="H600" s="135">
        <f>H598*H599</f>
        <v>10.5</v>
      </c>
      <c r="I600" s="67"/>
    </row>
    <row r="601" spans="1:9" ht="15.75" customHeight="1">
      <c r="A601" s="69" t="s">
        <v>267</v>
      </c>
      <c r="B601" s="121">
        <v>4</v>
      </c>
      <c r="C601" s="121">
        <v>3.65</v>
      </c>
      <c r="D601" s="121">
        <f t="shared" ref="D601:D608" si="8">B601*C601</f>
        <v>14.6</v>
      </c>
      <c r="E601" s="121" t="s">
        <v>268</v>
      </c>
      <c r="F601" s="121">
        <v>0.8</v>
      </c>
      <c r="G601" s="121">
        <v>1</v>
      </c>
      <c r="H601" s="121">
        <f>F601*G601</f>
        <v>0.8</v>
      </c>
      <c r="I601" s="67"/>
    </row>
    <row r="602" spans="1:9" ht="15.75" customHeight="1">
      <c r="A602" s="69" t="s">
        <v>269</v>
      </c>
      <c r="B602" s="121">
        <v>4.8</v>
      </c>
      <c r="C602" s="121">
        <v>3.65</v>
      </c>
      <c r="D602" s="121">
        <f t="shared" si="8"/>
        <v>17.52</v>
      </c>
      <c r="E602" s="121" t="s">
        <v>264</v>
      </c>
      <c r="H602" s="121">
        <v>3</v>
      </c>
      <c r="I602" s="67"/>
    </row>
    <row r="603" spans="1:9" ht="15.75" customHeight="1">
      <c r="A603" s="69" t="s">
        <v>270</v>
      </c>
      <c r="B603" s="121">
        <v>8.4</v>
      </c>
      <c r="C603" s="121">
        <v>3.65</v>
      </c>
      <c r="D603" s="121">
        <f t="shared" si="8"/>
        <v>30.66</v>
      </c>
      <c r="E603" s="135" t="s">
        <v>271</v>
      </c>
      <c r="F603" s="135"/>
      <c r="G603" s="135"/>
      <c r="H603" s="135">
        <f>H601*H602</f>
        <v>2.4000000000000004</v>
      </c>
      <c r="I603" s="67"/>
    </row>
    <row r="604" spans="1:9" ht="15.75" customHeight="1">
      <c r="A604" s="69" t="s">
        <v>272</v>
      </c>
      <c r="B604" s="121">
        <v>2.85</v>
      </c>
      <c r="C604" s="121">
        <v>3.65</v>
      </c>
      <c r="D604" s="121">
        <f t="shared" si="8"/>
        <v>10.4025</v>
      </c>
      <c r="E604" s="121" t="s">
        <v>273</v>
      </c>
      <c r="F604" s="121">
        <v>2.25</v>
      </c>
      <c r="G604" s="121">
        <v>0.5</v>
      </c>
      <c r="H604" s="121">
        <f>F604*G604</f>
        <v>1.125</v>
      </c>
      <c r="I604" s="67"/>
    </row>
    <row r="605" spans="1:9" ht="15.75" customHeight="1">
      <c r="A605" s="69" t="s">
        <v>274</v>
      </c>
      <c r="B605" s="121">
        <v>1.35</v>
      </c>
      <c r="C605" s="121">
        <v>3.65</v>
      </c>
      <c r="D605" s="121">
        <f t="shared" si="8"/>
        <v>4.9275000000000002</v>
      </c>
      <c r="E605" s="121" t="s">
        <v>264</v>
      </c>
      <c r="H605" s="121">
        <v>1</v>
      </c>
      <c r="I605" s="67"/>
    </row>
    <row r="606" spans="1:9" ht="15.75" customHeight="1">
      <c r="A606" s="69" t="s">
        <v>275</v>
      </c>
      <c r="B606" s="121">
        <v>2.7</v>
      </c>
      <c r="C606" s="121">
        <v>3.65</v>
      </c>
      <c r="D606" s="121">
        <f t="shared" si="8"/>
        <v>9.8550000000000004</v>
      </c>
      <c r="E606" s="135" t="s">
        <v>276</v>
      </c>
      <c r="F606" s="135"/>
      <c r="G606" s="135"/>
      <c r="H606" s="135">
        <f>H604*H605</f>
        <v>1.125</v>
      </c>
      <c r="I606" s="67"/>
    </row>
    <row r="607" spans="1:9" ht="15.75" customHeight="1">
      <c r="A607" s="69" t="s">
        <v>277</v>
      </c>
      <c r="B607" s="121">
        <v>1.35</v>
      </c>
      <c r="C607" s="121">
        <v>3.65</v>
      </c>
      <c r="D607" s="121">
        <f t="shared" si="8"/>
        <v>4.9275000000000002</v>
      </c>
      <c r="E607" s="121" t="s">
        <v>278</v>
      </c>
      <c r="F607" s="121">
        <v>1</v>
      </c>
      <c r="G607" s="121">
        <v>0.5</v>
      </c>
      <c r="H607" s="121">
        <f>F607*G607</f>
        <v>0.5</v>
      </c>
      <c r="I607" s="67"/>
    </row>
    <row r="608" spans="1:9" ht="15.75" customHeight="1">
      <c r="A608" s="69" t="s">
        <v>279</v>
      </c>
      <c r="B608" s="121">
        <v>2.5499999999999998</v>
      </c>
      <c r="C608" s="121">
        <v>3.65</v>
      </c>
      <c r="D608" s="121">
        <f t="shared" si="8"/>
        <v>9.3074999999999992</v>
      </c>
      <c r="E608" s="121" t="s">
        <v>264</v>
      </c>
      <c r="H608" s="121">
        <v>3</v>
      </c>
      <c r="I608" s="67"/>
    </row>
    <row r="609" spans="1:9" ht="15.75" customHeight="1">
      <c r="A609" s="136" t="s">
        <v>124</v>
      </c>
      <c r="B609" s="225"/>
      <c r="C609" s="232"/>
      <c r="D609" s="137">
        <f>SUM(D598:D608)</f>
        <v>231.53750000000002</v>
      </c>
      <c r="E609" s="135" t="s">
        <v>280</v>
      </c>
      <c r="F609" s="135"/>
      <c r="G609" s="135"/>
      <c r="H609" s="135">
        <f>H607*H608</f>
        <v>1.5</v>
      </c>
      <c r="I609" s="67"/>
    </row>
    <row r="610" spans="1:9" ht="15.75" customHeight="1">
      <c r="A610" s="69"/>
      <c r="E610" s="121" t="s">
        <v>281</v>
      </c>
      <c r="F610" s="121">
        <v>1.3</v>
      </c>
      <c r="G610" s="121">
        <v>0.5</v>
      </c>
      <c r="H610" s="121">
        <f>F610*G610</f>
        <v>0.65</v>
      </c>
      <c r="I610" s="67"/>
    </row>
    <row r="611" spans="1:9" ht="15.75" customHeight="1">
      <c r="A611" s="69" t="s">
        <v>282</v>
      </c>
      <c r="B611" s="224">
        <v>231.54</v>
      </c>
      <c r="C611" s="199"/>
      <c r="E611" s="121" t="s">
        <v>264</v>
      </c>
      <c r="H611" s="121">
        <v>1</v>
      </c>
      <c r="I611" s="67"/>
    </row>
    <row r="612" spans="1:9" ht="15.75" customHeight="1">
      <c r="A612" s="69" t="s">
        <v>283</v>
      </c>
      <c r="B612" s="224">
        <v>20.53</v>
      </c>
      <c r="C612" s="199"/>
      <c r="E612" s="135" t="s">
        <v>284</v>
      </c>
      <c r="F612" s="135"/>
      <c r="G612" s="135"/>
      <c r="H612" s="135">
        <f>H610*H611</f>
        <v>0.65</v>
      </c>
      <c r="I612" s="67"/>
    </row>
    <row r="613" spans="1:9" ht="15.75" customHeight="1">
      <c r="A613" s="130" t="s">
        <v>285</v>
      </c>
      <c r="B613" s="225">
        <f>B611-B612</f>
        <v>211.01</v>
      </c>
      <c r="C613" s="232"/>
      <c r="D613" s="117"/>
      <c r="E613" s="121" t="s">
        <v>286</v>
      </c>
      <c r="F613" s="121">
        <v>2.25</v>
      </c>
      <c r="G613" s="121">
        <v>0.5</v>
      </c>
      <c r="H613" s="121">
        <f>F613*G613</f>
        <v>1.125</v>
      </c>
    </row>
    <row r="614" spans="1:9" ht="15.75" customHeight="1">
      <c r="E614" s="121" t="s">
        <v>264</v>
      </c>
      <c r="H614" s="121">
        <v>1</v>
      </c>
    </row>
    <row r="615" spans="1:9" ht="15.75" customHeight="1">
      <c r="A615" s="69"/>
      <c r="E615" s="135" t="s">
        <v>287</v>
      </c>
      <c r="F615" s="135"/>
      <c r="G615" s="135"/>
      <c r="H615" s="135">
        <f>H613*H614</f>
        <v>1.125</v>
      </c>
      <c r="I615" s="67"/>
    </row>
    <row r="616" spans="1:9" ht="15.75" customHeight="1">
      <c r="E616" s="135" t="s">
        <v>288</v>
      </c>
      <c r="F616" s="135">
        <v>1.54</v>
      </c>
      <c r="G616" s="135">
        <v>2.1</v>
      </c>
      <c r="H616" s="135">
        <f>F616*G616</f>
        <v>3.2340000000000004</v>
      </c>
      <c r="I616" s="67"/>
    </row>
    <row r="617" spans="1:9" ht="15.75" customHeight="1">
      <c r="E617" s="137" t="s">
        <v>289</v>
      </c>
      <c r="F617" s="137"/>
      <c r="G617" s="137"/>
      <c r="H617" s="137">
        <f>H600+H603+H606+H609+H612+H615+H616</f>
        <v>20.534000000000002</v>
      </c>
      <c r="I617" s="67"/>
    </row>
    <row r="618" spans="1:9" ht="15.75" customHeight="1">
      <c r="E618" s="85"/>
      <c r="F618" s="85"/>
      <c r="G618" s="85"/>
      <c r="H618" s="85"/>
      <c r="I618" s="67"/>
    </row>
    <row r="619" spans="1:9" ht="15.75" customHeight="1">
      <c r="E619" s="85"/>
      <c r="F619" s="85"/>
      <c r="G619" s="85"/>
      <c r="H619" s="85"/>
      <c r="I619" s="67"/>
    </row>
    <row r="620" spans="1:9" ht="15.75" customHeight="1">
      <c r="E620" s="85" t="s">
        <v>290</v>
      </c>
      <c r="F620" s="85">
        <f>B613+C668</f>
        <v>229.798</v>
      </c>
      <c r="G620" s="85"/>
      <c r="H620" s="85"/>
      <c r="I620" s="67"/>
    </row>
    <row r="621" spans="1:9" ht="15.75" customHeight="1">
      <c r="A621" s="69"/>
      <c r="E621" s="85"/>
      <c r="F621" s="85"/>
      <c r="G621" s="85"/>
      <c r="H621" s="85"/>
      <c r="I621" s="67"/>
    </row>
    <row r="622" spans="1:9" ht="15.75" customHeight="1">
      <c r="A622" s="69"/>
      <c r="E622" s="85"/>
      <c r="F622" s="85"/>
      <c r="G622" s="85"/>
      <c r="H622" s="85"/>
      <c r="I622" s="67"/>
    </row>
    <row r="623" spans="1:9" ht="15.75" customHeight="1">
      <c r="A623" s="69"/>
      <c r="E623" s="85"/>
      <c r="F623" s="85"/>
      <c r="G623" s="85"/>
      <c r="H623" s="85"/>
      <c r="I623" s="67"/>
    </row>
    <row r="624" spans="1:9" ht="15.75" customHeight="1">
      <c r="A624" s="69"/>
      <c r="I624" s="67"/>
    </row>
    <row r="625" spans="1:9" ht="15.75" customHeight="1">
      <c r="A625" s="69"/>
      <c r="I625" s="67"/>
    </row>
    <row r="626" spans="1:9" ht="15.75" customHeight="1">
      <c r="A626" s="69"/>
      <c r="I626" s="67"/>
    </row>
    <row r="627" spans="1:9" ht="15.75" customHeight="1">
      <c r="A627" s="69"/>
      <c r="I627" s="67"/>
    </row>
    <row r="628" spans="1:9" ht="15.75" customHeight="1">
      <c r="A628" s="69"/>
      <c r="I628" s="67"/>
    </row>
    <row r="629" spans="1:9" ht="15.75" customHeight="1">
      <c r="A629" s="69"/>
      <c r="I629" s="67"/>
    </row>
    <row r="630" spans="1:9" ht="15.75" customHeight="1">
      <c r="A630" s="69"/>
      <c r="I630" s="67"/>
    </row>
    <row r="631" spans="1:9" ht="15.75" customHeight="1">
      <c r="A631" s="69"/>
      <c r="I631" s="67"/>
    </row>
    <row r="632" spans="1:9" ht="15.75" customHeight="1">
      <c r="A632" s="69"/>
      <c r="I632" s="67"/>
    </row>
    <row r="633" spans="1:9" ht="15.75" customHeight="1">
      <c r="A633" s="69"/>
      <c r="I633" s="67"/>
    </row>
    <row r="634" spans="1:9" ht="15.75" customHeight="1">
      <c r="A634" s="69"/>
      <c r="I634" s="67"/>
    </row>
    <row r="635" spans="1:9" ht="15.75" customHeight="1">
      <c r="A635" s="69"/>
      <c r="I635" s="67"/>
    </row>
    <row r="636" spans="1:9" ht="15.75" customHeight="1">
      <c r="A636" s="69"/>
      <c r="I636" s="67"/>
    </row>
    <row r="637" spans="1:9" ht="15.75" customHeight="1">
      <c r="A637" s="69"/>
      <c r="I637" s="67"/>
    </row>
    <row r="638" spans="1:9" ht="15.75" customHeight="1">
      <c r="A638" s="69"/>
      <c r="I638" s="67"/>
    </row>
    <row r="639" spans="1:9" ht="15.75" customHeight="1">
      <c r="A639" s="69"/>
      <c r="I639" s="67"/>
    </row>
    <row r="640" spans="1:9" ht="15.75" customHeight="1">
      <c r="A640" s="69"/>
      <c r="I640" s="67"/>
    </row>
    <row r="641" spans="1:9" ht="15.75" customHeight="1">
      <c r="A641" s="69"/>
      <c r="I641" s="67"/>
    </row>
    <row r="642" spans="1:9" ht="15.75" customHeight="1">
      <c r="A642" s="69"/>
      <c r="I642" s="67"/>
    </row>
    <row r="643" spans="1:9" ht="15.75" customHeight="1">
      <c r="A643" s="69"/>
      <c r="I643" s="67"/>
    </row>
    <row r="644" spans="1:9" ht="15.75" customHeight="1">
      <c r="A644" s="69"/>
      <c r="I644" s="67"/>
    </row>
    <row r="645" spans="1:9" ht="15.75" customHeight="1">
      <c r="A645" s="69"/>
      <c r="I645" s="67"/>
    </row>
    <row r="646" spans="1:9" ht="15.75" customHeight="1">
      <c r="A646" s="69"/>
      <c r="I646" s="67"/>
    </row>
    <row r="647" spans="1:9" ht="15.75" customHeight="1">
      <c r="A647" s="69"/>
      <c r="I647" s="67"/>
    </row>
    <row r="648" spans="1:9" ht="15.75" customHeight="1">
      <c r="A648" s="69"/>
      <c r="I648" s="67"/>
    </row>
    <row r="649" spans="1:9" ht="15.75" customHeight="1">
      <c r="A649" s="69"/>
      <c r="I649" s="67"/>
    </row>
    <row r="650" spans="1:9" ht="15.75" customHeight="1">
      <c r="A650" s="69"/>
      <c r="I650" s="67"/>
    </row>
    <row r="651" spans="1:9" ht="15.75" customHeight="1">
      <c r="A651" s="69"/>
      <c r="I651" s="67"/>
    </row>
    <row r="652" spans="1:9" ht="15.75" customHeight="1">
      <c r="A652" s="69"/>
      <c r="I652" s="67"/>
    </row>
    <row r="653" spans="1:9" ht="15.75" customHeight="1">
      <c r="A653" s="69"/>
      <c r="I653" s="67"/>
    </row>
    <row r="654" spans="1:9" ht="15.75" customHeight="1">
      <c r="A654" s="69"/>
      <c r="I654" s="67"/>
    </row>
    <row r="655" spans="1:9" ht="15.75" customHeight="1">
      <c r="A655" s="69"/>
      <c r="I655" s="67"/>
    </row>
    <row r="656" spans="1:9" ht="15.75" customHeight="1">
      <c r="A656" s="69"/>
      <c r="I656" s="67"/>
    </row>
    <row r="657" spans="1:9" ht="15.75" customHeight="1">
      <c r="A657" s="69"/>
      <c r="I657" s="67"/>
    </row>
    <row r="658" spans="1:9" ht="15.75" customHeight="1">
      <c r="A658" s="71"/>
      <c r="B658" s="72"/>
      <c r="C658" s="72"/>
      <c r="D658" s="72"/>
      <c r="E658" s="72"/>
      <c r="F658" s="72"/>
      <c r="G658" s="72"/>
      <c r="H658" s="72"/>
      <c r="I658" s="73"/>
    </row>
    <row r="659" spans="1:9" ht="15.75" customHeight="1"/>
    <row r="660" spans="1:9" ht="15.75" customHeight="1">
      <c r="A660" s="205" t="s">
        <v>102</v>
      </c>
      <c r="B660" s="182"/>
      <c r="C660" s="182"/>
      <c r="D660" s="182"/>
      <c r="E660" s="182"/>
      <c r="F660" s="182"/>
      <c r="G660" s="183"/>
      <c r="H660" s="57" t="s">
        <v>103</v>
      </c>
      <c r="I660" s="57"/>
    </row>
    <row r="661" spans="1:9" ht="15.75" customHeight="1">
      <c r="A661" s="58" t="s">
        <v>104</v>
      </c>
      <c r="B661" s="59">
        <v>3</v>
      </c>
      <c r="C661" s="227" t="s">
        <v>225</v>
      </c>
      <c r="D661" s="182"/>
      <c r="E661" s="182"/>
      <c r="F661" s="182"/>
      <c r="G661" s="183"/>
      <c r="H661" s="57" t="s">
        <v>105</v>
      </c>
      <c r="I661" s="57" t="s">
        <v>44</v>
      </c>
    </row>
    <row r="662" spans="1:9" ht="45" customHeight="1">
      <c r="A662" s="60" t="s">
        <v>106</v>
      </c>
      <c r="B662" s="99">
        <v>3.06</v>
      </c>
      <c r="C662" s="207" t="s">
        <v>291</v>
      </c>
      <c r="D662" s="182"/>
      <c r="E662" s="182"/>
      <c r="F662" s="182"/>
      <c r="G662" s="183"/>
      <c r="H662" s="208" t="s">
        <v>292</v>
      </c>
      <c r="I662" s="183"/>
    </row>
    <row r="663" spans="1:9" ht="15.75" customHeight="1">
      <c r="A663" s="63"/>
      <c r="B663" s="64"/>
      <c r="C663" s="64"/>
      <c r="D663" s="64"/>
      <c r="E663" s="64"/>
      <c r="F663" s="64"/>
      <c r="G663" s="64"/>
      <c r="H663" s="64"/>
      <c r="I663" s="65"/>
    </row>
    <row r="664" spans="1:9" ht="15.75" customHeight="1">
      <c r="A664" s="69"/>
      <c r="B664" s="85" t="s">
        <v>293</v>
      </c>
      <c r="C664" s="85"/>
      <c r="D664" s="85"/>
      <c r="E664" s="85"/>
      <c r="F664" s="85"/>
      <c r="G664" s="85"/>
      <c r="H664" s="85"/>
      <c r="I664" s="67"/>
    </row>
    <row r="665" spans="1:9" ht="15.75" customHeight="1">
      <c r="A665" s="69"/>
      <c r="B665" s="85" t="s">
        <v>294</v>
      </c>
      <c r="C665" s="85" t="s">
        <v>295</v>
      </c>
      <c r="D665" s="85" t="s">
        <v>158</v>
      </c>
      <c r="E665" s="85"/>
      <c r="F665" s="85"/>
      <c r="G665" s="85"/>
      <c r="H665" s="85"/>
      <c r="I665" s="67"/>
    </row>
    <row r="666" spans="1:9" ht="15.75" customHeight="1">
      <c r="A666" s="69"/>
      <c r="B666" s="85">
        <v>0.28000000000000003</v>
      </c>
      <c r="C666" s="85">
        <v>3.05</v>
      </c>
      <c r="D666" s="85"/>
      <c r="E666" s="85"/>
      <c r="F666" s="85"/>
      <c r="G666" s="85"/>
      <c r="H666" s="85"/>
      <c r="I666" s="67"/>
    </row>
    <row r="667" spans="1:9" ht="15.75" customHeight="1">
      <c r="A667" s="69"/>
      <c r="B667" s="85" t="s">
        <v>296</v>
      </c>
      <c r="C667" s="85">
        <f>C666*B666</f>
        <v>0.85399999999999998</v>
      </c>
      <c r="D667" s="85">
        <v>22</v>
      </c>
      <c r="E667" s="85"/>
      <c r="F667" s="85"/>
      <c r="G667" s="85"/>
      <c r="H667" s="85"/>
      <c r="I667" s="67"/>
    </row>
    <row r="668" spans="1:9" ht="15.75" customHeight="1">
      <c r="A668" s="69"/>
      <c r="B668" s="138" t="s">
        <v>297</v>
      </c>
      <c r="C668" s="233">
        <f>C667*D667</f>
        <v>18.788</v>
      </c>
      <c r="D668" s="232"/>
      <c r="E668" s="85"/>
      <c r="F668" s="85"/>
      <c r="G668" s="85"/>
      <c r="H668" s="85"/>
      <c r="I668" s="67"/>
    </row>
    <row r="669" spans="1:9" ht="15.75" customHeight="1">
      <c r="A669" s="71"/>
      <c r="B669" s="72"/>
      <c r="C669" s="72"/>
      <c r="D669" s="72"/>
      <c r="E669" s="72"/>
      <c r="F669" s="72"/>
      <c r="G669" s="72"/>
      <c r="H669" s="72"/>
      <c r="I669" s="73"/>
    </row>
    <row r="670" spans="1:9" ht="15.75" customHeight="1"/>
    <row r="671" spans="1:9" ht="15.75" customHeight="1">
      <c r="A671" s="205" t="s">
        <v>102</v>
      </c>
      <c r="B671" s="182"/>
      <c r="C671" s="182"/>
      <c r="D671" s="182"/>
      <c r="E671" s="182"/>
      <c r="F671" s="182"/>
      <c r="G671" s="183"/>
      <c r="H671" s="57" t="s">
        <v>103</v>
      </c>
      <c r="I671" s="57"/>
    </row>
    <row r="672" spans="1:9" ht="15.75" customHeight="1">
      <c r="A672" s="58" t="s">
        <v>104</v>
      </c>
      <c r="B672" s="59">
        <v>3</v>
      </c>
      <c r="C672" s="227" t="s">
        <v>298</v>
      </c>
      <c r="D672" s="182"/>
      <c r="E672" s="182"/>
      <c r="F672" s="182"/>
      <c r="G672" s="183"/>
      <c r="H672" s="57" t="s">
        <v>105</v>
      </c>
      <c r="I672" s="57" t="s">
        <v>44</v>
      </c>
    </row>
    <row r="673" spans="1:9" ht="51" customHeight="1">
      <c r="A673" s="60" t="s">
        <v>106</v>
      </c>
      <c r="B673" s="61">
        <v>3.07</v>
      </c>
      <c r="C673" s="234" t="s">
        <v>299</v>
      </c>
      <c r="D673" s="182"/>
      <c r="E673" s="182"/>
      <c r="F673" s="182"/>
      <c r="G673" s="183"/>
      <c r="H673" s="208" t="s">
        <v>300</v>
      </c>
      <c r="I673" s="183"/>
    </row>
    <row r="674" spans="1:9" ht="15.75" customHeight="1">
      <c r="A674" s="63"/>
      <c r="B674" s="64"/>
      <c r="C674" s="64"/>
      <c r="D674" s="64"/>
      <c r="E674" s="64"/>
      <c r="F674" s="64"/>
      <c r="G674" s="64"/>
      <c r="H674" s="64"/>
      <c r="I674" s="65"/>
    </row>
    <row r="675" spans="1:9" ht="15.75" customHeight="1">
      <c r="A675" s="69"/>
      <c r="E675" s="224" t="s">
        <v>301</v>
      </c>
      <c r="F675" s="199"/>
      <c r="I675" s="67"/>
    </row>
    <row r="676" spans="1:9" ht="15.75" customHeight="1">
      <c r="A676" s="69" t="s">
        <v>302</v>
      </c>
      <c r="B676" s="89" t="s">
        <v>159</v>
      </c>
      <c r="C676" s="89" t="s">
        <v>160</v>
      </c>
      <c r="D676" s="89" t="s">
        <v>303</v>
      </c>
      <c r="E676" s="89" t="s">
        <v>159</v>
      </c>
      <c r="F676" s="89" t="s">
        <v>304</v>
      </c>
      <c r="G676" s="89" t="s">
        <v>305</v>
      </c>
      <c r="H676" s="89" t="s">
        <v>306</v>
      </c>
      <c r="I676" s="67"/>
    </row>
    <row r="677" spans="1:9" ht="15.75" customHeight="1">
      <c r="A677" s="69" t="s">
        <v>244</v>
      </c>
      <c r="B677" s="89">
        <v>3</v>
      </c>
      <c r="C677" s="89">
        <v>2.85</v>
      </c>
      <c r="D677" s="89">
        <f t="shared" ref="D677:D682" si="9">B677*C677</f>
        <v>8.5500000000000007</v>
      </c>
      <c r="E677" s="89">
        <v>2.4</v>
      </c>
      <c r="F677" s="89">
        <v>0.8</v>
      </c>
      <c r="G677" s="89">
        <f t="shared" ref="G677:G682" si="10">E677*F677</f>
        <v>1.92</v>
      </c>
      <c r="H677" s="89">
        <f t="shared" ref="H677:H682" si="11">D677-G677</f>
        <v>6.6300000000000008</v>
      </c>
      <c r="I677" s="67"/>
    </row>
    <row r="678" spans="1:9" ht="15.75" customHeight="1">
      <c r="A678" s="69" t="s">
        <v>245</v>
      </c>
      <c r="B678" s="89">
        <v>1.33</v>
      </c>
      <c r="C678" s="89">
        <v>2.44</v>
      </c>
      <c r="D678" s="89">
        <f t="shared" si="9"/>
        <v>3.2452000000000001</v>
      </c>
      <c r="E678" s="89">
        <v>0</v>
      </c>
      <c r="F678" s="89">
        <v>0</v>
      </c>
      <c r="G678" s="89">
        <f t="shared" si="10"/>
        <v>0</v>
      </c>
      <c r="H678" s="89">
        <f t="shared" si="11"/>
        <v>3.2452000000000001</v>
      </c>
      <c r="I678" s="67"/>
    </row>
    <row r="679" spans="1:9" ht="15.75" customHeight="1">
      <c r="A679" s="69" t="s">
        <v>307</v>
      </c>
      <c r="B679" s="89">
        <v>1.33</v>
      </c>
      <c r="C679" s="89">
        <v>0.75</v>
      </c>
      <c r="D679" s="89">
        <f t="shared" si="9"/>
        <v>0.99750000000000005</v>
      </c>
      <c r="E679" s="89">
        <v>0</v>
      </c>
      <c r="F679" s="89">
        <v>0</v>
      </c>
      <c r="G679" s="89">
        <f t="shared" si="10"/>
        <v>0</v>
      </c>
      <c r="H679" s="89">
        <f t="shared" si="11"/>
        <v>0.99750000000000005</v>
      </c>
      <c r="I679" s="67"/>
    </row>
    <row r="680" spans="1:9" ht="15.75" customHeight="1">
      <c r="A680" s="69" t="s">
        <v>308</v>
      </c>
      <c r="B680" s="89">
        <v>3</v>
      </c>
      <c r="C680" s="89">
        <v>1.8</v>
      </c>
      <c r="D680" s="89">
        <f t="shared" si="9"/>
        <v>5.4</v>
      </c>
      <c r="E680" s="89">
        <v>0.5</v>
      </c>
      <c r="F680" s="89">
        <v>0.71</v>
      </c>
      <c r="G680" s="89">
        <f t="shared" si="10"/>
        <v>0.35499999999999998</v>
      </c>
      <c r="H680" s="89">
        <f t="shared" si="11"/>
        <v>5.0449999999999999</v>
      </c>
      <c r="I680" s="67"/>
    </row>
    <row r="681" spans="1:9" ht="15.75" customHeight="1">
      <c r="A681" s="69" t="s">
        <v>309</v>
      </c>
      <c r="B681" s="89">
        <v>3</v>
      </c>
      <c r="C681" s="89">
        <v>5.89</v>
      </c>
      <c r="D681" s="89">
        <f t="shared" si="9"/>
        <v>17.669999999999998</v>
      </c>
      <c r="E681" s="89">
        <v>0.5</v>
      </c>
      <c r="F681" s="89">
        <v>2.5</v>
      </c>
      <c r="G681" s="89">
        <f t="shared" si="10"/>
        <v>1.25</v>
      </c>
      <c r="H681" s="89">
        <f t="shared" si="11"/>
        <v>16.419999999999998</v>
      </c>
      <c r="I681" s="67"/>
    </row>
    <row r="682" spans="1:9" ht="15.75" customHeight="1">
      <c r="A682" s="69" t="s">
        <v>310</v>
      </c>
      <c r="B682" s="89">
        <v>3</v>
      </c>
      <c r="C682" s="89">
        <v>2.75</v>
      </c>
      <c r="D682" s="89">
        <f t="shared" si="9"/>
        <v>8.25</v>
      </c>
      <c r="E682" s="89">
        <v>0.5</v>
      </c>
      <c r="F682" s="89">
        <v>1</v>
      </c>
      <c r="G682" s="89">
        <f t="shared" si="10"/>
        <v>0.5</v>
      </c>
      <c r="H682" s="89">
        <f t="shared" si="11"/>
        <v>7.75</v>
      </c>
      <c r="I682" s="67"/>
    </row>
    <row r="683" spans="1:9" ht="15.75" customHeight="1">
      <c r="A683" s="69" t="s">
        <v>311</v>
      </c>
      <c r="H683" s="139">
        <f>H677+H678+H679+H680+H681+H682</f>
        <v>40.087699999999998</v>
      </c>
      <c r="I683" s="67"/>
    </row>
    <row r="684" spans="1:9" ht="15.75" customHeight="1">
      <c r="A684" s="219" t="s">
        <v>312</v>
      </c>
      <c r="B684" s="199"/>
      <c r="C684" s="199"/>
      <c r="D684" s="199"/>
      <c r="E684" s="199"/>
      <c r="F684" s="199"/>
      <c r="G684" s="199"/>
      <c r="H684" s="199"/>
      <c r="I684" s="202"/>
    </row>
    <row r="685" spans="1:9" ht="15.75" customHeight="1">
      <c r="A685" s="210"/>
      <c r="B685" s="185"/>
      <c r="C685" s="185"/>
      <c r="D685" s="185"/>
      <c r="E685" s="185"/>
      <c r="F685" s="185"/>
      <c r="G685" s="185"/>
      <c r="H685" s="185"/>
      <c r="I685" s="186"/>
    </row>
    <row r="686" spans="1:9" ht="15.75" customHeight="1">
      <c r="A686" s="201"/>
      <c r="B686" s="199"/>
      <c r="C686" s="199"/>
      <c r="D686" s="199"/>
      <c r="E686" s="199"/>
      <c r="F686" s="199"/>
      <c r="G686" s="199"/>
      <c r="H686" s="199"/>
      <c r="I686" s="202"/>
    </row>
    <row r="687" spans="1:9" ht="15.75" customHeight="1">
      <c r="A687" s="201"/>
      <c r="B687" s="199"/>
      <c r="C687" s="199"/>
      <c r="D687" s="199"/>
      <c r="E687" s="199"/>
      <c r="F687" s="199"/>
      <c r="G687" s="199"/>
      <c r="H687" s="199"/>
      <c r="I687" s="202"/>
    </row>
    <row r="688" spans="1:9" ht="15.75" customHeight="1">
      <c r="A688" s="201"/>
      <c r="B688" s="199"/>
      <c r="C688" s="199"/>
      <c r="D688" s="199"/>
      <c r="E688" s="199"/>
      <c r="F688" s="199"/>
      <c r="G688" s="199"/>
      <c r="H688" s="199"/>
      <c r="I688" s="202"/>
    </row>
    <row r="689" spans="1:9" ht="15.75" customHeight="1">
      <c r="A689" s="201"/>
      <c r="B689" s="199"/>
      <c r="C689" s="199"/>
      <c r="D689" s="199"/>
      <c r="E689" s="199"/>
      <c r="F689" s="199"/>
      <c r="G689" s="199"/>
      <c r="H689" s="199"/>
      <c r="I689" s="202"/>
    </row>
    <row r="690" spans="1:9" ht="15.75" customHeight="1">
      <c r="A690" s="201"/>
      <c r="B690" s="199"/>
      <c r="C690" s="199"/>
      <c r="D690" s="199"/>
      <c r="E690" s="199"/>
      <c r="F690" s="199"/>
      <c r="G690" s="199"/>
      <c r="H690" s="199"/>
      <c r="I690" s="202"/>
    </row>
    <row r="691" spans="1:9" ht="15.75" customHeight="1">
      <c r="A691" s="201"/>
      <c r="B691" s="199"/>
      <c r="C691" s="199"/>
      <c r="D691" s="199"/>
      <c r="E691" s="199"/>
      <c r="F691" s="199"/>
      <c r="G691" s="199"/>
      <c r="H691" s="199"/>
      <c r="I691" s="202"/>
    </row>
    <row r="692" spans="1:9" ht="15.75" customHeight="1">
      <c r="A692" s="201"/>
      <c r="B692" s="199"/>
      <c r="C692" s="199"/>
      <c r="D692" s="199"/>
      <c r="E692" s="199"/>
      <c r="F692" s="199"/>
      <c r="G692" s="199"/>
      <c r="H692" s="199"/>
      <c r="I692" s="202"/>
    </row>
    <row r="693" spans="1:9" ht="15.75" customHeight="1">
      <c r="A693" s="201"/>
      <c r="B693" s="199"/>
      <c r="C693" s="199"/>
      <c r="D693" s="199"/>
      <c r="E693" s="199"/>
      <c r="F693" s="199"/>
      <c r="G693" s="199"/>
      <c r="H693" s="199"/>
      <c r="I693" s="202"/>
    </row>
    <row r="694" spans="1:9" ht="15.75" customHeight="1">
      <c r="A694" s="201"/>
      <c r="B694" s="199"/>
      <c r="C694" s="199"/>
      <c r="D694" s="199"/>
      <c r="E694" s="199"/>
      <c r="F694" s="199"/>
      <c r="G694" s="199"/>
      <c r="H694" s="199"/>
      <c r="I694" s="202"/>
    </row>
    <row r="695" spans="1:9" ht="15.75" customHeight="1">
      <c r="A695" s="201"/>
      <c r="B695" s="199"/>
      <c r="C695" s="199"/>
      <c r="D695" s="199"/>
      <c r="E695" s="199"/>
      <c r="F695" s="199"/>
      <c r="G695" s="199"/>
      <c r="H695" s="199"/>
      <c r="I695" s="202"/>
    </row>
    <row r="696" spans="1:9" ht="15.75" customHeight="1">
      <c r="A696" s="201"/>
      <c r="B696" s="199"/>
      <c r="C696" s="199"/>
      <c r="D696" s="199"/>
      <c r="E696" s="199"/>
      <c r="F696" s="199"/>
      <c r="G696" s="199"/>
      <c r="H696" s="199"/>
      <c r="I696" s="202"/>
    </row>
    <row r="697" spans="1:9" ht="15.75" customHeight="1">
      <c r="A697" s="201"/>
      <c r="B697" s="199"/>
      <c r="C697" s="199"/>
      <c r="D697" s="199"/>
      <c r="E697" s="199"/>
      <c r="F697" s="199"/>
      <c r="G697" s="199"/>
      <c r="H697" s="199"/>
      <c r="I697" s="202"/>
    </row>
    <row r="698" spans="1:9" ht="15.75" customHeight="1">
      <c r="A698" s="201"/>
      <c r="B698" s="199"/>
      <c r="C698" s="199"/>
      <c r="D698" s="199"/>
      <c r="E698" s="199"/>
      <c r="F698" s="199"/>
      <c r="G698" s="199"/>
      <c r="H698" s="199"/>
      <c r="I698" s="202"/>
    </row>
    <row r="699" spans="1:9" ht="15.75" customHeight="1">
      <c r="A699" s="201"/>
      <c r="B699" s="199"/>
      <c r="C699" s="199"/>
      <c r="D699" s="199"/>
      <c r="E699" s="199"/>
      <c r="F699" s="199"/>
      <c r="G699" s="199"/>
      <c r="H699" s="199"/>
      <c r="I699" s="202"/>
    </row>
    <row r="700" spans="1:9" ht="15.75" customHeight="1">
      <c r="A700" s="201"/>
      <c r="B700" s="199"/>
      <c r="C700" s="199"/>
      <c r="D700" s="199"/>
      <c r="E700" s="199"/>
      <c r="F700" s="199"/>
      <c r="G700" s="199"/>
      <c r="H700" s="199"/>
      <c r="I700" s="202"/>
    </row>
    <row r="701" spans="1:9" ht="15.75" customHeight="1">
      <c r="A701" s="201"/>
      <c r="B701" s="199"/>
      <c r="C701" s="199"/>
      <c r="D701" s="199"/>
      <c r="E701" s="199"/>
      <c r="F701" s="199"/>
      <c r="G701" s="199"/>
      <c r="H701" s="199"/>
      <c r="I701" s="202"/>
    </row>
    <row r="702" spans="1:9" ht="15.75" customHeight="1">
      <c r="A702" s="201"/>
      <c r="B702" s="199"/>
      <c r="C702" s="199"/>
      <c r="D702" s="199"/>
      <c r="E702" s="199"/>
      <c r="F702" s="199"/>
      <c r="G702" s="199"/>
      <c r="H702" s="199"/>
      <c r="I702" s="202"/>
    </row>
    <row r="703" spans="1:9" ht="15.75" customHeight="1">
      <c r="A703" s="203"/>
      <c r="B703" s="188"/>
      <c r="C703" s="188"/>
      <c r="D703" s="188"/>
      <c r="E703" s="188"/>
      <c r="F703" s="188"/>
      <c r="G703" s="188"/>
      <c r="H703" s="188"/>
      <c r="I703" s="189"/>
    </row>
    <row r="704" spans="1:9" ht="15.75" customHeight="1"/>
    <row r="705" spans="1:9" ht="15.75" customHeight="1">
      <c r="A705" s="205" t="s">
        <v>102</v>
      </c>
      <c r="B705" s="182"/>
      <c r="C705" s="182"/>
      <c r="D705" s="182"/>
      <c r="E705" s="182"/>
      <c r="F705" s="182"/>
      <c r="G705" s="183"/>
      <c r="H705" s="57" t="s">
        <v>103</v>
      </c>
      <c r="I705" s="57"/>
    </row>
    <row r="706" spans="1:9" ht="15.75" customHeight="1">
      <c r="A706" s="58" t="s">
        <v>104</v>
      </c>
      <c r="B706" s="59">
        <v>3</v>
      </c>
      <c r="C706" s="227" t="s">
        <v>298</v>
      </c>
      <c r="D706" s="182"/>
      <c r="E706" s="182"/>
      <c r="F706" s="182"/>
      <c r="G706" s="183"/>
      <c r="H706" s="57" t="s">
        <v>105</v>
      </c>
      <c r="I706" s="57" t="s">
        <v>44</v>
      </c>
    </row>
    <row r="707" spans="1:9" ht="57" customHeight="1">
      <c r="A707" s="60" t="s">
        <v>106</v>
      </c>
      <c r="B707" s="61">
        <v>3.08</v>
      </c>
      <c r="C707" s="212" t="s">
        <v>313</v>
      </c>
      <c r="D707" s="182"/>
      <c r="E707" s="182"/>
      <c r="F707" s="182"/>
      <c r="G707" s="183"/>
      <c r="H707" s="208" t="s">
        <v>314</v>
      </c>
      <c r="I707" s="183"/>
    </row>
    <row r="708" spans="1:9" ht="15.75" customHeight="1">
      <c r="A708" s="62"/>
      <c r="B708" s="113"/>
      <c r="C708" s="113"/>
      <c r="D708" s="113"/>
      <c r="E708" s="113"/>
      <c r="F708" s="113"/>
      <c r="G708" s="113"/>
      <c r="H708" s="113"/>
      <c r="I708" s="123"/>
    </row>
    <row r="709" spans="1:9" ht="15.75" customHeight="1">
      <c r="A709" s="111"/>
      <c r="B709" s="117"/>
      <c r="C709" s="117"/>
      <c r="D709" s="117"/>
      <c r="E709" s="117"/>
      <c r="F709" s="117"/>
      <c r="G709" s="117"/>
      <c r="H709" s="117"/>
      <c r="I709" s="124"/>
    </row>
    <row r="710" spans="1:9" ht="15.75" customHeight="1">
      <c r="A710" s="111"/>
      <c r="B710" s="117"/>
      <c r="C710" s="117"/>
      <c r="D710" s="117"/>
      <c r="E710" s="117"/>
      <c r="F710" s="117"/>
      <c r="G710" s="117" t="s">
        <v>110</v>
      </c>
      <c r="H710" s="117" t="s">
        <v>111</v>
      </c>
      <c r="I710" s="124" t="s">
        <v>125</v>
      </c>
    </row>
    <row r="711" spans="1:9" ht="15.75" customHeight="1">
      <c r="A711" s="111"/>
      <c r="B711" s="117"/>
      <c r="C711" s="117"/>
      <c r="D711" s="117"/>
      <c r="E711" s="117"/>
      <c r="F711" s="117"/>
      <c r="G711" s="117">
        <v>10.85</v>
      </c>
      <c r="H711" s="117">
        <v>22.32</v>
      </c>
      <c r="I711" s="124">
        <f>G711*H711</f>
        <v>242.172</v>
      </c>
    </row>
    <row r="712" spans="1:9" ht="15.75" customHeight="1">
      <c r="A712" s="111"/>
      <c r="B712" s="117"/>
      <c r="C712" s="117"/>
      <c r="D712" s="117"/>
      <c r="E712" s="117"/>
      <c r="F712" s="117"/>
      <c r="G712" s="117"/>
      <c r="H712" s="117"/>
      <c r="I712" s="124"/>
    </row>
    <row r="713" spans="1:9" ht="15.75" customHeight="1">
      <c r="A713" s="111"/>
      <c r="B713" s="117"/>
      <c r="C713" s="117"/>
      <c r="D713" s="117"/>
      <c r="E713" s="117"/>
      <c r="F713" s="117"/>
      <c r="G713" s="117"/>
      <c r="H713" s="117"/>
      <c r="I713" s="124"/>
    </row>
    <row r="714" spans="1:9" ht="15.75" customHeight="1">
      <c r="A714" s="111"/>
      <c r="B714" s="117"/>
      <c r="C714" s="117"/>
      <c r="D714" s="117"/>
      <c r="E714" s="117"/>
      <c r="F714" s="117"/>
      <c r="G714" s="117"/>
      <c r="H714" s="117"/>
      <c r="I714" s="124"/>
    </row>
    <row r="715" spans="1:9" ht="15.75" customHeight="1">
      <c r="A715" s="111"/>
      <c r="B715" s="117"/>
      <c r="C715" s="117"/>
      <c r="D715" s="117"/>
      <c r="E715" s="117"/>
      <c r="F715" s="117"/>
      <c r="G715" s="117"/>
      <c r="H715" s="117"/>
      <c r="I715" s="124"/>
    </row>
    <row r="716" spans="1:9" ht="15.75" customHeight="1">
      <c r="A716" s="111"/>
      <c r="B716" s="117"/>
      <c r="C716" s="117"/>
      <c r="D716" s="117"/>
      <c r="E716" s="117"/>
      <c r="F716" s="117"/>
      <c r="G716" s="117"/>
      <c r="H716" s="117"/>
      <c r="I716" s="124"/>
    </row>
    <row r="717" spans="1:9" ht="15.75" customHeight="1">
      <c r="A717" s="111"/>
      <c r="B717" s="117"/>
      <c r="C717" s="117"/>
      <c r="D717" s="117"/>
      <c r="E717" s="117"/>
      <c r="F717" s="117"/>
      <c r="G717" s="117"/>
      <c r="H717" s="117"/>
      <c r="I717" s="124"/>
    </row>
    <row r="718" spans="1:9" ht="15.75" customHeight="1">
      <c r="A718" s="111"/>
      <c r="B718" s="117"/>
      <c r="C718" s="117"/>
      <c r="D718" s="117"/>
      <c r="E718" s="117"/>
      <c r="F718" s="117"/>
      <c r="G718" s="117"/>
      <c r="H718" s="117"/>
      <c r="I718" s="124"/>
    </row>
    <row r="719" spans="1:9" ht="15.75" customHeight="1">
      <c r="A719" s="111"/>
      <c r="B719" s="117"/>
      <c r="C719" s="117"/>
      <c r="D719" s="117"/>
      <c r="E719" s="117"/>
      <c r="F719" s="117"/>
      <c r="G719" s="117"/>
      <c r="H719" s="117"/>
      <c r="I719" s="124"/>
    </row>
    <row r="720" spans="1:9" ht="15.75" customHeight="1">
      <c r="A720" s="111"/>
      <c r="B720" s="117"/>
      <c r="C720" s="117"/>
      <c r="D720" s="117"/>
      <c r="E720" s="117"/>
      <c r="F720" s="117"/>
      <c r="G720" s="117"/>
      <c r="H720" s="117"/>
      <c r="I720" s="124"/>
    </row>
    <row r="721" spans="1:9" ht="15.75" customHeight="1">
      <c r="A721" s="111"/>
      <c r="B721" s="117"/>
      <c r="C721" s="117"/>
      <c r="D721" s="117"/>
      <c r="E721" s="117"/>
      <c r="F721" s="117"/>
      <c r="G721" s="231" t="s">
        <v>315</v>
      </c>
      <c r="H721" s="199"/>
      <c r="I721" s="124"/>
    </row>
    <row r="722" spans="1:9" ht="15.75" customHeight="1">
      <c r="A722" s="111"/>
      <c r="C722" s="117"/>
      <c r="D722" s="117"/>
      <c r="E722" s="117"/>
      <c r="F722" s="117"/>
      <c r="G722" s="199"/>
      <c r="H722" s="199"/>
      <c r="I722" s="124"/>
    </row>
    <row r="723" spans="1:9" ht="15.75" customHeight="1">
      <c r="A723" s="111"/>
      <c r="B723" s="117"/>
      <c r="D723" s="117"/>
      <c r="E723" s="117"/>
      <c r="F723" s="117"/>
      <c r="G723" s="117"/>
      <c r="H723" s="117"/>
      <c r="I723" s="124"/>
    </row>
    <row r="724" spans="1:9" ht="15.75" customHeight="1">
      <c r="A724" s="111"/>
      <c r="B724" s="117"/>
      <c r="C724" s="117"/>
      <c r="D724" s="117"/>
      <c r="E724" s="117"/>
      <c r="F724" s="117"/>
      <c r="G724" s="117" t="s">
        <v>161</v>
      </c>
      <c r="H724" s="117" t="s">
        <v>158</v>
      </c>
      <c r="I724" s="124"/>
    </row>
    <row r="725" spans="1:9" ht="15.75" customHeight="1">
      <c r="A725" s="111"/>
      <c r="B725" s="117"/>
      <c r="C725" s="117"/>
      <c r="D725" s="117"/>
      <c r="E725" s="117"/>
      <c r="F725" s="117"/>
      <c r="G725" s="117">
        <v>0.85</v>
      </c>
      <c r="H725" s="117">
        <v>6</v>
      </c>
      <c r="I725" s="124"/>
    </row>
    <row r="726" spans="1:9" ht="15.75" customHeight="1">
      <c r="A726" s="111"/>
      <c r="B726" s="117"/>
      <c r="C726" s="117"/>
      <c r="D726" s="117"/>
      <c r="E726" s="117"/>
      <c r="F726" s="117"/>
      <c r="G726" s="117" t="s">
        <v>305</v>
      </c>
      <c r="H726" s="117">
        <f>H725*G725</f>
        <v>5.0999999999999996</v>
      </c>
      <c r="I726" s="124"/>
    </row>
    <row r="727" spans="1:9" ht="15.75" customHeight="1">
      <c r="A727" s="111"/>
      <c r="B727" s="117"/>
      <c r="C727" s="117"/>
      <c r="D727" s="117"/>
      <c r="E727" s="117"/>
      <c r="F727" s="117"/>
      <c r="G727" s="117"/>
      <c r="H727" s="117"/>
      <c r="I727" s="124"/>
    </row>
    <row r="728" spans="1:9" ht="15.75" customHeight="1">
      <c r="A728" s="111"/>
      <c r="B728" s="117"/>
      <c r="C728" s="117"/>
      <c r="D728" s="117"/>
      <c r="E728" s="117"/>
      <c r="F728" s="117"/>
      <c r="G728" s="117" t="s">
        <v>316</v>
      </c>
      <c r="H728" s="117">
        <f>I711+H726</f>
        <v>247.27199999999999</v>
      </c>
      <c r="I728" s="124"/>
    </row>
    <row r="729" spans="1:9" ht="15.75" customHeight="1">
      <c r="A729" s="111"/>
      <c r="B729" s="117"/>
      <c r="C729" s="117"/>
      <c r="D729" s="117"/>
      <c r="E729" s="117"/>
      <c r="F729" s="117"/>
      <c r="G729" s="117"/>
      <c r="H729" s="117"/>
      <c r="I729" s="124"/>
    </row>
    <row r="730" spans="1:9" ht="15.75" customHeight="1">
      <c r="A730" s="111"/>
      <c r="B730" s="117"/>
      <c r="C730" s="117"/>
      <c r="D730" s="117"/>
      <c r="E730" s="117"/>
      <c r="F730" s="117"/>
      <c r="G730" s="117"/>
      <c r="H730" s="117"/>
      <c r="I730" s="124"/>
    </row>
    <row r="731" spans="1:9" ht="15.75" customHeight="1">
      <c r="A731" s="111"/>
      <c r="B731" s="117"/>
      <c r="C731" s="117"/>
      <c r="D731" s="117"/>
      <c r="E731" s="117"/>
      <c r="F731" s="117"/>
      <c r="G731" s="117"/>
      <c r="H731" s="117"/>
      <c r="I731" s="124"/>
    </row>
    <row r="732" spans="1:9" ht="15.75" customHeight="1">
      <c r="A732" s="111"/>
      <c r="B732" s="117"/>
      <c r="C732" s="117"/>
      <c r="D732" s="117"/>
      <c r="E732" s="117"/>
      <c r="F732" s="117"/>
      <c r="G732" s="117"/>
      <c r="H732" s="117"/>
      <c r="I732" s="124"/>
    </row>
    <row r="733" spans="1:9" ht="15.75" customHeight="1">
      <c r="A733" s="111"/>
      <c r="B733" s="117"/>
      <c r="C733" s="117"/>
      <c r="D733" s="117"/>
      <c r="E733" s="117"/>
      <c r="F733" s="117"/>
      <c r="G733" s="117"/>
      <c r="H733" s="117"/>
      <c r="I733" s="124"/>
    </row>
    <row r="734" spans="1:9" ht="15.75" customHeight="1">
      <c r="A734" s="118"/>
      <c r="B734" s="119"/>
      <c r="C734" s="119"/>
      <c r="D734" s="119"/>
      <c r="E734" s="119"/>
      <c r="F734" s="119"/>
      <c r="G734" s="119"/>
      <c r="H734" s="119"/>
      <c r="I734" s="132"/>
    </row>
    <row r="735" spans="1:9" ht="15.75" customHeight="1">
      <c r="A735" s="111"/>
      <c r="B735" s="117"/>
      <c r="C735" s="117"/>
      <c r="D735" s="117"/>
      <c r="E735" s="117"/>
      <c r="F735" s="117"/>
      <c r="G735" s="117"/>
      <c r="H735" s="117"/>
      <c r="I735" s="117"/>
    </row>
    <row r="736" spans="1:9" ht="15.75" customHeight="1">
      <c r="A736" s="205" t="s">
        <v>102</v>
      </c>
      <c r="B736" s="182"/>
      <c r="C736" s="182"/>
      <c r="D736" s="182"/>
      <c r="E736" s="182"/>
      <c r="F736" s="182"/>
      <c r="G736" s="183"/>
      <c r="H736" s="57" t="s">
        <v>103</v>
      </c>
      <c r="I736" s="57"/>
    </row>
    <row r="737" spans="1:9" ht="15.75" customHeight="1">
      <c r="A737" s="58" t="s">
        <v>104</v>
      </c>
      <c r="B737" s="59">
        <v>3</v>
      </c>
      <c r="C737" s="227" t="s">
        <v>298</v>
      </c>
      <c r="D737" s="182"/>
      <c r="E737" s="182"/>
      <c r="F737" s="182"/>
      <c r="G737" s="183"/>
      <c r="H737" s="57" t="s">
        <v>105</v>
      </c>
      <c r="I737" s="57" t="s">
        <v>317</v>
      </c>
    </row>
    <row r="738" spans="1:9" ht="15.75" customHeight="1">
      <c r="A738" s="60" t="s">
        <v>106</v>
      </c>
      <c r="B738" s="61">
        <v>3.09</v>
      </c>
      <c r="C738" s="207" t="s">
        <v>318</v>
      </c>
      <c r="D738" s="182"/>
      <c r="E738" s="182"/>
      <c r="F738" s="182"/>
      <c r="G738" s="183"/>
      <c r="H738" s="220" t="s">
        <v>319</v>
      </c>
      <c r="I738" s="183"/>
    </row>
    <row r="739" spans="1:9" ht="15.75" customHeight="1">
      <c r="A739" s="63"/>
      <c r="B739" s="64"/>
      <c r="C739" s="64"/>
      <c r="D739" s="64"/>
      <c r="E739" s="64"/>
      <c r="F739" s="64"/>
      <c r="G739" s="64"/>
      <c r="H739" s="64"/>
      <c r="I739" s="65"/>
    </row>
    <row r="740" spans="1:9" ht="15.75" customHeight="1">
      <c r="A740" s="69"/>
      <c r="B740" s="121" t="s">
        <v>228</v>
      </c>
      <c r="C740" s="121" t="s">
        <v>160</v>
      </c>
      <c r="D740" s="121" t="s">
        <v>320</v>
      </c>
      <c r="E740" s="121" t="s">
        <v>159</v>
      </c>
      <c r="F740" s="121" t="s">
        <v>321</v>
      </c>
      <c r="G740" s="121" t="s">
        <v>232</v>
      </c>
      <c r="H740" s="121" t="s">
        <v>214</v>
      </c>
      <c r="I740" s="67"/>
    </row>
    <row r="741" spans="1:9" ht="15.75" customHeight="1">
      <c r="A741" s="69"/>
      <c r="B741" s="231" t="s">
        <v>322</v>
      </c>
      <c r="C741" s="230">
        <v>0.2</v>
      </c>
      <c r="D741" s="230">
        <v>0.2</v>
      </c>
      <c r="E741" s="230">
        <v>3.75</v>
      </c>
      <c r="F741" s="230">
        <f>C741*D741*E741</f>
        <v>0.15000000000000002</v>
      </c>
      <c r="G741" s="230">
        <v>4</v>
      </c>
      <c r="H741" s="230">
        <f>F741*G741</f>
        <v>0.60000000000000009</v>
      </c>
      <c r="I741" s="67"/>
    </row>
    <row r="742" spans="1:9" ht="15.75" customHeight="1">
      <c r="A742" s="69"/>
      <c r="B742" s="199"/>
      <c r="C742" s="199"/>
      <c r="D742" s="199"/>
      <c r="E742" s="199"/>
      <c r="F742" s="199"/>
      <c r="G742" s="199"/>
      <c r="H742" s="199"/>
      <c r="I742" s="67"/>
    </row>
    <row r="743" spans="1:9" ht="15.75" customHeight="1">
      <c r="A743" s="69"/>
      <c r="I743" s="67"/>
    </row>
    <row r="744" spans="1:9" ht="15.75" customHeight="1">
      <c r="A744" s="71"/>
      <c r="B744" s="72"/>
      <c r="C744" s="72"/>
      <c r="D744" s="72"/>
      <c r="E744" s="72"/>
      <c r="F744" s="72"/>
      <c r="G744" s="72"/>
      <c r="H744" s="72"/>
      <c r="I744" s="73"/>
    </row>
    <row r="745" spans="1:9" ht="15.75" customHeight="1">
      <c r="A745" s="210"/>
      <c r="B745" s="185"/>
      <c r="C745" s="185"/>
      <c r="D745" s="185"/>
      <c r="E745" s="185"/>
      <c r="F745" s="185"/>
      <c r="G745" s="185"/>
      <c r="H745" s="185"/>
      <c r="I745" s="186"/>
    </row>
    <row r="746" spans="1:9" ht="15.75" customHeight="1">
      <c r="A746" s="201"/>
      <c r="B746" s="199"/>
      <c r="C746" s="199"/>
      <c r="D746" s="199"/>
      <c r="E746" s="199"/>
      <c r="F746" s="199"/>
      <c r="G746" s="199"/>
      <c r="H746" s="199"/>
      <c r="I746" s="202"/>
    </row>
    <row r="747" spans="1:9" ht="15.75" customHeight="1">
      <c r="A747" s="201"/>
      <c r="B747" s="199"/>
      <c r="C747" s="199"/>
      <c r="D747" s="199"/>
      <c r="E747" s="199"/>
      <c r="F747" s="199"/>
      <c r="G747" s="199"/>
      <c r="H747" s="199"/>
      <c r="I747" s="202"/>
    </row>
    <row r="748" spans="1:9" ht="15.75" customHeight="1">
      <c r="A748" s="201"/>
      <c r="B748" s="199"/>
      <c r="C748" s="199"/>
      <c r="D748" s="199"/>
      <c r="E748" s="199"/>
      <c r="F748" s="199"/>
      <c r="G748" s="199"/>
      <c r="H748" s="199"/>
      <c r="I748" s="202"/>
    </row>
    <row r="749" spans="1:9" ht="15.75" customHeight="1">
      <c r="A749" s="201"/>
      <c r="B749" s="199"/>
      <c r="C749" s="199"/>
      <c r="D749" s="199"/>
      <c r="E749" s="199"/>
      <c r="F749" s="199"/>
      <c r="G749" s="199"/>
      <c r="H749" s="199"/>
      <c r="I749" s="202"/>
    </row>
    <row r="750" spans="1:9" ht="15.75" customHeight="1">
      <c r="A750" s="201"/>
      <c r="B750" s="199"/>
      <c r="C750" s="199"/>
      <c r="D750" s="199"/>
      <c r="E750" s="199"/>
      <c r="F750" s="199"/>
      <c r="G750" s="199"/>
      <c r="H750" s="199"/>
      <c r="I750" s="202"/>
    </row>
    <row r="751" spans="1:9" ht="15.75" customHeight="1">
      <c r="A751" s="201"/>
      <c r="B751" s="199"/>
      <c r="C751" s="199"/>
      <c r="D751" s="199"/>
      <c r="E751" s="199"/>
      <c r="F751" s="199"/>
      <c r="G751" s="199"/>
      <c r="H751" s="199"/>
      <c r="I751" s="202"/>
    </row>
    <row r="752" spans="1:9" ht="15.75" customHeight="1">
      <c r="A752" s="201"/>
      <c r="B752" s="199"/>
      <c r="C752" s="199"/>
      <c r="D752" s="199"/>
      <c r="E752" s="199"/>
      <c r="F752" s="199"/>
      <c r="G752" s="199"/>
      <c r="H752" s="199"/>
      <c r="I752" s="202"/>
    </row>
    <row r="753" spans="1:9" ht="15.75" customHeight="1">
      <c r="A753" s="201"/>
      <c r="B753" s="199"/>
      <c r="C753" s="199"/>
      <c r="D753" s="199"/>
      <c r="E753" s="199"/>
      <c r="F753" s="199"/>
      <c r="G753" s="199"/>
      <c r="H753" s="199"/>
      <c r="I753" s="202"/>
    </row>
    <row r="754" spans="1:9" ht="15.75" customHeight="1">
      <c r="A754" s="201"/>
      <c r="B754" s="199"/>
      <c r="C754" s="199"/>
      <c r="D754" s="199"/>
      <c r="E754" s="199"/>
      <c r="F754" s="199"/>
      <c r="G754" s="199"/>
      <c r="H754" s="199"/>
      <c r="I754" s="202"/>
    </row>
    <row r="755" spans="1:9" ht="15.75" customHeight="1">
      <c r="A755" s="201"/>
      <c r="B755" s="199"/>
      <c r="C755" s="199"/>
      <c r="D755" s="199"/>
      <c r="E755" s="199"/>
      <c r="F755" s="199"/>
      <c r="G755" s="199"/>
      <c r="H755" s="199"/>
      <c r="I755" s="202"/>
    </row>
    <row r="756" spans="1:9" ht="15.75" customHeight="1">
      <c r="A756" s="201"/>
      <c r="B756" s="199"/>
      <c r="C756" s="199"/>
      <c r="D756" s="199"/>
      <c r="E756" s="199"/>
      <c r="F756" s="199"/>
      <c r="G756" s="199"/>
      <c r="H756" s="199"/>
      <c r="I756" s="202"/>
    </row>
    <row r="757" spans="1:9" ht="15.75" customHeight="1">
      <c r="A757" s="203"/>
      <c r="B757" s="188"/>
      <c r="C757" s="188"/>
      <c r="D757" s="188"/>
      <c r="E757" s="188"/>
      <c r="F757" s="188"/>
      <c r="G757" s="188"/>
      <c r="H757" s="188"/>
      <c r="I757" s="189"/>
    </row>
    <row r="758" spans="1:9" ht="15.75" customHeight="1"/>
    <row r="759" spans="1:9" ht="15.75" customHeight="1">
      <c r="A759" s="205" t="s">
        <v>102</v>
      </c>
      <c r="B759" s="182"/>
      <c r="C759" s="182"/>
      <c r="D759" s="182"/>
      <c r="E759" s="182"/>
      <c r="F759" s="182"/>
      <c r="G759" s="183"/>
      <c r="H759" s="57" t="s">
        <v>103</v>
      </c>
      <c r="I759" s="57"/>
    </row>
    <row r="760" spans="1:9" ht="15.75" customHeight="1">
      <c r="A760" s="58" t="s">
        <v>104</v>
      </c>
      <c r="B760" s="59">
        <v>3</v>
      </c>
      <c r="C760" s="227" t="s">
        <v>298</v>
      </c>
      <c r="D760" s="182"/>
      <c r="E760" s="182"/>
      <c r="F760" s="182"/>
      <c r="G760" s="183"/>
      <c r="H760" s="57" t="s">
        <v>105</v>
      </c>
      <c r="I760" s="57" t="s">
        <v>317</v>
      </c>
    </row>
    <row r="761" spans="1:9" ht="49.5" customHeight="1">
      <c r="A761" s="74" t="s">
        <v>106</v>
      </c>
      <c r="B761" s="75">
        <v>3.1</v>
      </c>
      <c r="C761" s="213" t="s">
        <v>323</v>
      </c>
      <c r="D761" s="185"/>
      <c r="E761" s="185"/>
      <c r="F761" s="185"/>
      <c r="G761" s="186"/>
      <c r="H761" s="235" t="s">
        <v>324</v>
      </c>
      <c r="I761" s="215"/>
    </row>
    <row r="762" spans="1:9" ht="15.75" customHeight="1">
      <c r="A762" s="62"/>
      <c r="B762" s="113"/>
      <c r="C762" s="113"/>
      <c r="D762" s="113"/>
      <c r="E762" s="113"/>
      <c r="F762" s="64"/>
      <c r="G762" s="64"/>
      <c r="H762" s="64"/>
      <c r="I762" s="65"/>
    </row>
    <row r="763" spans="1:9" ht="15.75" customHeight="1">
      <c r="A763" s="111"/>
      <c r="B763" s="117" t="s">
        <v>325</v>
      </c>
      <c r="C763" s="117"/>
      <c r="D763" s="117"/>
      <c r="E763" s="117"/>
      <c r="I763" s="67"/>
    </row>
    <row r="764" spans="1:9" ht="15.75" customHeight="1">
      <c r="A764" s="111"/>
      <c r="B764" s="141"/>
      <c r="C764" s="47" t="s">
        <v>326</v>
      </c>
      <c r="D764" s="47"/>
      <c r="E764" s="47"/>
      <c r="I764" s="67"/>
    </row>
    <row r="765" spans="1:9" ht="15.75" customHeight="1">
      <c r="A765" s="111"/>
      <c r="B765" s="141"/>
      <c r="C765" s="47" t="s">
        <v>111</v>
      </c>
      <c r="D765" s="47" t="s">
        <v>254</v>
      </c>
      <c r="E765" s="47" t="s">
        <v>327</v>
      </c>
      <c r="F765" s="47" t="s">
        <v>328</v>
      </c>
      <c r="I765" s="67"/>
    </row>
    <row r="766" spans="1:9" ht="15.75" customHeight="1">
      <c r="A766" s="111"/>
      <c r="B766" s="141"/>
      <c r="C766" s="47">
        <v>8.5</v>
      </c>
      <c r="D766" s="47">
        <v>0.4</v>
      </c>
      <c r="E766" s="47">
        <v>0.25</v>
      </c>
      <c r="F766" s="121">
        <f>C766*D766*E766</f>
        <v>0.85000000000000009</v>
      </c>
      <c r="I766" s="67"/>
    </row>
    <row r="767" spans="1:9" ht="15.75" customHeight="1">
      <c r="A767" s="111"/>
      <c r="B767" s="141"/>
      <c r="C767" s="47" t="s">
        <v>329</v>
      </c>
      <c r="D767" s="47"/>
      <c r="E767" s="47"/>
      <c r="I767" s="67"/>
    </row>
    <row r="768" spans="1:9" ht="15.75" customHeight="1">
      <c r="A768" s="111"/>
      <c r="B768" s="141"/>
      <c r="C768" s="47" t="s">
        <v>111</v>
      </c>
      <c r="D768" s="47" t="s">
        <v>254</v>
      </c>
      <c r="E768" s="47" t="s">
        <v>327</v>
      </c>
      <c r="F768" s="47" t="s">
        <v>328</v>
      </c>
      <c r="I768" s="67"/>
    </row>
    <row r="769" spans="1:9" ht="15.75" customHeight="1">
      <c r="A769" s="111"/>
      <c r="B769" s="141"/>
      <c r="C769" s="47">
        <v>11.4</v>
      </c>
      <c r="D769" s="47">
        <v>0.4</v>
      </c>
      <c r="E769" s="47">
        <v>0.25</v>
      </c>
      <c r="F769" s="121">
        <f>C769*D769*E769</f>
        <v>1.1400000000000001</v>
      </c>
      <c r="I769" s="67"/>
    </row>
    <row r="770" spans="1:9" ht="15.75" customHeight="1">
      <c r="A770" s="111"/>
      <c r="C770" s="47" t="s">
        <v>330</v>
      </c>
      <c r="D770" s="47"/>
      <c r="E770" s="47"/>
      <c r="I770" s="67"/>
    </row>
    <row r="771" spans="1:9" ht="15.75" customHeight="1">
      <c r="A771" s="111"/>
      <c r="B771" s="117"/>
      <c r="C771" s="47" t="s">
        <v>111</v>
      </c>
      <c r="D771" s="47" t="s">
        <v>254</v>
      </c>
      <c r="E771" s="47" t="s">
        <v>327</v>
      </c>
      <c r="F771" s="47" t="s">
        <v>328</v>
      </c>
      <c r="I771" s="67"/>
    </row>
    <row r="772" spans="1:9" ht="15.75" customHeight="1">
      <c r="A772" s="111"/>
      <c r="B772" s="117"/>
      <c r="C772" s="47">
        <v>8.5</v>
      </c>
      <c r="D772" s="47">
        <v>0.4</v>
      </c>
      <c r="E772" s="47">
        <v>0.25</v>
      </c>
      <c r="F772" s="121">
        <f>C772*D772*E772</f>
        <v>0.85000000000000009</v>
      </c>
      <c r="I772" s="67"/>
    </row>
    <row r="773" spans="1:9" ht="15.75" customHeight="1">
      <c r="A773" s="111"/>
      <c r="B773" s="117"/>
      <c r="C773" s="117" t="s">
        <v>331</v>
      </c>
      <c r="D773" s="117"/>
      <c r="E773" s="117"/>
      <c r="F773" s="121">
        <f>F766+F769+F772</f>
        <v>2.8400000000000003</v>
      </c>
      <c r="I773" s="67"/>
    </row>
    <row r="774" spans="1:9" ht="15.75" customHeight="1">
      <c r="A774" s="111"/>
      <c r="B774" s="117"/>
      <c r="C774" s="117"/>
      <c r="D774" s="117"/>
      <c r="E774" s="117"/>
      <c r="I774" s="67"/>
    </row>
    <row r="775" spans="1:9" ht="15.75" customHeight="1">
      <c r="A775" s="111"/>
      <c r="B775" s="117"/>
      <c r="C775" s="117"/>
      <c r="D775" s="117"/>
      <c r="E775" s="117"/>
      <c r="I775" s="67"/>
    </row>
    <row r="776" spans="1:9" ht="15.75" customHeight="1">
      <c r="A776" s="111"/>
      <c r="B776" s="117"/>
      <c r="C776" s="117" t="s">
        <v>332</v>
      </c>
      <c r="D776" s="117"/>
      <c r="I776" s="67"/>
    </row>
    <row r="777" spans="1:9" ht="15.75" customHeight="1">
      <c r="C777" s="121" t="s">
        <v>111</v>
      </c>
      <c r="D777" s="121" t="s">
        <v>110</v>
      </c>
      <c r="E777" s="121" t="s">
        <v>249</v>
      </c>
      <c r="F777" s="121" t="s">
        <v>328</v>
      </c>
    </row>
    <row r="778" spans="1:9" ht="15.75" customHeight="1">
      <c r="C778" s="121">
        <v>1</v>
      </c>
      <c r="D778" s="121">
        <v>1</v>
      </c>
      <c r="E778" s="121">
        <v>0.3</v>
      </c>
      <c r="F778" s="121">
        <f>C778*D778*E778</f>
        <v>0.3</v>
      </c>
    </row>
    <row r="779" spans="1:9" ht="15.75" customHeight="1">
      <c r="C779" s="121" t="s">
        <v>264</v>
      </c>
      <c r="F779" s="121">
        <v>4</v>
      </c>
    </row>
    <row r="780" spans="1:9" ht="15.75" customHeight="1">
      <c r="C780" s="121" t="s">
        <v>333</v>
      </c>
      <c r="F780" s="121">
        <f>F778*F779</f>
        <v>1.2</v>
      </c>
    </row>
    <row r="781" spans="1:9" ht="15.75" customHeight="1"/>
    <row r="782" spans="1:9" ht="15.75" customHeight="1">
      <c r="B782" s="121" t="s">
        <v>334</v>
      </c>
    </row>
    <row r="783" spans="1:9" ht="15.75" customHeight="1">
      <c r="B783" s="121" t="s">
        <v>335</v>
      </c>
      <c r="C783" s="121">
        <v>2.84</v>
      </c>
    </row>
    <row r="784" spans="1:9" ht="15.75" customHeight="1">
      <c r="B784" s="121" t="s">
        <v>336</v>
      </c>
      <c r="C784" s="121">
        <v>1.2</v>
      </c>
    </row>
    <row r="785" spans="1:9" ht="15.75" customHeight="1">
      <c r="B785" s="121" t="s">
        <v>124</v>
      </c>
      <c r="C785" s="121">
        <f>C783+C784</f>
        <v>4.04</v>
      </c>
    </row>
    <row r="786" spans="1:9" ht="15.75" customHeight="1"/>
    <row r="787" spans="1:9" ht="15.75" customHeight="1"/>
    <row r="788" spans="1:9" ht="15.75" customHeight="1">
      <c r="A788" s="111"/>
      <c r="B788" s="117"/>
      <c r="C788" s="117"/>
      <c r="D788" s="117"/>
      <c r="E788" s="117"/>
      <c r="I788" s="67"/>
    </row>
    <row r="789" spans="1:9" ht="15.75" customHeight="1">
      <c r="A789" s="118"/>
      <c r="B789" s="119"/>
      <c r="C789" s="119"/>
      <c r="D789" s="119"/>
      <c r="E789" s="119"/>
      <c r="F789" s="72"/>
      <c r="G789" s="72"/>
      <c r="H789" s="72"/>
      <c r="I789" s="73"/>
    </row>
    <row r="790" spans="1:9" ht="15.75" customHeight="1"/>
    <row r="791" spans="1:9" ht="15.75" customHeight="1">
      <c r="A791" s="205" t="s">
        <v>102</v>
      </c>
      <c r="B791" s="182"/>
      <c r="C791" s="182"/>
      <c r="D791" s="182"/>
      <c r="E791" s="182"/>
      <c r="F791" s="182"/>
      <c r="G791" s="183"/>
      <c r="H791" s="57" t="s">
        <v>103</v>
      </c>
      <c r="I791" s="57"/>
    </row>
    <row r="792" spans="1:9" ht="15.75" customHeight="1">
      <c r="A792" s="58" t="s">
        <v>104</v>
      </c>
      <c r="B792" s="59">
        <v>3</v>
      </c>
      <c r="C792" s="227" t="s">
        <v>298</v>
      </c>
      <c r="D792" s="182"/>
      <c r="E792" s="182"/>
      <c r="F792" s="182"/>
      <c r="G792" s="183"/>
      <c r="H792" s="57" t="s">
        <v>105</v>
      </c>
      <c r="I792" s="57" t="s">
        <v>317</v>
      </c>
    </row>
    <row r="793" spans="1:9" ht="48" customHeight="1">
      <c r="A793" s="74" t="s">
        <v>106</v>
      </c>
      <c r="B793" s="75">
        <v>3.11</v>
      </c>
      <c r="C793" s="213" t="s">
        <v>337</v>
      </c>
      <c r="D793" s="185"/>
      <c r="E793" s="185"/>
      <c r="F793" s="185"/>
      <c r="G793" s="186"/>
      <c r="H793" s="214" t="s">
        <v>338</v>
      </c>
      <c r="I793" s="215"/>
    </row>
    <row r="794" spans="1:9" ht="15.75" customHeight="1">
      <c r="A794" s="62"/>
      <c r="B794" s="113"/>
      <c r="C794" s="113"/>
      <c r="D794" s="113"/>
      <c r="E794" s="113"/>
      <c r="F794" s="210"/>
      <c r="G794" s="185"/>
      <c r="H794" s="185"/>
      <c r="I794" s="186"/>
    </row>
    <row r="795" spans="1:9" ht="15.75" customHeight="1">
      <c r="A795" s="111"/>
      <c r="B795" s="117" t="s">
        <v>228</v>
      </c>
      <c r="C795" s="117" t="s">
        <v>339</v>
      </c>
      <c r="D795" s="117" t="s">
        <v>340</v>
      </c>
      <c r="E795" s="117" t="s">
        <v>341</v>
      </c>
      <c r="F795" s="201"/>
      <c r="G795" s="199"/>
      <c r="H795" s="199"/>
      <c r="I795" s="202"/>
    </row>
    <row r="796" spans="1:9" ht="15.75" customHeight="1">
      <c r="A796" s="111"/>
      <c r="B796" s="241" t="s">
        <v>342</v>
      </c>
      <c r="C796" s="230">
        <v>3.75</v>
      </c>
      <c r="D796" s="230">
        <v>1.1499999999999999</v>
      </c>
      <c r="E796" s="230">
        <f>C796*D796</f>
        <v>4.3125</v>
      </c>
      <c r="F796" s="201"/>
      <c r="G796" s="199"/>
      <c r="H796" s="199"/>
      <c r="I796" s="202"/>
    </row>
    <row r="797" spans="1:9" ht="15.75" customHeight="1">
      <c r="A797" s="111"/>
      <c r="B797" s="199"/>
      <c r="C797" s="199"/>
      <c r="D797" s="199"/>
      <c r="E797" s="199"/>
      <c r="F797" s="201"/>
      <c r="G797" s="199"/>
      <c r="H797" s="199"/>
      <c r="I797" s="202"/>
    </row>
    <row r="798" spans="1:9" ht="15.75" customHeight="1">
      <c r="A798" s="111"/>
      <c r="B798" s="199"/>
      <c r="C798" s="199"/>
      <c r="D798" s="199"/>
      <c r="E798" s="199"/>
      <c r="F798" s="201"/>
      <c r="G798" s="199"/>
      <c r="H798" s="199"/>
      <c r="I798" s="202"/>
    </row>
    <row r="799" spans="1:9" ht="15.75" customHeight="1">
      <c r="A799" s="111"/>
      <c r="B799" s="241" t="s">
        <v>343</v>
      </c>
      <c r="C799" s="230">
        <v>3.75</v>
      </c>
      <c r="D799" s="230">
        <v>1.1499999999999999</v>
      </c>
      <c r="E799" s="230">
        <f>C799*D799</f>
        <v>4.3125</v>
      </c>
      <c r="F799" s="201"/>
      <c r="G799" s="199"/>
      <c r="H799" s="199"/>
      <c r="I799" s="202"/>
    </row>
    <row r="800" spans="1:9" ht="15.75" customHeight="1">
      <c r="A800" s="111"/>
      <c r="B800" s="199"/>
      <c r="C800" s="199"/>
      <c r="D800" s="199"/>
      <c r="E800" s="199"/>
      <c r="F800" s="201"/>
      <c r="G800" s="199"/>
      <c r="H800" s="199"/>
      <c r="I800" s="202"/>
    </row>
    <row r="801" spans="1:9" ht="15.75" customHeight="1">
      <c r="A801" s="111"/>
      <c r="B801" s="199"/>
      <c r="C801" s="199"/>
      <c r="D801" s="199"/>
      <c r="E801" s="199"/>
      <c r="F801" s="201"/>
      <c r="G801" s="199"/>
      <c r="H801" s="199"/>
      <c r="I801" s="202"/>
    </row>
    <row r="802" spans="1:9" ht="15.75" customHeight="1">
      <c r="A802" s="111"/>
      <c r="B802" s="224" t="s">
        <v>311</v>
      </c>
      <c r="C802" s="199"/>
      <c r="D802" s="199"/>
      <c r="E802" s="130">
        <f>E796+E799</f>
        <v>8.625</v>
      </c>
      <c r="F802" s="201"/>
      <c r="G802" s="199"/>
      <c r="H802" s="199"/>
      <c r="I802" s="202"/>
    </row>
    <row r="803" spans="1:9" ht="15.75" customHeight="1">
      <c r="A803" s="111"/>
      <c r="B803" s="117"/>
      <c r="C803" s="117"/>
      <c r="D803" s="117"/>
      <c r="E803" s="117"/>
      <c r="F803" s="201"/>
      <c r="G803" s="199"/>
      <c r="H803" s="199"/>
      <c r="I803" s="202"/>
    </row>
    <row r="804" spans="1:9" ht="15.75" customHeight="1">
      <c r="A804" s="111"/>
      <c r="B804" s="117"/>
      <c r="C804" s="117"/>
      <c r="D804" s="117"/>
      <c r="E804" s="117"/>
      <c r="F804" s="201"/>
      <c r="G804" s="199"/>
      <c r="H804" s="199"/>
      <c r="I804" s="202"/>
    </row>
    <row r="805" spans="1:9" ht="15.75" customHeight="1">
      <c r="A805" s="111"/>
      <c r="B805" s="117"/>
      <c r="C805" s="117"/>
      <c r="D805" s="117"/>
      <c r="E805" s="117"/>
      <c r="F805" s="201"/>
      <c r="G805" s="199"/>
      <c r="H805" s="199"/>
      <c r="I805" s="202"/>
    </row>
    <row r="806" spans="1:9" ht="15.75" customHeight="1">
      <c r="A806" s="111"/>
      <c r="B806" s="117"/>
      <c r="C806" s="117"/>
      <c r="D806" s="117"/>
      <c r="E806" s="117"/>
      <c r="F806" s="201"/>
      <c r="G806" s="199"/>
      <c r="H806" s="199"/>
      <c r="I806" s="202"/>
    </row>
    <row r="807" spans="1:9" ht="15.75" customHeight="1">
      <c r="A807" s="111"/>
      <c r="B807" s="117"/>
      <c r="C807" s="117"/>
      <c r="D807" s="117"/>
      <c r="E807" s="117"/>
      <c r="F807" s="201"/>
      <c r="G807" s="199"/>
      <c r="H807" s="199"/>
      <c r="I807" s="202"/>
    </row>
    <row r="808" spans="1:9" ht="15.75" customHeight="1">
      <c r="A808" s="111"/>
      <c r="B808" s="117"/>
      <c r="C808" s="117"/>
      <c r="D808" s="117"/>
      <c r="E808" s="117"/>
      <c r="F808" s="201"/>
      <c r="G808" s="199"/>
      <c r="H808" s="199"/>
      <c r="I808" s="202"/>
    </row>
    <row r="809" spans="1:9" ht="15.75" customHeight="1">
      <c r="A809" s="111"/>
      <c r="B809" s="117"/>
      <c r="C809" s="117"/>
      <c r="D809" s="117"/>
      <c r="E809" s="117"/>
      <c r="F809" s="201"/>
      <c r="G809" s="199"/>
      <c r="H809" s="199"/>
      <c r="I809" s="202"/>
    </row>
    <row r="810" spans="1:9" ht="15.75" customHeight="1">
      <c r="A810" s="118"/>
      <c r="B810" s="119"/>
      <c r="C810" s="119"/>
      <c r="D810" s="119"/>
      <c r="E810" s="119"/>
      <c r="F810" s="203"/>
      <c r="G810" s="188"/>
      <c r="H810" s="188"/>
      <c r="I810" s="189"/>
    </row>
    <row r="811" spans="1:9" ht="15.75" customHeight="1">
      <c r="A811" s="117"/>
      <c r="B811" s="117"/>
      <c r="C811" s="117"/>
      <c r="D811" s="117"/>
      <c r="E811" s="117"/>
      <c r="F811" s="117"/>
      <c r="G811" s="117"/>
      <c r="H811" s="117"/>
      <c r="I811" s="117"/>
    </row>
    <row r="812" spans="1:9" ht="15.75" customHeight="1">
      <c r="A812" s="205" t="s">
        <v>102</v>
      </c>
      <c r="B812" s="182"/>
      <c r="C812" s="182"/>
      <c r="D812" s="182"/>
      <c r="E812" s="182"/>
      <c r="F812" s="182"/>
      <c r="G812" s="183"/>
      <c r="H812" s="142" t="s">
        <v>103</v>
      </c>
      <c r="I812" s="57"/>
    </row>
    <row r="813" spans="1:9" ht="15.75" customHeight="1">
      <c r="A813" s="143" t="s">
        <v>104</v>
      </c>
      <c r="B813" s="144">
        <v>5</v>
      </c>
      <c r="C813" s="242" t="s">
        <v>344</v>
      </c>
      <c r="D813" s="182"/>
      <c r="E813" s="182"/>
      <c r="F813" s="182"/>
      <c r="G813" s="183"/>
      <c r="H813" s="57" t="s">
        <v>105</v>
      </c>
      <c r="I813" s="57" t="s">
        <v>44</v>
      </c>
    </row>
    <row r="814" spans="1:9" ht="15.75" customHeight="1">
      <c r="A814" s="60" t="s">
        <v>106</v>
      </c>
      <c r="B814" s="99">
        <v>5.2</v>
      </c>
      <c r="C814" s="207" t="s">
        <v>345</v>
      </c>
      <c r="D814" s="182"/>
      <c r="E814" s="182"/>
      <c r="F814" s="182"/>
      <c r="G814" s="183"/>
      <c r="H814" s="208" t="s">
        <v>346</v>
      </c>
      <c r="I814" s="183"/>
    </row>
    <row r="815" spans="1:9" ht="15.75" customHeight="1">
      <c r="A815" s="111"/>
      <c r="B815" s="117"/>
      <c r="C815" s="117"/>
      <c r="D815" s="117"/>
      <c r="E815" s="145"/>
      <c r="F815" s="145"/>
      <c r="G815" s="145"/>
      <c r="H815" s="145"/>
      <c r="I815" s="124"/>
    </row>
    <row r="816" spans="1:9" ht="15.75" customHeight="1">
      <c r="A816" s="243" t="s">
        <v>347</v>
      </c>
      <c r="B816" s="199"/>
      <c r="C816" s="145" t="s">
        <v>3</v>
      </c>
      <c r="D816" s="145" t="s">
        <v>110</v>
      </c>
      <c r="E816" s="145" t="s">
        <v>111</v>
      </c>
      <c r="F816" s="145" t="s">
        <v>251</v>
      </c>
      <c r="G816" s="145"/>
      <c r="H816" s="145"/>
      <c r="I816" s="124"/>
    </row>
    <row r="817" spans="1:9" ht="15.75" customHeight="1">
      <c r="A817" s="146" t="s">
        <v>110</v>
      </c>
      <c r="B817" s="145" t="s">
        <v>111</v>
      </c>
      <c r="C817" s="145" t="s">
        <v>326</v>
      </c>
      <c r="D817" s="145">
        <v>1.6</v>
      </c>
      <c r="E817" s="145">
        <v>40.67</v>
      </c>
      <c r="F817" s="145">
        <f t="shared" ref="F817:F819" si="12">D817*E817</f>
        <v>65.072000000000003</v>
      </c>
      <c r="G817" s="145"/>
      <c r="H817" s="145"/>
      <c r="I817" s="124"/>
    </row>
    <row r="818" spans="1:9" ht="15.75" customHeight="1">
      <c r="A818" s="146">
        <v>0.4</v>
      </c>
      <c r="B818" s="145">
        <v>0.23</v>
      </c>
      <c r="C818" s="145" t="s">
        <v>329</v>
      </c>
      <c r="D818" s="145">
        <v>0.95</v>
      </c>
      <c r="E818" s="145">
        <v>13.75</v>
      </c>
      <c r="F818" s="145">
        <f t="shared" si="12"/>
        <v>13.0625</v>
      </c>
      <c r="G818" s="145"/>
      <c r="H818" s="145"/>
      <c r="I818" s="124"/>
    </row>
    <row r="819" spans="1:9" ht="15.75" customHeight="1">
      <c r="A819" s="146" t="s">
        <v>348</v>
      </c>
      <c r="B819" s="145">
        <f>B818*A818</f>
        <v>9.2000000000000012E-2</v>
      </c>
      <c r="C819" s="145" t="s">
        <v>330</v>
      </c>
      <c r="D819" s="145">
        <v>1</v>
      </c>
      <c r="E819" s="145">
        <v>40.67</v>
      </c>
      <c r="F819" s="145">
        <f t="shared" si="12"/>
        <v>40.67</v>
      </c>
      <c r="G819" s="145"/>
      <c r="H819" s="145"/>
      <c r="I819" s="124"/>
    </row>
    <row r="820" spans="1:9" ht="15.75" customHeight="1">
      <c r="A820" s="146" t="s">
        <v>255</v>
      </c>
      <c r="B820" s="145">
        <v>16</v>
      </c>
      <c r="C820" s="244" t="s">
        <v>349</v>
      </c>
      <c r="D820" s="199"/>
      <c r="E820" s="145"/>
      <c r="F820" s="145">
        <f>F817+F818+F819</f>
        <v>118.8045</v>
      </c>
      <c r="G820" s="145"/>
      <c r="H820" s="145"/>
      <c r="I820" s="124"/>
    </row>
    <row r="821" spans="1:9" ht="15.75" customHeight="1">
      <c r="A821" s="146" t="s">
        <v>350</v>
      </c>
      <c r="B821" s="145">
        <f>B819*B820</f>
        <v>1.4720000000000002</v>
      </c>
      <c r="C821" s="244" t="s">
        <v>351</v>
      </c>
      <c r="D821" s="199"/>
      <c r="E821" s="145"/>
      <c r="F821" s="145">
        <v>1.61</v>
      </c>
      <c r="G821" s="145"/>
      <c r="H821" s="145"/>
      <c r="I821" s="124"/>
    </row>
    <row r="822" spans="1:9" ht="15.75" customHeight="1">
      <c r="A822" s="146" t="s">
        <v>110</v>
      </c>
      <c r="B822" s="145" t="s">
        <v>111</v>
      </c>
      <c r="C822" s="244" t="s">
        <v>124</v>
      </c>
      <c r="D822" s="199"/>
      <c r="E822" s="145"/>
      <c r="F822" s="145">
        <f>F820-F821</f>
        <v>117.19450000000001</v>
      </c>
      <c r="G822" s="145"/>
      <c r="H822" s="145"/>
      <c r="I822" s="124"/>
    </row>
    <row r="823" spans="1:9" ht="15.75" customHeight="1">
      <c r="A823" s="146">
        <v>0.3</v>
      </c>
      <c r="B823" s="145">
        <v>0.23</v>
      </c>
      <c r="C823" s="85"/>
      <c r="D823" s="85"/>
      <c r="E823" s="145"/>
      <c r="F823" s="145"/>
      <c r="G823" s="145"/>
      <c r="H823" s="145"/>
      <c r="I823" s="124"/>
    </row>
    <row r="824" spans="1:9" ht="15.75" customHeight="1">
      <c r="A824" s="146" t="s">
        <v>348</v>
      </c>
      <c r="B824" s="145">
        <f>B823*A823</f>
        <v>6.9000000000000006E-2</v>
      </c>
      <c r="C824" s="85"/>
      <c r="D824" s="85"/>
      <c r="E824" s="145"/>
      <c r="F824" s="145"/>
      <c r="G824" s="145"/>
      <c r="H824" s="145"/>
      <c r="I824" s="124"/>
    </row>
    <row r="825" spans="1:9" ht="15.75" customHeight="1">
      <c r="A825" s="146" t="s">
        <v>255</v>
      </c>
      <c r="B825" s="145">
        <v>2</v>
      </c>
      <c r="C825" s="117"/>
      <c r="D825" s="117"/>
      <c r="E825" s="145"/>
      <c r="F825" s="145"/>
      <c r="G825" s="145"/>
      <c r="H825" s="145"/>
      <c r="I825" s="124"/>
    </row>
    <row r="826" spans="1:9" ht="15.75" customHeight="1">
      <c r="A826" s="146" t="s">
        <v>352</v>
      </c>
      <c r="B826" s="145">
        <f>B824*B825</f>
        <v>0.13800000000000001</v>
      </c>
      <c r="C826" s="117"/>
      <c r="D826" s="117"/>
      <c r="E826" s="145"/>
      <c r="F826" s="145"/>
      <c r="G826" s="145"/>
      <c r="H826" s="145"/>
      <c r="I826" s="124"/>
    </row>
    <row r="827" spans="1:9" ht="15.75" customHeight="1">
      <c r="A827" s="245" t="s">
        <v>289</v>
      </c>
      <c r="B827" s="244">
        <f>B821+B826</f>
        <v>1.6100000000000003</v>
      </c>
      <c r="C827" s="117"/>
      <c r="D827" s="117"/>
      <c r="E827" s="145"/>
      <c r="F827" s="145"/>
      <c r="G827" s="145"/>
      <c r="H827" s="145"/>
      <c r="I827" s="124"/>
    </row>
    <row r="828" spans="1:9" ht="15.75" customHeight="1">
      <c r="A828" s="201"/>
      <c r="B828" s="199"/>
      <c r="C828" s="117"/>
      <c r="D828" s="117"/>
      <c r="E828" s="145"/>
      <c r="F828" s="145"/>
      <c r="G828" s="145"/>
      <c r="H828" s="145"/>
      <c r="I828" s="124"/>
    </row>
    <row r="829" spans="1:9" ht="15.75" customHeight="1">
      <c r="A829" s="111"/>
      <c r="B829" s="117"/>
      <c r="C829" s="117"/>
      <c r="D829" s="117"/>
      <c r="E829" s="145"/>
      <c r="F829" s="145"/>
      <c r="G829" s="145"/>
      <c r="H829" s="145"/>
      <c r="I829" s="124"/>
    </row>
    <row r="830" spans="1:9" ht="15.75" customHeight="1">
      <c r="A830" s="111"/>
      <c r="B830" s="117"/>
      <c r="C830" s="117"/>
      <c r="D830" s="117"/>
      <c r="E830" s="145"/>
      <c r="F830" s="145"/>
      <c r="G830" s="145"/>
      <c r="H830" s="145"/>
      <c r="I830" s="124"/>
    </row>
    <row r="831" spans="1:9" ht="15.75" customHeight="1">
      <c r="A831" s="111"/>
      <c r="B831" s="117"/>
      <c r="C831" s="117"/>
      <c r="D831" s="117"/>
      <c r="E831" s="145"/>
      <c r="F831" s="145"/>
      <c r="G831" s="145"/>
      <c r="H831" s="145"/>
      <c r="I831" s="124"/>
    </row>
    <row r="832" spans="1:9" ht="15.75" customHeight="1">
      <c r="A832" s="118"/>
      <c r="B832" s="119"/>
      <c r="C832" s="119"/>
      <c r="D832" s="119"/>
      <c r="E832" s="147"/>
      <c r="F832" s="147"/>
      <c r="G832" s="147"/>
      <c r="H832" s="147"/>
      <c r="I832" s="132"/>
    </row>
    <row r="833" spans="1:9" ht="15.75" customHeight="1">
      <c r="A833" s="117"/>
      <c r="B833" s="117"/>
      <c r="C833" s="117"/>
      <c r="D833" s="117"/>
      <c r="E833" s="117"/>
      <c r="F833" s="117"/>
      <c r="G833" s="117"/>
      <c r="H833" s="117"/>
      <c r="I833" s="117"/>
    </row>
    <row r="834" spans="1:9" ht="15.75" customHeight="1"/>
    <row r="835" spans="1:9" ht="15.75" customHeight="1">
      <c r="A835" s="205" t="s">
        <v>102</v>
      </c>
      <c r="B835" s="182"/>
      <c r="C835" s="182"/>
      <c r="D835" s="182"/>
      <c r="E835" s="182"/>
      <c r="F835" s="182"/>
      <c r="G835" s="183"/>
      <c r="H835" s="142" t="s">
        <v>103</v>
      </c>
      <c r="I835" s="57"/>
    </row>
    <row r="836" spans="1:9" ht="15.75" customHeight="1">
      <c r="A836" s="143" t="s">
        <v>104</v>
      </c>
      <c r="B836" s="144">
        <v>11</v>
      </c>
      <c r="C836" s="240" t="s">
        <v>49</v>
      </c>
      <c r="D836" s="182"/>
      <c r="E836" s="182"/>
      <c r="F836" s="182"/>
      <c r="G836" s="183"/>
      <c r="H836" s="57" t="s">
        <v>105</v>
      </c>
      <c r="I836" s="57" t="s">
        <v>44</v>
      </c>
    </row>
    <row r="837" spans="1:9" ht="15.75" customHeight="1">
      <c r="A837" s="60" t="s">
        <v>106</v>
      </c>
      <c r="B837" s="99">
        <v>11.01</v>
      </c>
      <c r="C837" s="212" t="s">
        <v>353</v>
      </c>
      <c r="D837" s="182"/>
      <c r="E837" s="182"/>
      <c r="F837" s="182"/>
      <c r="G837" s="183"/>
      <c r="H837" s="208" t="s">
        <v>354</v>
      </c>
      <c r="I837" s="183"/>
    </row>
    <row r="838" spans="1:9" ht="15.75" customHeight="1">
      <c r="A838" s="57" t="s">
        <v>355</v>
      </c>
      <c r="B838" s="57" t="s">
        <v>160</v>
      </c>
      <c r="C838" s="57" t="s">
        <v>159</v>
      </c>
      <c r="D838" s="57" t="s">
        <v>303</v>
      </c>
      <c r="E838" s="148" t="s">
        <v>160</v>
      </c>
      <c r="F838" s="57" t="s">
        <v>159</v>
      </c>
      <c r="G838" s="149" t="s">
        <v>356</v>
      </c>
      <c r="H838" s="150" t="s">
        <v>357</v>
      </c>
      <c r="I838" s="61" t="s">
        <v>358</v>
      </c>
    </row>
    <row r="839" spans="1:9" ht="15.75" customHeight="1">
      <c r="A839" s="57" t="s">
        <v>244</v>
      </c>
      <c r="B839" s="57">
        <v>2.74</v>
      </c>
      <c r="C839" s="57">
        <v>3</v>
      </c>
      <c r="D839" s="57">
        <f t="shared" ref="D839:D861" si="13">B839*C839</f>
        <v>8.2200000000000006</v>
      </c>
      <c r="E839" s="57">
        <v>1.5</v>
      </c>
      <c r="F839" s="57">
        <v>1.1000000000000001</v>
      </c>
      <c r="G839" s="57">
        <f t="shared" ref="G839:G853" si="14">E839*F839</f>
        <v>1.6500000000000001</v>
      </c>
      <c r="H839" s="148"/>
      <c r="I839" s="57">
        <f t="shared" ref="I839:I849" si="15">D839-G839-H839</f>
        <v>6.57</v>
      </c>
    </row>
    <row r="840" spans="1:9" ht="15.75" customHeight="1">
      <c r="A840" s="57" t="s">
        <v>245</v>
      </c>
      <c r="B840" s="57">
        <v>2.8</v>
      </c>
      <c r="C840" s="57">
        <v>3</v>
      </c>
      <c r="D840" s="57">
        <f t="shared" si="13"/>
        <v>8.3999999999999986</v>
      </c>
      <c r="E840" s="57">
        <v>0</v>
      </c>
      <c r="F840" s="57">
        <v>0</v>
      </c>
      <c r="G840" s="57">
        <f t="shared" si="14"/>
        <v>0</v>
      </c>
      <c r="H840" s="57">
        <v>0</v>
      </c>
      <c r="I840" s="57">
        <f t="shared" si="15"/>
        <v>8.3999999999999986</v>
      </c>
    </row>
    <row r="841" spans="1:9" ht="15.75" customHeight="1">
      <c r="A841" s="57" t="s">
        <v>307</v>
      </c>
      <c r="B841" s="57">
        <v>2</v>
      </c>
      <c r="C841" s="57">
        <v>3</v>
      </c>
      <c r="D841" s="57">
        <f t="shared" si="13"/>
        <v>6</v>
      </c>
      <c r="E841" s="57">
        <v>0</v>
      </c>
      <c r="F841" s="57">
        <v>0</v>
      </c>
      <c r="G841" s="57">
        <f t="shared" si="14"/>
        <v>0</v>
      </c>
      <c r="H841" s="57">
        <v>2.1</v>
      </c>
      <c r="I841" s="57">
        <f t="shared" si="15"/>
        <v>3.9</v>
      </c>
    </row>
    <row r="842" spans="1:9" ht="15.75" customHeight="1">
      <c r="A842" s="57" t="s">
        <v>308</v>
      </c>
      <c r="B842" s="57">
        <v>0.57999999999999996</v>
      </c>
      <c r="C842" s="57">
        <v>3</v>
      </c>
      <c r="D842" s="57">
        <f t="shared" si="13"/>
        <v>1.7399999999999998</v>
      </c>
      <c r="E842" s="57">
        <v>0</v>
      </c>
      <c r="F842" s="57">
        <v>0</v>
      </c>
      <c r="G842" s="57">
        <f t="shared" si="14"/>
        <v>0</v>
      </c>
      <c r="H842" s="57">
        <v>0</v>
      </c>
      <c r="I842" s="57">
        <f t="shared" si="15"/>
        <v>1.7399999999999998</v>
      </c>
    </row>
    <row r="843" spans="1:9" ht="15.75" customHeight="1">
      <c r="A843" s="57" t="s">
        <v>309</v>
      </c>
      <c r="B843" s="57">
        <v>4.08</v>
      </c>
      <c r="C843" s="57">
        <v>3</v>
      </c>
      <c r="D843" s="57">
        <f t="shared" si="13"/>
        <v>12.24</v>
      </c>
      <c r="E843" s="57">
        <v>0</v>
      </c>
      <c r="F843" s="57">
        <v>0</v>
      </c>
      <c r="G843" s="57">
        <f t="shared" si="14"/>
        <v>0</v>
      </c>
      <c r="H843" s="57">
        <v>2.1</v>
      </c>
      <c r="I843" s="57">
        <f t="shared" si="15"/>
        <v>10.14</v>
      </c>
    </row>
    <row r="844" spans="1:9" ht="15.75" customHeight="1">
      <c r="A844" s="57" t="s">
        <v>310</v>
      </c>
      <c r="B844" s="57">
        <v>1.92</v>
      </c>
      <c r="C844" s="57">
        <v>3</v>
      </c>
      <c r="D844" s="57">
        <f t="shared" si="13"/>
        <v>5.76</v>
      </c>
      <c r="E844" s="57">
        <v>0</v>
      </c>
      <c r="F844" s="57">
        <v>0</v>
      </c>
      <c r="G844" s="57">
        <f t="shared" si="14"/>
        <v>0</v>
      </c>
      <c r="H844" s="57">
        <v>2.1</v>
      </c>
      <c r="I844" s="57">
        <f t="shared" si="15"/>
        <v>3.6599999999999997</v>
      </c>
    </row>
    <row r="845" spans="1:9" ht="15.75" customHeight="1">
      <c r="A845" s="57" t="s">
        <v>359</v>
      </c>
      <c r="B845" s="57">
        <v>1.86</v>
      </c>
      <c r="C845" s="57">
        <v>3</v>
      </c>
      <c r="D845" s="57">
        <f t="shared" si="13"/>
        <v>5.58</v>
      </c>
      <c r="E845" s="57">
        <v>0</v>
      </c>
      <c r="F845" s="57">
        <v>0</v>
      </c>
      <c r="G845" s="57">
        <f t="shared" si="14"/>
        <v>0</v>
      </c>
      <c r="H845" s="57">
        <v>0</v>
      </c>
      <c r="I845" s="57">
        <f t="shared" si="15"/>
        <v>5.58</v>
      </c>
    </row>
    <row r="846" spans="1:9" ht="15.75" customHeight="1">
      <c r="A846" s="57" t="s">
        <v>360</v>
      </c>
      <c r="B846" s="57">
        <v>4.63</v>
      </c>
      <c r="C846" s="57">
        <v>3</v>
      </c>
      <c r="D846" s="57">
        <f t="shared" si="13"/>
        <v>13.89</v>
      </c>
      <c r="E846" s="57">
        <v>0</v>
      </c>
      <c r="F846" s="57">
        <v>0</v>
      </c>
      <c r="G846" s="57">
        <f t="shared" si="14"/>
        <v>0</v>
      </c>
      <c r="H846" s="57">
        <v>2.1</v>
      </c>
      <c r="I846" s="57">
        <f t="shared" si="15"/>
        <v>11.790000000000001</v>
      </c>
    </row>
    <row r="847" spans="1:9" ht="15.75" customHeight="1">
      <c r="A847" s="57" t="s">
        <v>361</v>
      </c>
      <c r="B847" s="57">
        <v>3.41</v>
      </c>
      <c r="C847" s="57">
        <v>3</v>
      </c>
      <c r="D847" s="57">
        <f t="shared" si="13"/>
        <v>10.23</v>
      </c>
      <c r="E847" s="57">
        <v>0</v>
      </c>
      <c r="F847" s="57">
        <v>0</v>
      </c>
      <c r="G847" s="57">
        <f t="shared" si="14"/>
        <v>0</v>
      </c>
      <c r="H847" s="57">
        <v>2.1</v>
      </c>
      <c r="I847" s="57">
        <f t="shared" si="15"/>
        <v>8.1300000000000008</v>
      </c>
    </row>
    <row r="848" spans="1:9" ht="15.75" customHeight="1">
      <c r="A848" s="57" t="s">
        <v>362</v>
      </c>
      <c r="B848" s="57">
        <v>4.75</v>
      </c>
      <c r="C848" s="57">
        <v>3</v>
      </c>
      <c r="D848" s="57">
        <f t="shared" si="13"/>
        <v>14.25</v>
      </c>
      <c r="E848" s="57">
        <v>0</v>
      </c>
      <c r="F848" s="57">
        <v>0</v>
      </c>
      <c r="G848" s="57">
        <f t="shared" si="14"/>
        <v>0</v>
      </c>
      <c r="H848" s="57">
        <v>0</v>
      </c>
      <c r="I848" s="57">
        <f t="shared" si="15"/>
        <v>14.25</v>
      </c>
    </row>
    <row r="849" spans="1:9" ht="15.75" customHeight="1">
      <c r="A849" s="57" t="s">
        <v>363</v>
      </c>
      <c r="B849" s="57">
        <v>3.09</v>
      </c>
      <c r="C849" s="57">
        <v>3</v>
      </c>
      <c r="D849" s="57">
        <f t="shared" si="13"/>
        <v>9.27</v>
      </c>
      <c r="E849" s="57">
        <v>1.6</v>
      </c>
      <c r="F849" s="57">
        <v>0.9</v>
      </c>
      <c r="G849" s="57">
        <f t="shared" si="14"/>
        <v>1.4400000000000002</v>
      </c>
      <c r="H849" s="57">
        <v>2.1</v>
      </c>
      <c r="I849" s="57">
        <f t="shared" si="15"/>
        <v>5.7299999999999986</v>
      </c>
    </row>
    <row r="850" spans="1:9" ht="15.75" customHeight="1">
      <c r="A850" s="57" t="s">
        <v>364</v>
      </c>
      <c r="B850" s="57">
        <v>4.63</v>
      </c>
      <c r="C850" s="57">
        <v>3</v>
      </c>
      <c r="D850" s="57">
        <f t="shared" si="13"/>
        <v>13.89</v>
      </c>
      <c r="E850" s="57">
        <v>2</v>
      </c>
      <c r="F850" s="57">
        <v>0.9</v>
      </c>
      <c r="G850" s="57">
        <f t="shared" si="14"/>
        <v>1.8</v>
      </c>
      <c r="H850" s="57">
        <v>0</v>
      </c>
      <c r="I850" s="57">
        <f>(D850-G850-H850)*3</f>
        <v>36.269999999999996</v>
      </c>
    </row>
    <row r="851" spans="1:9" ht="15.75" customHeight="1">
      <c r="A851" s="57" t="s">
        <v>365</v>
      </c>
      <c r="B851" s="57">
        <v>4.4000000000000004</v>
      </c>
      <c r="C851" s="57">
        <v>3</v>
      </c>
      <c r="D851" s="57">
        <f t="shared" si="13"/>
        <v>13.200000000000001</v>
      </c>
      <c r="E851" s="57">
        <v>2</v>
      </c>
      <c r="F851" s="57">
        <v>0.9</v>
      </c>
      <c r="G851" s="57">
        <f t="shared" si="14"/>
        <v>1.8</v>
      </c>
      <c r="H851" s="57">
        <v>2.1</v>
      </c>
      <c r="I851" s="57">
        <f t="shared" ref="I851:I855" si="16">D851-G851-H851</f>
        <v>9.3000000000000007</v>
      </c>
    </row>
    <row r="852" spans="1:9" ht="15.75" customHeight="1">
      <c r="A852" s="57" t="s">
        <v>366</v>
      </c>
      <c r="B852" s="57">
        <v>3.67</v>
      </c>
      <c r="C852" s="57">
        <v>3</v>
      </c>
      <c r="D852" s="57">
        <f t="shared" si="13"/>
        <v>11.01</v>
      </c>
      <c r="E852" s="57">
        <v>1</v>
      </c>
      <c r="F852" s="57">
        <v>0.9</v>
      </c>
      <c r="G852" s="57">
        <f t="shared" si="14"/>
        <v>0.9</v>
      </c>
      <c r="H852" s="57">
        <v>2.1</v>
      </c>
      <c r="I852" s="57">
        <f t="shared" si="16"/>
        <v>8.01</v>
      </c>
    </row>
    <row r="853" spans="1:9" ht="15.75" customHeight="1">
      <c r="A853" s="57" t="s">
        <v>367</v>
      </c>
      <c r="B853" s="57">
        <v>5.32</v>
      </c>
      <c r="C853" s="57">
        <v>3</v>
      </c>
      <c r="D853" s="57">
        <f t="shared" si="13"/>
        <v>15.96</v>
      </c>
      <c r="E853" s="57">
        <v>2</v>
      </c>
      <c r="F853" s="57">
        <v>0.9</v>
      </c>
      <c r="G853" s="57">
        <f t="shared" si="14"/>
        <v>1.8</v>
      </c>
      <c r="H853" s="57">
        <v>2.1</v>
      </c>
      <c r="I853" s="57">
        <f t="shared" si="16"/>
        <v>12.06</v>
      </c>
    </row>
    <row r="854" spans="1:9" ht="15.75" customHeight="1">
      <c r="A854" s="57" t="s">
        <v>368</v>
      </c>
      <c r="B854" s="57">
        <v>16.48</v>
      </c>
      <c r="C854" s="57">
        <v>3</v>
      </c>
      <c r="D854" s="57">
        <f t="shared" si="13"/>
        <v>49.44</v>
      </c>
      <c r="E854" s="218" t="s">
        <v>369</v>
      </c>
      <c r="F854" s="183"/>
      <c r="G854" s="57">
        <v>3.96</v>
      </c>
      <c r="H854" s="57">
        <v>14.28</v>
      </c>
      <c r="I854" s="57">
        <f t="shared" si="16"/>
        <v>31.199999999999996</v>
      </c>
    </row>
    <row r="855" spans="1:9" ht="15.75" customHeight="1">
      <c r="A855" s="57" t="s">
        <v>370</v>
      </c>
      <c r="B855" s="57">
        <v>1.94</v>
      </c>
      <c r="C855" s="57">
        <v>3</v>
      </c>
      <c r="D855" s="57">
        <f t="shared" si="13"/>
        <v>5.82</v>
      </c>
      <c r="E855" s="57">
        <v>0</v>
      </c>
      <c r="F855" s="57">
        <v>0</v>
      </c>
      <c r="G855" s="57">
        <f t="shared" ref="G855:G861" si="17">E855*F855</f>
        <v>0</v>
      </c>
      <c r="H855" s="57">
        <v>0</v>
      </c>
      <c r="I855" s="57">
        <f t="shared" si="16"/>
        <v>5.82</v>
      </c>
    </row>
    <row r="856" spans="1:9" ht="15.75" customHeight="1">
      <c r="A856" s="57" t="s">
        <v>371</v>
      </c>
      <c r="B856" s="57">
        <v>4.1100000000000003</v>
      </c>
      <c r="C856" s="57">
        <v>3</v>
      </c>
      <c r="D856" s="57">
        <f t="shared" si="13"/>
        <v>12.330000000000002</v>
      </c>
      <c r="E856" s="57">
        <v>0</v>
      </c>
      <c r="F856" s="57">
        <v>0</v>
      </c>
      <c r="G856" s="57">
        <f t="shared" si="17"/>
        <v>0</v>
      </c>
      <c r="H856" s="57">
        <v>0</v>
      </c>
      <c r="I856" s="57">
        <f>D856*5</f>
        <v>61.650000000000006</v>
      </c>
    </row>
    <row r="857" spans="1:9" ht="15.75" customHeight="1">
      <c r="A857" s="57" t="s">
        <v>372</v>
      </c>
      <c r="B857" s="57">
        <v>2.0499999999999998</v>
      </c>
      <c r="C857" s="57">
        <v>3</v>
      </c>
      <c r="D857" s="57">
        <f t="shared" si="13"/>
        <v>6.1499999999999995</v>
      </c>
      <c r="E857" s="57">
        <v>0</v>
      </c>
      <c r="F857" s="57">
        <v>0</v>
      </c>
      <c r="G857" s="57">
        <f t="shared" si="17"/>
        <v>0</v>
      </c>
      <c r="H857" s="57">
        <v>0</v>
      </c>
      <c r="I857" s="57">
        <f t="shared" ref="I857:I861" si="18">D857-G857-H857</f>
        <v>6.1499999999999995</v>
      </c>
    </row>
    <row r="858" spans="1:9" ht="15.75" customHeight="1">
      <c r="A858" s="57" t="s">
        <v>373</v>
      </c>
      <c r="B858" s="57">
        <v>3.14</v>
      </c>
      <c r="C858" s="57">
        <v>3</v>
      </c>
      <c r="D858" s="57">
        <f t="shared" si="13"/>
        <v>9.42</v>
      </c>
      <c r="E858" s="57">
        <v>0</v>
      </c>
      <c r="F858" s="57">
        <v>0</v>
      </c>
      <c r="G858" s="57">
        <f t="shared" si="17"/>
        <v>0</v>
      </c>
      <c r="H858" s="57">
        <v>0</v>
      </c>
      <c r="I858" s="57">
        <f t="shared" si="18"/>
        <v>9.42</v>
      </c>
    </row>
    <row r="859" spans="1:9" ht="15.75" customHeight="1">
      <c r="A859" s="57" t="s">
        <v>374</v>
      </c>
      <c r="B859" s="57">
        <v>4.1100000000000003</v>
      </c>
      <c r="C859" s="57">
        <v>3</v>
      </c>
      <c r="D859" s="57">
        <f t="shared" si="13"/>
        <v>12.330000000000002</v>
      </c>
      <c r="E859" s="57">
        <v>0</v>
      </c>
      <c r="F859" s="57">
        <v>0</v>
      </c>
      <c r="G859" s="57">
        <f t="shared" si="17"/>
        <v>0</v>
      </c>
      <c r="H859" s="57">
        <v>1.68</v>
      </c>
      <c r="I859" s="57">
        <f t="shared" si="18"/>
        <v>10.650000000000002</v>
      </c>
    </row>
    <row r="860" spans="1:9" ht="15.75" customHeight="1">
      <c r="A860" s="57" t="s">
        <v>375</v>
      </c>
      <c r="B860" s="57">
        <v>3.28</v>
      </c>
      <c r="C860" s="57">
        <v>3</v>
      </c>
      <c r="D860" s="57">
        <f t="shared" si="13"/>
        <v>9.84</v>
      </c>
      <c r="E860" s="57">
        <v>0</v>
      </c>
      <c r="F860" s="57">
        <v>0</v>
      </c>
      <c r="G860" s="57">
        <f t="shared" si="17"/>
        <v>0</v>
      </c>
      <c r="H860" s="57">
        <v>2.1</v>
      </c>
      <c r="I860" s="57">
        <f t="shared" si="18"/>
        <v>7.74</v>
      </c>
    </row>
    <row r="861" spans="1:9" ht="15.75" customHeight="1">
      <c r="A861" s="57" t="s">
        <v>376</v>
      </c>
      <c r="B861" s="57">
        <v>4.0999999999999996</v>
      </c>
      <c r="C861" s="57">
        <v>3</v>
      </c>
      <c r="D861" s="57">
        <f t="shared" si="13"/>
        <v>12.299999999999999</v>
      </c>
      <c r="E861" s="57">
        <v>0</v>
      </c>
      <c r="F861" s="57">
        <v>0</v>
      </c>
      <c r="G861" s="57">
        <f t="shared" si="17"/>
        <v>0</v>
      </c>
      <c r="H861" s="57">
        <v>2.6</v>
      </c>
      <c r="I861" s="57">
        <f t="shared" si="18"/>
        <v>9.6999999999999993</v>
      </c>
    </row>
    <row r="862" spans="1:9" ht="15.75" customHeight="1">
      <c r="A862" s="114" t="s">
        <v>311</v>
      </c>
      <c r="B862" s="114"/>
      <c r="C862" s="114"/>
      <c r="D862" s="114"/>
      <c r="E862" s="114"/>
      <c r="F862" s="114"/>
      <c r="G862" s="57"/>
      <c r="H862" s="57"/>
      <c r="I862" s="112">
        <f>SUM(I839:I861)</f>
        <v>287.85999999999996</v>
      </c>
    </row>
    <row r="863" spans="1:9" ht="15.75" customHeight="1">
      <c r="A863" s="239" t="s">
        <v>377</v>
      </c>
      <c r="B863" s="182"/>
      <c r="C863" s="182"/>
      <c r="D863" s="182"/>
      <c r="E863" s="182"/>
      <c r="F863" s="182"/>
      <c r="G863" s="182"/>
      <c r="H863" s="182"/>
      <c r="I863" s="183"/>
    </row>
    <row r="864" spans="1:9" ht="15.75" customHeight="1">
      <c r="A864" s="210"/>
      <c r="B864" s="185"/>
      <c r="C864" s="185"/>
      <c r="D864" s="185"/>
      <c r="E864" s="185"/>
      <c r="F864" s="185"/>
      <c r="G864" s="185"/>
      <c r="H864" s="185"/>
      <c r="I864" s="186"/>
    </row>
    <row r="865" spans="1:9" ht="15.75" customHeight="1">
      <c r="A865" s="201"/>
      <c r="B865" s="199"/>
      <c r="C865" s="199"/>
      <c r="D865" s="199"/>
      <c r="E865" s="199"/>
      <c r="F865" s="199"/>
      <c r="G865" s="199"/>
      <c r="H865" s="199"/>
      <c r="I865" s="202"/>
    </row>
    <row r="866" spans="1:9" ht="15.75" customHeight="1">
      <c r="A866" s="201"/>
      <c r="B866" s="199"/>
      <c r="C866" s="199"/>
      <c r="D866" s="199"/>
      <c r="E866" s="199"/>
      <c r="F866" s="199"/>
      <c r="G866" s="199"/>
      <c r="H866" s="199"/>
      <c r="I866" s="202"/>
    </row>
    <row r="867" spans="1:9" ht="15.75" customHeight="1">
      <c r="A867" s="201"/>
      <c r="B867" s="199"/>
      <c r="C867" s="199"/>
      <c r="D867" s="199"/>
      <c r="E867" s="199"/>
      <c r="F867" s="199"/>
      <c r="G867" s="199"/>
      <c r="H867" s="199"/>
      <c r="I867" s="202"/>
    </row>
    <row r="868" spans="1:9" ht="15.75" customHeight="1">
      <c r="A868" s="201"/>
      <c r="B868" s="199"/>
      <c r="C868" s="199"/>
      <c r="D868" s="199"/>
      <c r="E868" s="199"/>
      <c r="F868" s="199"/>
      <c r="G868" s="199"/>
      <c r="H868" s="199"/>
      <c r="I868" s="202"/>
    </row>
    <row r="869" spans="1:9" ht="78.75" customHeight="1">
      <c r="A869" s="201"/>
      <c r="B869" s="199"/>
      <c r="C869" s="199"/>
      <c r="D869" s="199"/>
      <c r="E869" s="199"/>
      <c r="F869" s="199"/>
      <c r="G869" s="199"/>
      <c r="H869" s="199"/>
      <c r="I869" s="202"/>
    </row>
    <row r="870" spans="1:9" ht="15.75" customHeight="1">
      <c r="A870" s="201"/>
      <c r="B870" s="199"/>
      <c r="C870" s="199"/>
      <c r="D870" s="199"/>
      <c r="E870" s="199"/>
      <c r="F870" s="199"/>
      <c r="G870" s="199"/>
      <c r="H870" s="199"/>
      <c r="I870" s="202"/>
    </row>
    <row r="871" spans="1:9" ht="15.75" customHeight="1">
      <c r="A871" s="201"/>
      <c r="B871" s="199"/>
      <c r="C871" s="199"/>
      <c r="D871" s="199"/>
      <c r="E871" s="199"/>
      <c r="F871" s="199"/>
      <c r="G871" s="199"/>
      <c r="H871" s="199"/>
      <c r="I871" s="202"/>
    </row>
    <row r="872" spans="1:9" ht="15.75" customHeight="1">
      <c r="A872" s="201"/>
      <c r="B872" s="199"/>
      <c r="C872" s="199"/>
      <c r="D872" s="199"/>
      <c r="E872" s="199"/>
      <c r="F872" s="199"/>
      <c r="G872" s="199"/>
      <c r="H872" s="199"/>
      <c r="I872" s="202"/>
    </row>
    <row r="873" spans="1:9" ht="15.75" customHeight="1">
      <c r="A873" s="201"/>
      <c r="B873" s="199"/>
      <c r="C873" s="199"/>
      <c r="D873" s="199"/>
      <c r="E873" s="199"/>
      <c r="F873" s="199"/>
      <c r="G873" s="199"/>
      <c r="H873" s="199"/>
      <c r="I873" s="202"/>
    </row>
    <row r="874" spans="1:9" ht="15.75" customHeight="1">
      <c r="A874" s="201"/>
      <c r="B874" s="199"/>
      <c r="C874" s="199"/>
      <c r="D874" s="199"/>
      <c r="E874" s="199"/>
      <c r="F874" s="199"/>
      <c r="G874" s="199"/>
      <c r="H874" s="199"/>
      <c r="I874" s="202"/>
    </row>
    <row r="875" spans="1:9" ht="15.75" customHeight="1">
      <c r="A875" s="201"/>
      <c r="B875" s="199"/>
      <c r="C875" s="199"/>
      <c r="D875" s="199"/>
      <c r="E875" s="199"/>
      <c r="F875" s="199"/>
      <c r="G875" s="199"/>
      <c r="H875" s="199"/>
      <c r="I875" s="202"/>
    </row>
    <row r="876" spans="1:9" ht="15.75" customHeight="1">
      <c r="A876" s="201"/>
      <c r="B876" s="199"/>
      <c r="C876" s="199"/>
      <c r="D876" s="199"/>
      <c r="E876" s="199"/>
      <c r="F876" s="199"/>
      <c r="G876" s="199"/>
      <c r="H876" s="199"/>
      <c r="I876" s="202"/>
    </row>
    <row r="877" spans="1:9" ht="15.75" customHeight="1">
      <c r="A877" s="201"/>
      <c r="B877" s="199"/>
      <c r="C877" s="199"/>
      <c r="D877" s="199"/>
      <c r="E877" s="199"/>
      <c r="F877" s="199"/>
      <c r="G877" s="199"/>
      <c r="H877" s="199"/>
      <c r="I877" s="202"/>
    </row>
    <row r="878" spans="1:9" ht="15.75" customHeight="1">
      <c r="A878" s="201"/>
      <c r="B878" s="199"/>
      <c r="C878" s="199"/>
      <c r="D878" s="199"/>
      <c r="E878" s="199"/>
      <c r="F878" s="199"/>
      <c r="G878" s="199"/>
      <c r="H878" s="199"/>
      <c r="I878" s="202"/>
    </row>
    <row r="879" spans="1:9" ht="15.75" customHeight="1">
      <c r="A879" s="201"/>
      <c r="B879" s="199"/>
      <c r="C879" s="199"/>
      <c r="D879" s="199"/>
      <c r="E879" s="199"/>
      <c r="F879" s="199"/>
      <c r="G879" s="199"/>
      <c r="H879" s="199"/>
      <c r="I879" s="202"/>
    </row>
    <row r="880" spans="1:9" ht="15.75" customHeight="1">
      <c r="A880" s="201"/>
      <c r="B880" s="199"/>
      <c r="C880" s="199"/>
      <c r="D880" s="199"/>
      <c r="E880" s="199"/>
      <c r="F880" s="199"/>
      <c r="G880" s="199"/>
      <c r="H880" s="199"/>
      <c r="I880" s="202"/>
    </row>
    <row r="881" spans="1:9" ht="15.75" customHeight="1">
      <c r="A881" s="201"/>
      <c r="B881" s="199"/>
      <c r="C881" s="199"/>
      <c r="D881" s="199"/>
      <c r="E881" s="199"/>
      <c r="F881" s="199"/>
      <c r="G881" s="199"/>
      <c r="H881" s="199"/>
      <c r="I881" s="202"/>
    </row>
    <row r="882" spans="1:9" ht="15.75" customHeight="1">
      <c r="A882" s="201"/>
      <c r="B882" s="199"/>
      <c r="C882" s="199"/>
      <c r="D882" s="199"/>
      <c r="E882" s="199"/>
      <c r="F882" s="199"/>
      <c r="G882" s="199"/>
      <c r="H882" s="199"/>
      <c r="I882" s="202"/>
    </row>
    <row r="883" spans="1:9" ht="15.75" customHeight="1">
      <c r="A883" s="201"/>
      <c r="B883" s="199"/>
      <c r="C883" s="199"/>
      <c r="D883" s="199"/>
      <c r="E883" s="199"/>
      <c r="F883" s="199"/>
      <c r="G883" s="199"/>
      <c r="H883" s="199"/>
      <c r="I883" s="202"/>
    </row>
    <row r="884" spans="1:9" ht="15.75" customHeight="1">
      <c r="A884" s="201"/>
      <c r="B884" s="199"/>
      <c r="C884" s="199"/>
      <c r="D884" s="199"/>
      <c r="E884" s="199"/>
      <c r="F884" s="199"/>
      <c r="G884" s="199"/>
      <c r="H884" s="199"/>
      <c r="I884" s="202"/>
    </row>
    <row r="885" spans="1:9" ht="15.75" customHeight="1">
      <c r="A885" s="201"/>
      <c r="B885" s="199"/>
      <c r="C885" s="199"/>
      <c r="D885" s="199"/>
      <c r="E885" s="199"/>
      <c r="F885" s="199"/>
      <c r="G885" s="199"/>
      <c r="H885" s="199"/>
      <c r="I885" s="202"/>
    </row>
    <row r="886" spans="1:9" ht="15.75" customHeight="1">
      <c r="A886" s="203"/>
      <c r="B886" s="188"/>
      <c r="C886" s="188"/>
      <c r="D886" s="188"/>
      <c r="E886" s="188"/>
      <c r="F886" s="188"/>
      <c r="G886" s="188"/>
      <c r="H886" s="188"/>
      <c r="I886" s="189"/>
    </row>
    <row r="887" spans="1:9" ht="15.75" customHeight="1"/>
    <row r="888" spans="1:9" ht="15.75" customHeight="1">
      <c r="A888" s="205" t="s">
        <v>102</v>
      </c>
      <c r="B888" s="182"/>
      <c r="C888" s="182"/>
      <c r="D888" s="182"/>
      <c r="E888" s="182"/>
      <c r="F888" s="182"/>
      <c r="G888" s="183"/>
      <c r="H888" s="57" t="s">
        <v>103</v>
      </c>
      <c r="I888" s="57"/>
    </row>
    <row r="889" spans="1:9" ht="15.75" customHeight="1">
      <c r="A889" s="143" t="s">
        <v>104</v>
      </c>
      <c r="B889" s="144">
        <v>12</v>
      </c>
      <c r="C889" s="240" t="s">
        <v>378</v>
      </c>
      <c r="D889" s="182"/>
      <c r="E889" s="182"/>
      <c r="F889" s="182"/>
      <c r="G889" s="183"/>
      <c r="H889" s="57" t="s">
        <v>105</v>
      </c>
      <c r="I889" s="57" t="s">
        <v>44</v>
      </c>
    </row>
    <row r="890" spans="1:9" ht="15.75" customHeight="1">
      <c r="A890" s="74" t="s">
        <v>106</v>
      </c>
      <c r="B890" s="151">
        <v>12.01</v>
      </c>
      <c r="C890" s="212" t="s">
        <v>379</v>
      </c>
      <c r="D890" s="182"/>
      <c r="E890" s="182"/>
      <c r="F890" s="182"/>
      <c r="G890" s="183"/>
      <c r="H890" s="214" t="s">
        <v>380</v>
      </c>
      <c r="I890" s="215"/>
    </row>
    <row r="891" spans="1:9" ht="15.75" customHeight="1">
      <c r="A891" s="98" t="s">
        <v>381</v>
      </c>
      <c r="B891" s="95" t="s">
        <v>382</v>
      </c>
      <c r="C891" s="95" t="s">
        <v>383</v>
      </c>
      <c r="D891" s="95" t="s">
        <v>384</v>
      </c>
      <c r="E891" s="95" t="s">
        <v>385</v>
      </c>
      <c r="F891" s="152" t="s">
        <v>214</v>
      </c>
      <c r="G891" s="64"/>
      <c r="H891" s="64"/>
      <c r="I891" s="65"/>
    </row>
    <row r="892" spans="1:9" ht="15.75" customHeight="1">
      <c r="A892" s="69" t="s">
        <v>244</v>
      </c>
      <c r="B892" s="121">
        <v>2.85</v>
      </c>
      <c r="C892" s="121">
        <v>22.32</v>
      </c>
      <c r="D892" s="121">
        <f>B892*C892</f>
        <v>63.612000000000002</v>
      </c>
      <c r="E892" s="121">
        <v>18.04</v>
      </c>
      <c r="F892" s="121">
        <f t="shared" ref="F892:F895" si="19">D892-E892</f>
        <v>45.572000000000003</v>
      </c>
      <c r="I892" s="67"/>
    </row>
    <row r="893" spans="1:9" ht="15.75" customHeight="1">
      <c r="A893" s="69" t="s">
        <v>245</v>
      </c>
      <c r="B893" s="47" t="s">
        <v>386</v>
      </c>
      <c r="C893" s="85"/>
      <c r="D893" s="121">
        <v>41.22</v>
      </c>
      <c r="E893" s="121">
        <v>8.84</v>
      </c>
      <c r="F893" s="121">
        <f t="shared" si="19"/>
        <v>32.379999999999995</v>
      </c>
      <c r="I893" s="67"/>
    </row>
    <row r="894" spans="1:9" ht="15.75" customHeight="1">
      <c r="A894" s="69" t="s">
        <v>307</v>
      </c>
      <c r="B894" s="121">
        <v>2.85</v>
      </c>
      <c r="C894" s="85">
        <v>23.85</v>
      </c>
      <c r="D894" s="121">
        <f t="shared" ref="D894:D895" si="20">B894*C894</f>
        <v>67.972500000000011</v>
      </c>
      <c r="E894" s="121">
        <v>27.65</v>
      </c>
      <c r="F894" s="121">
        <f t="shared" si="19"/>
        <v>40.322500000000012</v>
      </c>
      <c r="I894" s="67"/>
    </row>
    <row r="895" spans="1:9" ht="15.75" customHeight="1">
      <c r="A895" s="69" t="s">
        <v>308</v>
      </c>
      <c r="B895" s="121">
        <v>2.85</v>
      </c>
      <c r="C895" s="85">
        <v>7</v>
      </c>
      <c r="D895" s="121">
        <f t="shared" si="20"/>
        <v>19.95</v>
      </c>
      <c r="E895" s="121">
        <v>0</v>
      </c>
      <c r="F895" s="121">
        <f t="shared" si="19"/>
        <v>19.95</v>
      </c>
      <c r="I895" s="67"/>
    </row>
    <row r="896" spans="1:9" ht="15.75" customHeight="1">
      <c r="A896" s="69" t="s">
        <v>387</v>
      </c>
      <c r="F896" s="121">
        <f>F892+F893+F895+F894</f>
        <v>138.22450000000001</v>
      </c>
      <c r="I896" s="67"/>
    </row>
    <row r="897" spans="1:9" ht="15.75" customHeight="1">
      <c r="A897" s="69"/>
      <c r="I897" s="67"/>
    </row>
    <row r="898" spans="1:9" ht="15.75" customHeight="1">
      <c r="A898" s="69"/>
      <c r="I898" s="67"/>
    </row>
    <row r="899" spans="1:9" ht="15.75" customHeight="1">
      <c r="A899" s="69" t="s">
        <v>388</v>
      </c>
      <c r="B899" s="121" t="s">
        <v>389</v>
      </c>
      <c r="C899" s="121" t="s">
        <v>390</v>
      </c>
      <c r="D899" s="121" t="s">
        <v>297</v>
      </c>
      <c r="I899" s="67"/>
    </row>
    <row r="900" spans="1:9" ht="15.75" customHeight="1">
      <c r="A900" s="69" t="s">
        <v>391</v>
      </c>
      <c r="B900" s="121">
        <v>1.64</v>
      </c>
      <c r="C900" s="121">
        <v>11</v>
      </c>
      <c r="D900" s="121">
        <f>B900*C900</f>
        <v>18.04</v>
      </c>
      <c r="I900" s="67"/>
    </row>
    <row r="901" spans="1:9" ht="53.25" customHeight="1">
      <c r="A901" s="69" t="s">
        <v>392</v>
      </c>
      <c r="B901" s="121" t="s">
        <v>389</v>
      </c>
      <c r="C901" s="121" t="s">
        <v>390</v>
      </c>
      <c r="D901" s="121" t="s">
        <v>297</v>
      </c>
      <c r="I901" s="67"/>
    </row>
    <row r="902" spans="1:9" ht="15.75" customHeight="1">
      <c r="A902" s="69" t="s">
        <v>391</v>
      </c>
      <c r="B902" s="121">
        <v>1.64</v>
      </c>
      <c r="C902" s="121">
        <v>2</v>
      </c>
      <c r="D902" s="121">
        <f t="shared" ref="D902:D904" si="21">B902*C902</f>
        <v>3.28</v>
      </c>
      <c r="I902" s="67"/>
    </row>
    <row r="903" spans="1:9" ht="15.75" customHeight="1">
      <c r="A903" s="69" t="s">
        <v>393</v>
      </c>
      <c r="B903" s="121">
        <v>1.36</v>
      </c>
      <c r="C903" s="121">
        <v>1</v>
      </c>
      <c r="D903" s="121">
        <f t="shared" si="21"/>
        <v>1.36</v>
      </c>
      <c r="I903" s="67"/>
    </row>
    <row r="904" spans="1:9" ht="15.75" customHeight="1">
      <c r="A904" s="69" t="s">
        <v>394</v>
      </c>
      <c r="B904" s="121">
        <v>2.1</v>
      </c>
      <c r="C904" s="121">
        <v>2</v>
      </c>
      <c r="D904" s="121">
        <f t="shared" si="21"/>
        <v>4.2</v>
      </c>
      <c r="I904" s="67"/>
    </row>
    <row r="905" spans="1:9" ht="15.75" customHeight="1">
      <c r="A905" s="69" t="s">
        <v>395</v>
      </c>
      <c r="D905" s="121">
        <f>D902+D903+D904</f>
        <v>8.84</v>
      </c>
      <c r="I905" s="67"/>
    </row>
    <row r="906" spans="1:9" ht="15.75" customHeight="1">
      <c r="A906" s="69" t="s">
        <v>396</v>
      </c>
      <c r="B906" s="121" t="s">
        <v>389</v>
      </c>
      <c r="C906" s="121" t="s">
        <v>390</v>
      </c>
      <c r="D906" s="121" t="s">
        <v>297</v>
      </c>
      <c r="I906" s="67"/>
    </row>
    <row r="907" spans="1:9" ht="15.75" customHeight="1">
      <c r="A907" s="69" t="s">
        <v>397</v>
      </c>
      <c r="B907" s="121">
        <v>2.9</v>
      </c>
      <c r="C907" s="121">
        <v>8</v>
      </c>
      <c r="D907" s="121">
        <f t="shared" ref="D907:D909" si="22">B907*C907</f>
        <v>23.2</v>
      </c>
      <c r="I907" s="67"/>
    </row>
    <row r="908" spans="1:9" ht="15.75" customHeight="1">
      <c r="A908" s="69" t="s">
        <v>398</v>
      </c>
      <c r="B908" s="121">
        <v>0.85</v>
      </c>
      <c r="C908" s="121">
        <v>1</v>
      </c>
      <c r="D908" s="121">
        <f t="shared" si="22"/>
        <v>0.85</v>
      </c>
      <c r="I908" s="67"/>
    </row>
    <row r="909" spans="1:9" ht="15.75" customHeight="1">
      <c r="A909" s="69" t="s">
        <v>399</v>
      </c>
      <c r="B909" s="121">
        <v>1.8</v>
      </c>
      <c r="C909" s="121">
        <v>2</v>
      </c>
      <c r="D909" s="121">
        <f t="shared" si="22"/>
        <v>3.6</v>
      </c>
      <c r="I909" s="67"/>
    </row>
    <row r="910" spans="1:9" ht="15.75" customHeight="1">
      <c r="A910" s="69" t="s">
        <v>395</v>
      </c>
      <c r="D910" s="121">
        <f>D907+D908+D909</f>
        <v>27.650000000000002</v>
      </c>
      <c r="I910" s="67"/>
    </row>
    <row r="911" spans="1:9" ht="15.75" customHeight="1">
      <c r="A911" s="69"/>
      <c r="I911" s="67"/>
    </row>
    <row r="912" spans="1:9" ht="15.75" customHeight="1">
      <c r="A912" s="69"/>
      <c r="I912" s="67"/>
    </row>
    <row r="913" spans="1:9" ht="15.75" customHeight="1">
      <c r="A913" s="69"/>
      <c r="I913" s="67"/>
    </row>
    <row r="914" spans="1:9" ht="15.75" customHeight="1">
      <c r="A914" s="69"/>
      <c r="I914" s="67"/>
    </row>
    <row r="915" spans="1:9" ht="15.75" customHeight="1">
      <c r="A915" s="69"/>
      <c r="I915" s="67"/>
    </row>
    <row r="916" spans="1:9" ht="15.75" customHeight="1">
      <c r="A916" s="69"/>
      <c r="I916" s="67"/>
    </row>
    <row r="917" spans="1:9" ht="15.75" customHeight="1">
      <c r="A917" s="69"/>
      <c r="I917" s="67"/>
    </row>
    <row r="918" spans="1:9" ht="15.75" customHeight="1">
      <c r="A918" s="71"/>
      <c r="B918" s="72"/>
      <c r="C918" s="72"/>
      <c r="D918" s="72"/>
      <c r="E918" s="72"/>
      <c r="F918" s="72"/>
      <c r="G918" s="72"/>
      <c r="H918" s="72"/>
      <c r="I918" s="73"/>
    </row>
    <row r="919" spans="1:9" ht="15.75" customHeight="1"/>
    <row r="920" spans="1:9" ht="15.75" customHeight="1">
      <c r="A920" s="71"/>
      <c r="B920" s="72"/>
      <c r="C920" s="72"/>
      <c r="D920" s="72"/>
      <c r="E920" s="72"/>
      <c r="F920" s="72"/>
      <c r="G920" s="72"/>
      <c r="H920" s="72"/>
      <c r="I920" s="73"/>
    </row>
    <row r="921" spans="1:9" ht="15.75" customHeight="1"/>
    <row r="922" spans="1:9" ht="15.75" customHeight="1">
      <c r="A922" s="205" t="s">
        <v>102</v>
      </c>
      <c r="B922" s="182"/>
      <c r="C922" s="182"/>
      <c r="D922" s="182"/>
      <c r="E922" s="182"/>
      <c r="F922" s="182"/>
      <c r="G922" s="183"/>
      <c r="H922" s="57" t="s">
        <v>103</v>
      </c>
      <c r="I922" s="57"/>
    </row>
    <row r="923" spans="1:9" ht="15.75" customHeight="1">
      <c r="A923" s="143" t="s">
        <v>104</v>
      </c>
      <c r="B923" s="144">
        <v>12</v>
      </c>
      <c r="C923" s="240" t="s">
        <v>378</v>
      </c>
      <c r="D923" s="182"/>
      <c r="E923" s="182"/>
      <c r="F923" s="182"/>
      <c r="G923" s="183"/>
      <c r="H923" s="57" t="s">
        <v>105</v>
      </c>
      <c r="I923" s="57" t="s">
        <v>44</v>
      </c>
    </row>
    <row r="924" spans="1:9" ht="15.75" customHeight="1">
      <c r="A924" s="60" t="s">
        <v>106</v>
      </c>
      <c r="B924" s="153">
        <v>12.02</v>
      </c>
      <c r="C924" s="212" t="s">
        <v>400</v>
      </c>
      <c r="D924" s="182"/>
      <c r="E924" s="182"/>
      <c r="F924" s="182"/>
      <c r="G924" s="183"/>
      <c r="H924" s="208" t="s">
        <v>401</v>
      </c>
      <c r="I924" s="183"/>
    </row>
    <row r="925" spans="1:9" ht="15.75" customHeight="1">
      <c r="A925" s="63"/>
      <c r="B925" s="64"/>
      <c r="C925" s="64"/>
      <c r="D925" s="64"/>
      <c r="E925" s="64"/>
      <c r="F925" s="64"/>
      <c r="G925" s="64"/>
      <c r="H925" s="64"/>
      <c r="I925" s="65"/>
    </row>
    <row r="926" spans="1:9" ht="15.75" customHeight="1">
      <c r="A926" s="91" t="s">
        <v>381</v>
      </c>
      <c r="B926" s="140" t="s">
        <v>295</v>
      </c>
      <c r="C926" s="51" t="s">
        <v>211</v>
      </c>
      <c r="D926" s="154" t="s">
        <v>341</v>
      </c>
      <c r="E926" s="155" t="s">
        <v>402</v>
      </c>
      <c r="F926" s="121" t="s">
        <v>214</v>
      </c>
      <c r="I926" s="67"/>
    </row>
    <row r="927" spans="1:9" ht="15.75" customHeight="1">
      <c r="A927" s="69" t="s">
        <v>244</v>
      </c>
      <c r="B927" s="121">
        <v>3.1</v>
      </c>
      <c r="C927" s="121">
        <v>40.47</v>
      </c>
      <c r="D927" s="121">
        <f>B927*C927</f>
        <v>125.45699999999999</v>
      </c>
      <c r="E927" s="121">
        <v>27.88</v>
      </c>
      <c r="F927" s="121">
        <f t="shared" ref="F927:F929" si="23">D927-E927</f>
        <v>97.576999999999998</v>
      </c>
      <c r="I927" s="67"/>
    </row>
    <row r="928" spans="1:9" ht="15.75" customHeight="1">
      <c r="A928" s="69" t="s">
        <v>245</v>
      </c>
      <c r="B928" s="121" t="s">
        <v>403</v>
      </c>
      <c r="C928" s="85"/>
      <c r="D928" s="121">
        <v>41.22</v>
      </c>
      <c r="E928" s="121">
        <v>8.84</v>
      </c>
      <c r="F928" s="121">
        <f t="shared" si="23"/>
        <v>32.379999999999995</v>
      </c>
      <c r="I928" s="67"/>
    </row>
    <row r="929" spans="1:9" ht="15.75" customHeight="1">
      <c r="A929" s="69" t="s">
        <v>307</v>
      </c>
      <c r="B929" s="121">
        <v>3.1</v>
      </c>
      <c r="C929" s="121">
        <v>40.47</v>
      </c>
      <c r="D929" s="121">
        <f>B929*C929</f>
        <v>125.45699999999999</v>
      </c>
      <c r="E929" s="121">
        <v>53.75</v>
      </c>
      <c r="F929" s="121">
        <f t="shared" si="23"/>
        <v>71.706999999999994</v>
      </c>
      <c r="I929" s="67"/>
    </row>
    <row r="930" spans="1:9" ht="15.75" customHeight="1">
      <c r="A930" s="69" t="s">
        <v>404</v>
      </c>
      <c r="F930" s="85">
        <f>F927+F928+F929</f>
        <v>201.66399999999999</v>
      </c>
      <c r="I930" s="67"/>
    </row>
    <row r="931" spans="1:9" ht="15.75" customHeight="1">
      <c r="A931" s="69"/>
      <c r="I931" s="67"/>
    </row>
    <row r="932" spans="1:9" ht="15.75" customHeight="1">
      <c r="A932" s="69" t="s">
        <v>388</v>
      </c>
      <c r="B932" s="121" t="s">
        <v>389</v>
      </c>
      <c r="C932" s="121" t="s">
        <v>390</v>
      </c>
      <c r="D932" s="121" t="s">
        <v>297</v>
      </c>
      <c r="I932" s="67"/>
    </row>
    <row r="933" spans="1:9" ht="15.75" customHeight="1">
      <c r="A933" s="69" t="s">
        <v>391</v>
      </c>
      <c r="B933" s="121">
        <v>1.64</v>
      </c>
      <c r="C933" s="121">
        <v>17</v>
      </c>
      <c r="D933" s="121">
        <f>B933*C933</f>
        <v>27.88</v>
      </c>
      <c r="I933" s="67"/>
    </row>
    <row r="934" spans="1:9" ht="15.75" customHeight="1">
      <c r="A934" s="69" t="s">
        <v>392</v>
      </c>
      <c r="B934" s="121" t="s">
        <v>389</v>
      </c>
      <c r="C934" s="121" t="s">
        <v>390</v>
      </c>
      <c r="D934" s="121" t="s">
        <v>297</v>
      </c>
      <c r="I934" s="67"/>
    </row>
    <row r="935" spans="1:9" ht="15.75" customHeight="1">
      <c r="A935" s="69" t="s">
        <v>391</v>
      </c>
      <c r="B935" s="121">
        <v>1.64</v>
      </c>
      <c r="C935" s="121">
        <v>2</v>
      </c>
      <c r="D935" s="121">
        <f t="shared" ref="D935:D937" si="24">B935*C935</f>
        <v>3.28</v>
      </c>
      <c r="I935" s="67"/>
    </row>
    <row r="936" spans="1:9" ht="15.75" customHeight="1">
      <c r="A936" s="69" t="s">
        <v>393</v>
      </c>
      <c r="B936" s="121">
        <v>1.36</v>
      </c>
      <c r="C936" s="121">
        <v>1</v>
      </c>
      <c r="D936" s="121">
        <f t="shared" si="24"/>
        <v>1.36</v>
      </c>
      <c r="I936" s="67"/>
    </row>
    <row r="937" spans="1:9" ht="15.75" customHeight="1">
      <c r="A937" s="69" t="s">
        <v>394</v>
      </c>
      <c r="B937" s="121">
        <v>2.1</v>
      </c>
      <c r="C937" s="121">
        <v>2</v>
      </c>
      <c r="D937" s="121">
        <f t="shared" si="24"/>
        <v>4.2</v>
      </c>
      <c r="I937" s="67"/>
    </row>
    <row r="938" spans="1:9" ht="15.75" customHeight="1">
      <c r="A938" s="69" t="s">
        <v>405</v>
      </c>
      <c r="D938" s="121">
        <f>D935+D936+D937</f>
        <v>8.84</v>
      </c>
      <c r="I938" s="67"/>
    </row>
    <row r="939" spans="1:9" ht="15.75" customHeight="1">
      <c r="A939" s="69" t="s">
        <v>396</v>
      </c>
      <c r="B939" s="121" t="s">
        <v>389</v>
      </c>
      <c r="C939" s="121" t="s">
        <v>390</v>
      </c>
      <c r="D939" s="121" t="s">
        <v>297</v>
      </c>
      <c r="I939" s="67"/>
    </row>
    <row r="940" spans="1:9" ht="15.75" customHeight="1">
      <c r="A940" s="69" t="s">
        <v>397</v>
      </c>
      <c r="B940" s="121">
        <v>2.9</v>
      </c>
      <c r="C940" s="121">
        <v>17</v>
      </c>
      <c r="D940" s="121">
        <f t="shared" ref="D940:D942" si="25">B940*C940</f>
        <v>49.3</v>
      </c>
      <c r="I940" s="67"/>
    </row>
    <row r="941" spans="1:9" ht="15.75" customHeight="1">
      <c r="A941" s="69" t="s">
        <v>398</v>
      </c>
      <c r="B941" s="121">
        <v>0.85</v>
      </c>
      <c r="C941" s="121">
        <v>1</v>
      </c>
      <c r="D941" s="121">
        <f t="shared" si="25"/>
        <v>0.85</v>
      </c>
      <c r="I941" s="67"/>
    </row>
    <row r="942" spans="1:9" ht="15.75" customHeight="1">
      <c r="A942" s="69" t="s">
        <v>399</v>
      </c>
      <c r="B942" s="121">
        <v>1.8</v>
      </c>
      <c r="C942" s="121">
        <v>2</v>
      </c>
      <c r="D942" s="121">
        <f t="shared" si="25"/>
        <v>3.6</v>
      </c>
      <c r="I942" s="67"/>
    </row>
    <row r="943" spans="1:9" ht="15.75" customHeight="1">
      <c r="A943" s="69" t="s">
        <v>405</v>
      </c>
      <c r="D943" s="121">
        <f>D940+D941+D942</f>
        <v>53.75</v>
      </c>
      <c r="I943" s="67"/>
    </row>
    <row r="944" spans="1:9" ht="15.75" customHeight="1">
      <c r="A944" s="69"/>
      <c r="E944" s="121" t="s">
        <v>406</v>
      </c>
      <c r="F944" s="121" t="s">
        <v>407</v>
      </c>
      <c r="G944" s="121" t="s">
        <v>297</v>
      </c>
      <c r="I944" s="67"/>
    </row>
    <row r="945" spans="1:9" ht="15.75" customHeight="1">
      <c r="A945" s="69" t="s">
        <v>408</v>
      </c>
      <c r="E945" s="121">
        <v>0.23</v>
      </c>
      <c r="F945" s="121">
        <v>36</v>
      </c>
      <c r="G945" s="121">
        <f>E945*F945</f>
        <v>8.2800000000000011</v>
      </c>
      <c r="I945" s="67"/>
    </row>
    <row r="946" spans="1:9" ht="15.75" customHeight="1">
      <c r="A946" s="69"/>
      <c r="I946" s="67"/>
    </row>
    <row r="947" spans="1:9" ht="15.75" customHeight="1">
      <c r="A947" s="69" t="s">
        <v>409</v>
      </c>
      <c r="C947" s="121" t="s">
        <v>111</v>
      </c>
      <c r="D947" s="121" t="s">
        <v>249</v>
      </c>
      <c r="E947" s="121" t="s">
        <v>251</v>
      </c>
      <c r="I947" s="67"/>
    </row>
    <row r="948" spans="1:9" ht="15.75" customHeight="1">
      <c r="A948" s="219" t="s">
        <v>410</v>
      </c>
      <c r="B948" s="199"/>
      <c r="C948" s="121">
        <v>10.07</v>
      </c>
      <c r="D948" s="121">
        <v>1</v>
      </c>
      <c r="E948" s="121">
        <f t="shared" ref="E948:E953" si="26">C948*D948</f>
        <v>10.07</v>
      </c>
      <c r="I948" s="67"/>
    </row>
    <row r="949" spans="1:9" ht="15.75" customHeight="1">
      <c r="A949" s="219" t="s">
        <v>411</v>
      </c>
      <c r="B949" s="199"/>
      <c r="C949" s="121">
        <v>9.9700000000000006</v>
      </c>
      <c r="D949" s="121">
        <v>1</v>
      </c>
      <c r="E949" s="121">
        <f t="shared" si="26"/>
        <v>9.9700000000000006</v>
      </c>
      <c r="I949" s="67"/>
    </row>
    <row r="950" spans="1:9" ht="15.75" customHeight="1">
      <c r="A950" s="219" t="s">
        <v>412</v>
      </c>
      <c r="B950" s="199"/>
      <c r="C950" s="121">
        <v>4.47</v>
      </c>
      <c r="D950" s="121">
        <v>1</v>
      </c>
      <c r="E950" s="121">
        <f t="shared" si="26"/>
        <v>4.47</v>
      </c>
      <c r="I950" s="67"/>
    </row>
    <row r="951" spans="1:9" ht="15.75" customHeight="1">
      <c r="A951" s="219" t="s">
        <v>413</v>
      </c>
      <c r="B951" s="199"/>
      <c r="C951" s="121">
        <v>4.2699999999999996</v>
      </c>
      <c r="D951" s="121">
        <v>1</v>
      </c>
      <c r="E951" s="121">
        <f t="shared" si="26"/>
        <v>4.2699999999999996</v>
      </c>
      <c r="I951" s="67"/>
    </row>
    <row r="952" spans="1:9" ht="52.5" customHeight="1">
      <c r="A952" s="219" t="s">
        <v>414</v>
      </c>
      <c r="B952" s="199"/>
      <c r="C952" s="121">
        <v>4.47</v>
      </c>
      <c r="D952" s="121">
        <v>1</v>
      </c>
      <c r="E952" s="121">
        <f t="shared" si="26"/>
        <v>4.47</v>
      </c>
      <c r="I952" s="67"/>
    </row>
    <row r="953" spans="1:9" ht="15.75" customHeight="1">
      <c r="A953" s="219" t="s">
        <v>415</v>
      </c>
      <c r="B953" s="199"/>
      <c r="C953" s="121">
        <v>4.37</v>
      </c>
      <c r="D953" s="121">
        <v>1</v>
      </c>
      <c r="E953" s="121">
        <f t="shared" si="26"/>
        <v>4.37</v>
      </c>
      <c r="I953" s="67"/>
    </row>
    <row r="954" spans="1:9" ht="15.75" customHeight="1">
      <c r="A954" s="219" t="s">
        <v>416</v>
      </c>
      <c r="B954" s="199"/>
      <c r="E954" s="121">
        <v>47.85</v>
      </c>
      <c r="I954" s="67"/>
    </row>
    <row r="955" spans="1:9" ht="15.75" customHeight="1">
      <c r="A955" s="69" t="s">
        <v>417</v>
      </c>
      <c r="B955" s="85"/>
      <c r="E955" s="121">
        <f>SUM(E948:E954)</f>
        <v>85.47</v>
      </c>
      <c r="I955" s="67"/>
    </row>
    <row r="956" spans="1:9" ht="15.75" customHeight="1">
      <c r="A956" s="69"/>
      <c r="I956" s="67"/>
    </row>
    <row r="957" spans="1:9" ht="15.75" customHeight="1">
      <c r="A957" s="69"/>
      <c r="B957" s="121" t="s">
        <v>418</v>
      </c>
      <c r="E957" s="121">
        <f>F930+G945+E955</f>
        <v>295.41399999999999</v>
      </c>
      <c r="I957" s="67"/>
    </row>
    <row r="958" spans="1:9" ht="15.75" customHeight="1">
      <c r="A958" s="69"/>
      <c r="I958" s="67"/>
    </row>
    <row r="959" spans="1:9" ht="15.75" customHeight="1">
      <c r="A959" s="69"/>
      <c r="I959" s="67"/>
    </row>
    <row r="960" spans="1:9" ht="15.75" customHeight="1">
      <c r="A960" s="71"/>
      <c r="B960" s="72"/>
      <c r="C960" s="72"/>
      <c r="D960" s="72"/>
      <c r="E960" s="72"/>
      <c r="F960" s="72"/>
      <c r="G960" s="72"/>
      <c r="H960" s="72"/>
      <c r="I960" s="73"/>
    </row>
    <row r="961" spans="1:9" ht="15.75" customHeight="1"/>
    <row r="962" spans="1:9" ht="15.75" customHeight="1">
      <c r="A962" s="205" t="s">
        <v>102</v>
      </c>
      <c r="B962" s="182"/>
      <c r="C962" s="182"/>
      <c r="D962" s="182"/>
      <c r="E962" s="182"/>
      <c r="F962" s="182"/>
      <c r="G962" s="183"/>
      <c r="H962" s="142" t="s">
        <v>103</v>
      </c>
      <c r="I962" s="57"/>
    </row>
    <row r="963" spans="1:9" ht="15.75" customHeight="1">
      <c r="A963" s="143" t="s">
        <v>104</v>
      </c>
      <c r="B963" s="144">
        <v>12</v>
      </c>
      <c r="C963" s="242" t="s">
        <v>419</v>
      </c>
      <c r="D963" s="182"/>
      <c r="E963" s="182"/>
      <c r="F963" s="182"/>
      <c r="G963" s="183"/>
      <c r="H963" s="57" t="s">
        <v>105</v>
      </c>
      <c r="I963" s="57" t="s">
        <v>44</v>
      </c>
    </row>
    <row r="964" spans="1:9" ht="15.75" customHeight="1">
      <c r="A964" s="60" t="s">
        <v>106</v>
      </c>
      <c r="B964" s="99">
        <v>12.03</v>
      </c>
      <c r="C964" s="207" t="s">
        <v>420</v>
      </c>
      <c r="D964" s="182"/>
      <c r="E964" s="182"/>
      <c r="F964" s="182"/>
      <c r="G964" s="183"/>
      <c r="H964" s="220" t="s">
        <v>421</v>
      </c>
      <c r="I964" s="183"/>
    </row>
    <row r="965" spans="1:9" ht="15.75" customHeight="1">
      <c r="A965" s="98" t="s">
        <v>422</v>
      </c>
      <c r="B965" s="152" t="s">
        <v>423</v>
      </c>
      <c r="C965" s="152" t="s">
        <v>105</v>
      </c>
      <c r="D965" s="156" t="s">
        <v>424</v>
      </c>
      <c r="E965" s="89" t="s">
        <v>407</v>
      </c>
      <c r="F965" s="89" t="s">
        <v>297</v>
      </c>
      <c r="G965" s="89" t="s">
        <v>425</v>
      </c>
      <c r="I965" s="67"/>
    </row>
    <row r="966" spans="1:9" ht="15.75" customHeight="1">
      <c r="A966" s="69" t="s">
        <v>426</v>
      </c>
      <c r="B966" s="89">
        <v>14.96</v>
      </c>
      <c r="C966" s="117" t="s">
        <v>427</v>
      </c>
      <c r="D966" s="121">
        <v>2.8</v>
      </c>
      <c r="E966" s="121">
        <v>4</v>
      </c>
      <c r="F966" s="121">
        <f t="shared" ref="F966:F972" si="27">D966*E966</f>
        <v>11.2</v>
      </c>
      <c r="G966" s="121">
        <f t="shared" ref="G966:G972" si="28">B966+F966</f>
        <v>26.16</v>
      </c>
      <c r="I966" s="67"/>
    </row>
    <row r="967" spans="1:9" ht="15.75" customHeight="1">
      <c r="A967" s="69" t="s">
        <v>198</v>
      </c>
      <c r="B967" s="89">
        <v>17.82</v>
      </c>
      <c r="C967" s="117" t="s">
        <v>427</v>
      </c>
      <c r="D967" s="121">
        <v>2.8</v>
      </c>
      <c r="E967" s="121">
        <v>4</v>
      </c>
      <c r="F967" s="121">
        <f t="shared" si="27"/>
        <v>11.2</v>
      </c>
      <c r="G967" s="121">
        <f t="shared" si="28"/>
        <v>29.02</v>
      </c>
      <c r="I967" s="67"/>
    </row>
    <row r="968" spans="1:9" ht="15.75" customHeight="1">
      <c r="A968" s="69" t="s">
        <v>428</v>
      </c>
      <c r="B968" s="89">
        <v>16.36</v>
      </c>
      <c r="C968" s="117" t="s">
        <v>427</v>
      </c>
      <c r="D968" s="121">
        <v>2.8</v>
      </c>
      <c r="E968" s="121">
        <v>4</v>
      </c>
      <c r="F968" s="121">
        <f t="shared" si="27"/>
        <v>11.2</v>
      </c>
      <c r="G968" s="121">
        <f t="shared" si="28"/>
        <v>27.56</v>
      </c>
      <c r="I968" s="67"/>
    </row>
    <row r="969" spans="1:9" ht="15.75" customHeight="1">
      <c r="A969" s="69" t="s">
        <v>429</v>
      </c>
      <c r="B969" s="89">
        <v>19.899999999999999</v>
      </c>
      <c r="C969" s="117" t="s">
        <v>427</v>
      </c>
      <c r="D969" s="121">
        <v>2.8</v>
      </c>
      <c r="E969" s="121">
        <v>4</v>
      </c>
      <c r="F969" s="121">
        <f t="shared" si="27"/>
        <v>11.2</v>
      </c>
      <c r="G969" s="121">
        <f t="shared" si="28"/>
        <v>31.099999999999998</v>
      </c>
      <c r="I969" s="67"/>
    </row>
    <row r="970" spans="1:9" ht="15.75" customHeight="1">
      <c r="A970" s="69" t="s">
        <v>430</v>
      </c>
      <c r="B970" s="117">
        <v>14.74</v>
      </c>
      <c r="C970" s="117" t="s">
        <v>427</v>
      </c>
      <c r="D970" s="121">
        <v>2.8</v>
      </c>
      <c r="E970" s="121">
        <v>4</v>
      </c>
      <c r="F970" s="121">
        <f t="shared" si="27"/>
        <v>11.2</v>
      </c>
      <c r="G970" s="121">
        <f t="shared" si="28"/>
        <v>25.939999999999998</v>
      </c>
      <c r="I970" s="67"/>
    </row>
    <row r="971" spans="1:9" ht="15.75" customHeight="1">
      <c r="A971" s="69" t="s">
        <v>431</v>
      </c>
      <c r="B971" s="117">
        <v>13.04</v>
      </c>
      <c r="C971" s="117" t="s">
        <v>427</v>
      </c>
      <c r="D971" s="121">
        <v>2.8</v>
      </c>
      <c r="E971" s="121">
        <v>4</v>
      </c>
      <c r="F971" s="121">
        <f t="shared" si="27"/>
        <v>11.2</v>
      </c>
      <c r="G971" s="121">
        <f t="shared" si="28"/>
        <v>24.24</v>
      </c>
      <c r="I971" s="67"/>
    </row>
    <row r="972" spans="1:9" ht="15.75" customHeight="1">
      <c r="A972" s="69" t="s">
        <v>432</v>
      </c>
      <c r="B972" s="117">
        <v>16.03</v>
      </c>
      <c r="C972" s="117" t="s">
        <v>427</v>
      </c>
      <c r="D972" s="121">
        <v>2.8</v>
      </c>
      <c r="E972" s="121">
        <v>4</v>
      </c>
      <c r="F972" s="121">
        <f t="shared" si="27"/>
        <v>11.2</v>
      </c>
      <c r="G972" s="121">
        <f t="shared" si="28"/>
        <v>27.23</v>
      </c>
      <c r="I972" s="67"/>
    </row>
    <row r="973" spans="1:9" ht="15.75" customHeight="1">
      <c r="A973" s="69" t="s">
        <v>433</v>
      </c>
      <c r="B973" s="117"/>
      <c r="C973" s="117"/>
      <c r="D973" s="117"/>
      <c r="G973" s="121">
        <f>SUM(G966:G972)</f>
        <v>191.24999999999997</v>
      </c>
      <c r="I973" s="67"/>
    </row>
    <row r="974" spans="1:9" ht="15.75" customHeight="1">
      <c r="A974" s="69"/>
      <c r="I974" s="67"/>
    </row>
    <row r="975" spans="1:9" ht="15.75" customHeight="1">
      <c r="A975" s="248" t="s">
        <v>434</v>
      </c>
      <c r="B975" s="188"/>
      <c r="C975" s="188"/>
      <c r="D975" s="188"/>
      <c r="E975" s="188"/>
      <c r="F975" s="188"/>
      <c r="G975" s="188"/>
      <c r="H975" s="188"/>
      <c r="I975" s="189"/>
    </row>
    <row r="976" spans="1:9" ht="15.75" customHeight="1">
      <c r="A976" s="210"/>
      <c r="B976" s="185"/>
      <c r="C976" s="185"/>
      <c r="D976" s="185"/>
      <c r="E976" s="185"/>
      <c r="F976" s="185"/>
      <c r="G976" s="185"/>
      <c r="H976" s="185"/>
      <c r="I976" s="186"/>
    </row>
    <row r="977" spans="1:9" ht="15.75" customHeight="1">
      <c r="A977" s="201"/>
      <c r="B977" s="199"/>
      <c r="C977" s="199"/>
      <c r="D977" s="199"/>
      <c r="E977" s="199"/>
      <c r="F977" s="199"/>
      <c r="G977" s="199"/>
      <c r="H977" s="199"/>
      <c r="I977" s="202"/>
    </row>
    <row r="978" spans="1:9" ht="15.75" customHeight="1">
      <c r="A978" s="201"/>
      <c r="B978" s="199"/>
      <c r="C978" s="199"/>
      <c r="D978" s="199"/>
      <c r="E978" s="199"/>
      <c r="F978" s="199"/>
      <c r="G978" s="199"/>
      <c r="H978" s="199"/>
      <c r="I978" s="202"/>
    </row>
    <row r="979" spans="1:9" ht="15.75" customHeight="1">
      <c r="A979" s="201"/>
      <c r="B979" s="199"/>
      <c r="C979" s="199"/>
      <c r="D979" s="199"/>
      <c r="E979" s="199"/>
      <c r="F979" s="199"/>
      <c r="G979" s="199"/>
      <c r="H979" s="199"/>
      <c r="I979" s="202"/>
    </row>
    <row r="980" spans="1:9" ht="15.75" customHeight="1">
      <c r="A980" s="201"/>
      <c r="B980" s="199"/>
      <c r="C980" s="199"/>
      <c r="D980" s="199"/>
      <c r="E980" s="199"/>
      <c r="F980" s="199"/>
      <c r="G980" s="199"/>
      <c r="H980" s="199"/>
      <c r="I980" s="202"/>
    </row>
    <row r="981" spans="1:9" ht="15.75" customHeight="1">
      <c r="A981" s="201"/>
      <c r="B981" s="199"/>
      <c r="C981" s="199"/>
      <c r="D981" s="199"/>
      <c r="E981" s="199"/>
      <c r="F981" s="199"/>
      <c r="G981" s="199"/>
      <c r="H981" s="199"/>
      <c r="I981" s="202"/>
    </row>
    <row r="982" spans="1:9" ht="15.75" customHeight="1">
      <c r="A982" s="201"/>
      <c r="B982" s="199"/>
      <c r="C982" s="199"/>
      <c r="D982" s="199"/>
      <c r="E982" s="199"/>
      <c r="F982" s="199"/>
      <c r="G982" s="199"/>
      <c r="H982" s="199"/>
      <c r="I982" s="202"/>
    </row>
    <row r="983" spans="1:9" ht="15.75" customHeight="1">
      <c r="A983" s="201"/>
      <c r="B983" s="199"/>
      <c r="C983" s="199"/>
      <c r="D983" s="199"/>
      <c r="E983" s="199"/>
      <c r="F983" s="199"/>
      <c r="G983" s="199"/>
      <c r="H983" s="199"/>
      <c r="I983" s="202"/>
    </row>
    <row r="984" spans="1:9" ht="15.75" customHeight="1">
      <c r="A984" s="201"/>
      <c r="B984" s="199"/>
      <c r="C984" s="199"/>
      <c r="D984" s="199"/>
      <c r="E984" s="199"/>
      <c r="F984" s="199"/>
      <c r="G984" s="199"/>
      <c r="H984" s="199"/>
      <c r="I984" s="202"/>
    </row>
    <row r="985" spans="1:9" ht="15.75" customHeight="1">
      <c r="A985" s="201"/>
      <c r="B985" s="199"/>
      <c r="C985" s="199"/>
      <c r="D985" s="199"/>
      <c r="E985" s="199"/>
      <c r="F985" s="199"/>
      <c r="G985" s="199"/>
      <c r="H985" s="199"/>
      <c r="I985" s="202"/>
    </row>
    <row r="986" spans="1:9" ht="15.75" customHeight="1">
      <c r="A986" s="201"/>
      <c r="B986" s="199"/>
      <c r="C986" s="199"/>
      <c r="D986" s="199"/>
      <c r="E986" s="199"/>
      <c r="F986" s="199"/>
      <c r="G986" s="199"/>
      <c r="H986" s="199"/>
      <c r="I986" s="202"/>
    </row>
    <row r="987" spans="1:9" ht="15.75" customHeight="1">
      <c r="A987" s="201"/>
      <c r="B987" s="199"/>
      <c r="C987" s="199"/>
      <c r="D987" s="199"/>
      <c r="E987" s="199"/>
      <c r="F987" s="199"/>
      <c r="G987" s="199"/>
      <c r="H987" s="199"/>
      <c r="I987" s="202"/>
    </row>
    <row r="988" spans="1:9" ht="15.75" customHeight="1">
      <c r="A988" s="201"/>
      <c r="B988" s="199"/>
      <c r="C988" s="199"/>
      <c r="D988" s="199"/>
      <c r="E988" s="199"/>
      <c r="F988" s="199"/>
      <c r="G988" s="199"/>
      <c r="H988" s="199"/>
      <c r="I988" s="202"/>
    </row>
    <row r="989" spans="1:9" ht="15.75" customHeight="1">
      <c r="A989" s="201"/>
      <c r="B989" s="199"/>
      <c r="C989" s="199"/>
      <c r="D989" s="199"/>
      <c r="E989" s="199"/>
      <c r="F989" s="199"/>
      <c r="G989" s="199"/>
      <c r="H989" s="199"/>
      <c r="I989" s="202"/>
    </row>
    <row r="990" spans="1:9" ht="15.75" customHeight="1">
      <c r="A990" s="201"/>
      <c r="B990" s="199"/>
      <c r="C990" s="199"/>
      <c r="D990" s="199"/>
      <c r="E990" s="199"/>
      <c r="F990" s="199"/>
      <c r="G990" s="199"/>
      <c r="H990" s="199"/>
      <c r="I990" s="202"/>
    </row>
    <row r="991" spans="1:9" ht="15.75" customHeight="1">
      <c r="A991" s="201"/>
      <c r="B991" s="199"/>
      <c r="C991" s="199"/>
      <c r="D991" s="199"/>
      <c r="E991" s="199"/>
      <c r="F991" s="199"/>
      <c r="G991" s="199"/>
      <c r="H991" s="199"/>
      <c r="I991" s="202"/>
    </row>
    <row r="992" spans="1:9" ht="15.75" customHeight="1">
      <c r="A992" s="203"/>
      <c r="B992" s="188"/>
      <c r="C992" s="188"/>
      <c r="D992" s="188"/>
      <c r="E992" s="188"/>
      <c r="F992" s="188"/>
      <c r="G992" s="188"/>
      <c r="H992" s="188"/>
      <c r="I992" s="189"/>
    </row>
    <row r="993" spans="1:9" ht="15.75" customHeight="1"/>
    <row r="994" spans="1:9" ht="15.75" customHeight="1">
      <c r="A994" s="205" t="s">
        <v>102</v>
      </c>
      <c r="B994" s="182"/>
      <c r="C994" s="182"/>
      <c r="D994" s="182"/>
      <c r="E994" s="182"/>
      <c r="F994" s="182"/>
      <c r="G994" s="183"/>
      <c r="H994" s="142" t="s">
        <v>103</v>
      </c>
      <c r="I994" s="57"/>
    </row>
    <row r="995" spans="1:9" ht="15.75" customHeight="1">
      <c r="A995" s="143" t="s">
        <v>104</v>
      </c>
      <c r="B995" s="144">
        <v>12</v>
      </c>
      <c r="C995" s="242" t="s">
        <v>419</v>
      </c>
      <c r="D995" s="182"/>
      <c r="E995" s="182"/>
      <c r="F995" s="182"/>
      <c r="G995" s="183"/>
      <c r="H995" s="57" t="s">
        <v>105</v>
      </c>
      <c r="I995" s="57" t="s">
        <v>44</v>
      </c>
    </row>
    <row r="996" spans="1:9" ht="15.75" customHeight="1">
      <c r="A996" s="60" t="s">
        <v>106</v>
      </c>
      <c r="B996" s="99">
        <v>12.04</v>
      </c>
      <c r="C996" s="207" t="s">
        <v>435</v>
      </c>
      <c r="D996" s="182"/>
      <c r="E996" s="182"/>
      <c r="F996" s="182"/>
      <c r="G996" s="183"/>
      <c r="H996" s="208" t="s">
        <v>436</v>
      </c>
      <c r="I996" s="183"/>
    </row>
    <row r="997" spans="1:9" ht="15.75" customHeight="1">
      <c r="A997" s="63"/>
      <c r="B997" s="64"/>
      <c r="H997" s="64"/>
      <c r="I997" s="65"/>
    </row>
    <row r="998" spans="1:9" ht="15.75" customHeight="1">
      <c r="A998" s="91" t="s">
        <v>381</v>
      </c>
      <c r="B998" s="140" t="s">
        <v>437</v>
      </c>
      <c r="C998" s="89" t="s">
        <v>438</v>
      </c>
      <c r="D998" s="89" t="s">
        <v>305</v>
      </c>
      <c r="E998" s="89" t="s">
        <v>439</v>
      </c>
      <c r="F998" s="89" t="s">
        <v>440</v>
      </c>
      <c r="I998" s="67"/>
    </row>
    <row r="999" spans="1:9" ht="15.75" customHeight="1">
      <c r="A999" s="91" t="s">
        <v>441</v>
      </c>
      <c r="B999" s="121">
        <v>6.99</v>
      </c>
      <c r="C999" s="121">
        <v>1.2</v>
      </c>
      <c r="D999" s="121">
        <f t="shared" ref="D999:D1003" si="29">B999*C999</f>
        <v>8.3879999999999999</v>
      </c>
      <c r="E999" s="121">
        <v>0</v>
      </c>
      <c r="F999" s="121">
        <f t="shared" ref="F999:F1003" si="30">D999-E999</f>
        <v>8.3879999999999999</v>
      </c>
      <c r="I999" s="67"/>
    </row>
    <row r="1000" spans="1:9" ht="15.75" customHeight="1">
      <c r="A1000" s="91" t="s">
        <v>442</v>
      </c>
      <c r="B1000" s="121">
        <v>6</v>
      </c>
      <c r="C1000" s="121">
        <v>1.2</v>
      </c>
      <c r="D1000" s="121">
        <f t="shared" si="29"/>
        <v>7.1999999999999993</v>
      </c>
      <c r="E1000" s="121">
        <v>0</v>
      </c>
      <c r="F1000" s="121">
        <f t="shared" si="30"/>
        <v>7.1999999999999993</v>
      </c>
      <c r="I1000" s="67"/>
    </row>
    <row r="1001" spans="1:9" ht="15.75" customHeight="1">
      <c r="A1001" s="91" t="s">
        <v>443</v>
      </c>
      <c r="B1001" s="121">
        <v>6</v>
      </c>
      <c r="C1001" s="121">
        <v>1.2</v>
      </c>
      <c r="D1001" s="121">
        <f t="shared" si="29"/>
        <v>7.1999999999999993</v>
      </c>
      <c r="E1001" s="121">
        <v>0</v>
      </c>
      <c r="F1001" s="121">
        <f t="shared" si="30"/>
        <v>7.1999999999999993</v>
      </c>
      <c r="I1001" s="67"/>
    </row>
    <row r="1002" spans="1:9" ht="15.75" customHeight="1">
      <c r="A1002" s="91" t="s">
        <v>444</v>
      </c>
      <c r="B1002" s="121">
        <v>6.32</v>
      </c>
      <c r="C1002" s="121">
        <v>1.2</v>
      </c>
      <c r="D1002" s="121">
        <f t="shared" si="29"/>
        <v>7.5839999999999996</v>
      </c>
      <c r="E1002" s="121">
        <v>0</v>
      </c>
      <c r="F1002" s="121">
        <f t="shared" si="30"/>
        <v>7.5839999999999996</v>
      </c>
      <c r="I1002" s="67"/>
    </row>
    <row r="1003" spans="1:9" ht="15.75" customHeight="1">
      <c r="A1003" s="91" t="s">
        <v>445</v>
      </c>
      <c r="B1003" s="121">
        <v>5.85</v>
      </c>
      <c r="C1003" s="121">
        <v>1.2</v>
      </c>
      <c r="D1003" s="121">
        <f t="shared" si="29"/>
        <v>7.02</v>
      </c>
      <c r="E1003" s="121">
        <v>0</v>
      </c>
      <c r="F1003" s="121">
        <f t="shared" si="30"/>
        <v>7.02</v>
      </c>
      <c r="I1003" s="67"/>
    </row>
    <row r="1004" spans="1:9" ht="15.75" customHeight="1">
      <c r="A1004" s="91" t="s">
        <v>446</v>
      </c>
      <c r="F1004" s="121">
        <f>F1000+F1001+F1002+F1003+F999</f>
        <v>37.391999999999996</v>
      </c>
      <c r="I1004" s="67"/>
    </row>
    <row r="1005" spans="1:9" ht="15.75" customHeight="1">
      <c r="A1005" s="69"/>
      <c r="I1005" s="67"/>
    </row>
    <row r="1006" spans="1:9" ht="15.75" customHeight="1">
      <c r="A1006" s="210"/>
      <c r="B1006" s="185"/>
      <c r="C1006" s="185"/>
      <c r="D1006" s="185"/>
      <c r="E1006" s="185"/>
      <c r="F1006" s="185"/>
      <c r="G1006" s="185"/>
      <c r="H1006" s="185"/>
      <c r="I1006" s="186"/>
    </row>
    <row r="1007" spans="1:9" ht="15.75" customHeight="1">
      <c r="A1007" s="201"/>
      <c r="B1007" s="199"/>
      <c r="C1007" s="199"/>
      <c r="D1007" s="199"/>
      <c r="E1007" s="199"/>
      <c r="F1007" s="199"/>
      <c r="G1007" s="199"/>
      <c r="H1007" s="199"/>
      <c r="I1007" s="202"/>
    </row>
    <row r="1008" spans="1:9" ht="13.5" customHeight="1">
      <c r="A1008" s="201"/>
      <c r="B1008" s="199"/>
      <c r="C1008" s="199"/>
      <c r="D1008" s="199"/>
      <c r="E1008" s="199"/>
      <c r="F1008" s="199"/>
      <c r="G1008" s="199"/>
      <c r="H1008" s="199"/>
      <c r="I1008" s="202"/>
    </row>
    <row r="1009" spans="1:9" ht="15.75" customHeight="1">
      <c r="A1009" s="201"/>
      <c r="B1009" s="199"/>
      <c r="C1009" s="199"/>
      <c r="D1009" s="199"/>
      <c r="E1009" s="199"/>
      <c r="F1009" s="199"/>
      <c r="G1009" s="199"/>
      <c r="H1009" s="199"/>
      <c r="I1009" s="202"/>
    </row>
    <row r="1010" spans="1:9" ht="15.75" customHeight="1">
      <c r="A1010" s="201"/>
      <c r="B1010" s="199"/>
      <c r="C1010" s="199"/>
      <c r="D1010" s="199"/>
      <c r="E1010" s="199"/>
      <c r="F1010" s="199"/>
      <c r="G1010" s="199"/>
      <c r="H1010" s="199"/>
      <c r="I1010" s="202"/>
    </row>
    <row r="1011" spans="1:9" ht="15.75" customHeight="1">
      <c r="A1011" s="201"/>
      <c r="B1011" s="199"/>
      <c r="C1011" s="199"/>
      <c r="D1011" s="199"/>
      <c r="E1011" s="199"/>
      <c r="F1011" s="199"/>
      <c r="G1011" s="199"/>
      <c r="H1011" s="199"/>
      <c r="I1011" s="202"/>
    </row>
    <row r="1012" spans="1:9" ht="15.75" customHeight="1">
      <c r="A1012" s="201"/>
      <c r="B1012" s="199"/>
      <c r="C1012" s="199"/>
      <c r="D1012" s="199"/>
      <c r="E1012" s="199"/>
      <c r="F1012" s="199"/>
      <c r="G1012" s="199"/>
      <c r="H1012" s="199"/>
      <c r="I1012" s="202"/>
    </row>
    <row r="1013" spans="1:9" ht="15.75" customHeight="1">
      <c r="A1013" s="201"/>
      <c r="B1013" s="199"/>
      <c r="C1013" s="199"/>
      <c r="D1013" s="199"/>
      <c r="E1013" s="199"/>
      <c r="F1013" s="199"/>
      <c r="G1013" s="199"/>
      <c r="H1013" s="199"/>
      <c r="I1013" s="202"/>
    </row>
    <row r="1014" spans="1:9" ht="15.75" customHeight="1">
      <c r="A1014" s="201"/>
      <c r="B1014" s="199"/>
      <c r="C1014" s="199"/>
      <c r="D1014" s="199"/>
      <c r="E1014" s="199"/>
      <c r="F1014" s="199"/>
      <c r="G1014" s="199"/>
      <c r="H1014" s="199"/>
      <c r="I1014" s="202"/>
    </row>
    <row r="1015" spans="1:9" ht="15.75" customHeight="1">
      <c r="A1015" s="201"/>
      <c r="B1015" s="199"/>
      <c r="C1015" s="199"/>
      <c r="D1015" s="199"/>
      <c r="E1015" s="199"/>
      <c r="F1015" s="199"/>
      <c r="G1015" s="199"/>
      <c r="H1015" s="199"/>
      <c r="I1015" s="202"/>
    </row>
    <row r="1016" spans="1:9" ht="15.75" customHeight="1">
      <c r="A1016" s="201"/>
      <c r="B1016" s="199"/>
      <c r="C1016" s="199"/>
      <c r="D1016" s="199"/>
      <c r="E1016" s="199"/>
      <c r="F1016" s="199"/>
      <c r="G1016" s="199"/>
      <c r="H1016" s="199"/>
      <c r="I1016" s="202"/>
    </row>
    <row r="1017" spans="1:9" ht="15.75" customHeight="1">
      <c r="A1017" s="201"/>
      <c r="B1017" s="199"/>
      <c r="C1017" s="199"/>
      <c r="D1017" s="199"/>
      <c r="E1017" s="199"/>
      <c r="F1017" s="199"/>
      <c r="G1017" s="199"/>
      <c r="H1017" s="199"/>
      <c r="I1017" s="202"/>
    </row>
    <row r="1018" spans="1:9" ht="15.75" customHeight="1">
      <c r="A1018" s="201"/>
      <c r="B1018" s="199"/>
      <c r="C1018" s="199"/>
      <c r="D1018" s="199"/>
      <c r="E1018" s="199"/>
      <c r="F1018" s="199"/>
      <c r="G1018" s="199"/>
      <c r="H1018" s="199"/>
      <c r="I1018" s="202"/>
    </row>
    <row r="1019" spans="1:9" ht="15.75" customHeight="1">
      <c r="A1019" s="201"/>
      <c r="B1019" s="199"/>
      <c r="C1019" s="199"/>
      <c r="D1019" s="199"/>
      <c r="E1019" s="199"/>
      <c r="F1019" s="199"/>
      <c r="G1019" s="199"/>
      <c r="H1019" s="199"/>
      <c r="I1019" s="202"/>
    </row>
    <row r="1020" spans="1:9" ht="15.75" customHeight="1">
      <c r="A1020" s="201"/>
      <c r="B1020" s="199"/>
      <c r="C1020" s="199"/>
      <c r="D1020" s="199"/>
      <c r="E1020" s="199"/>
      <c r="F1020" s="199"/>
      <c r="G1020" s="199"/>
      <c r="H1020" s="199"/>
      <c r="I1020" s="202"/>
    </row>
    <row r="1021" spans="1:9" ht="15.75" customHeight="1">
      <c r="A1021" s="201"/>
      <c r="B1021" s="199"/>
      <c r="C1021" s="199"/>
      <c r="D1021" s="199"/>
      <c r="E1021" s="199"/>
      <c r="F1021" s="199"/>
      <c r="G1021" s="199"/>
      <c r="H1021" s="199"/>
      <c r="I1021" s="202"/>
    </row>
    <row r="1022" spans="1:9" ht="15.75" customHeight="1">
      <c r="A1022" s="203"/>
      <c r="B1022" s="188"/>
      <c r="C1022" s="188"/>
      <c r="D1022" s="188"/>
      <c r="E1022" s="188"/>
      <c r="F1022" s="188"/>
      <c r="G1022" s="188"/>
      <c r="H1022" s="188"/>
      <c r="I1022" s="189"/>
    </row>
    <row r="1023" spans="1:9" ht="15.75" customHeight="1">
      <c r="A1023" s="117"/>
      <c r="B1023" s="117"/>
      <c r="C1023" s="117"/>
      <c r="D1023" s="117"/>
      <c r="E1023" s="117"/>
      <c r="F1023" s="117"/>
      <c r="G1023" s="117"/>
      <c r="H1023" s="117"/>
      <c r="I1023" s="117"/>
    </row>
    <row r="1024" spans="1:9" ht="15.75" customHeight="1">
      <c r="A1024" s="205" t="s">
        <v>102</v>
      </c>
      <c r="B1024" s="182"/>
      <c r="C1024" s="182"/>
      <c r="D1024" s="182"/>
      <c r="E1024" s="182"/>
      <c r="F1024" s="182"/>
      <c r="G1024" s="183"/>
      <c r="H1024" s="142" t="s">
        <v>103</v>
      </c>
      <c r="I1024" s="57"/>
    </row>
    <row r="1025" spans="1:9" ht="15.75" customHeight="1">
      <c r="A1025" s="143" t="s">
        <v>104</v>
      </c>
      <c r="B1025" s="144">
        <v>12</v>
      </c>
      <c r="C1025" s="242" t="s">
        <v>419</v>
      </c>
      <c r="D1025" s="182"/>
      <c r="E1025" s="182"/>
      <c r="F1025" s="182"/>
      <c r="G1025" s="183"/>
      <c r="H1025" s="57" t="s">
        <v>105</v>
      </c>
      <c r="I1025" s="57" t="s">
        <v>44</v>
      </c>
    </row>
    <row r="1026" spans="1:9" ht="15.75" customHeight="1">
      <c r="A1026" s="60" t="s">
        <v>106</v>
      </c>
      <c r="B1026" s="99">
        <v>12.05</v>
      </c>
      <c r="C1026" s="207" t="s">
        <v>447</v>
      </c>
      <c r="D1026" s="182"/>
      <c r="E1026" s="182"/>
      <c r="F1026" s="182"/>
      <c r="G1026" s="183"/>
      <c r="H1026" s="208" t="s">
        <v>436</v>
      </c>
      <c r="I1026" s="183"/>
    </row>
    <row r="1027" spans="1:9" ht="15.75" customHeight="1">
      <c r="A1027" s="111"/>
      <c r="B1027" s="117"/>
      <c r="C1027" s="117"/>
      <c r="D1027" s="117"/>
      <c r="E1027" s="117"/>
      <c r="F1027" s="117"/>
      <c r="G1027" s="117"/>
      <c r="H1027" s="117" t="s">
        <v>448</v>
      </c>
      <c r="I1027" s="124"/>
    </row>
    <row r="1028" spans="1:9" ht="15.75" customHeight="1">
      <c r="A1028" s="111"/>
      <c r="B1028" s="117"/>
      <c r="C1028" s="117"/>
      <c r="D1028" s="117"/>
      <c r="E1028" s="117"/>
      <c r="F1028" s="157" t="s">
        <v>449</v>
      </c>
      <c r="G1028" s="157">
        <v>47.85</v>
      </c>
      <c r="H1028" s="117"/>
      <c r="I1028" s="124"/>
    </row>
    <row r="1029" spans="1:9" ht="15.75" customHeight="1">
      <c r="A1029" s="111"/>
      <c r="B1029" s="117"/>
      <c r="C1029" s="117"/>
      <c r="D1029" s="117"/>
      <c r="E1029" s="117"/>
      <c r="F1029" s="145" t="s">
        <v>450</v>
      </c>
      <c r="G1029" s="145" t="s">
        <v>251</v>
      </c>
      <c r="H1029" s="145" t="s">
        <v>451</v>
      </c>
      <c r="I1029" s="158" t="s">
        <v>348</v>
      </c>
    </row>
    <row r="1030" spans="1:9" ht="15.75" customHeight="1">
      <c r="A1030" s="111"/>
      <c r="B1030" s="117"/>
      <c r="C1030" s="117"/>
      <c r="D1030" s="117"/>
      <c r="E1030" s="117"/>
      <c r="F1030" s="145" t="s">
        <v>452</v>
      </c>
      <c r="G1030" s="145">
        <v>1.39</v>
      </c>
      <c r="H1030" s="145">
        <v>1</v>
      </c>
      <c r="I1030" s="159">
        <f t="shared" ref="I1030:I1033" si="31">G1030*H1030</f>
        <v>1.39</v>
      </c>
    </row>
    <row r="1031" spans="1:9" ht="15.75" customHeight="1">
      <c r="A1031" s="111"/>
      <c r="B1031" s="117"/>
      <c r="C1031" s="117"/>
      <c r="D1031" s="117"/>
      <c r="E1031" s="117"/>
      <c r="F1031" s="145" t="s">
        <v>453</v>
      </c>
      <c r="G1031" s="145">
        <v>1.46</v>
      </c>
      <c r="H1031" s="145">
        <v>1</v>
      </c>
      <c r="I1031" s="159">
        <f t="shared" si="31"/>
        <v>1.46</v>
      </c>
    </row>
    <row r="1032" spans="1:9" ht="15.75" customHeight="1">
      <c r="A1032" s="111"/>
      <c r="B1032" s="117"/>
      <c r="C1032" s="117"/>
      <c r="D1032" s="117"/>
      <c r="E1032" s="117"/>
      <c r="F1032" s="145" t="s">
        <v>454</v>
      </c>
      <c r="G1032" s="145">
        <v>2.1</v>
      </c>
      <c r="H1032" s="145">
        <v>2</v>
      </c>
      <c r="I1032" s="159">
        <f t="shared" si="31"/>
        <v>4.2</v>
      </c>
    </row>
    <row r="1033" spans="1:9" ht="15.75" customHeight="1">
      <c r="A1033" s="111"/>
      <c r="B1033" s="117"/>
      <c r="C1033" s="117"/>
      <c r="D1033" s="117"/>
      <c r="E1033" s="117"/>
      <c r="F1033" s="145" t="s">
        <v>455</v>
      </c>
      <c r="G1033" s="145">
        <v>1.3</v>
      </c>
      <c r="H1033" s="145">
        <v>2</v>
      </c>
      <c r="I1033" s="159">
        <f t="shared" si="31"/>
        <v>2.6</v>
      </c>
    </row>
    <row r="1034" spans="1:9" ht="15.75" customHeight="1">
      <c r="A1034" s="111"/>
      <c r="B1034" s="117"/>
      <c r="C1034" s="117"/>
      <c r="D1034" s="117"/>
      <c r="E1034" s="117"/>
      <c r="F1034" s="244" t="s">
        <v>456</v>
      </c>
      <c r="G1034" s="199"/>
      <c r="H1034" s="199"/>
      <c r="I1034" s="158">
        <f>I1030+I1032+I1033+I1031</f>
        <v>9.6499999999999986</v>
      </c>
    </row>
    <row r="1035" spans="1:9" ht="15.75" customHeight="1">
      <c r="A1035" s="111"/>
      <c r="B1035" s="117"/>
      <c r="C1035" s="117"/>
      <c r="D1035" s="117"/>
      <c r="E1035" s="117"/>
      <c r="F1035" s="117"/>
      <c r="G1035" s="117"/>
      <c r="H1035" s="117"/>
      <c r="I1035" s="124"/>
    </row>
    <row r="1036" spans="1:9" ht="15.75" customHeight="1">
      <c r="A1036" s="111"/>
      <c r="B1036" s="117"/>
      <c r="C1036" s="117"/>
      <c r="D1036" s="117"/>
      <c r="E1036" s="117"/>
      <c r="F1036" s="244" t="s">
        <v>457</v>
      </c>
      <c r="G1036" s="199"/>
      <c r="H1036" s="199"/>
      <c r="I1036" s="158">
        <f>G1028-I1034</f>
        <v>38.200000000000003</v>
      </c>
    </row>
    <row r="1037" spans="1:9" ht="15.75" customHeight="1">
      <c r="A1037" s="111"/>
      <c r="B1037" s="117"/>
      <c r="C1037" s="117"/>
      <c r="D1037" s="117"/>
      <c r="E1037" s="117"/>
      <c r="F1037" s="85"/>
      <c r="G1037" s="85"/>
      <c r="H1037" s="85"/>
      <c r="I1037" s="67"/>
    </row>
    <row r="1038" spans="1:9" ht="15.75" customHeight="1">
      <c r="A1038" s="111"/>
      <c r="B1038" s="117"/>
      <c r="C1038" s="117"/>
      <c r="D1038" s="117"/>
      <c r="E1038" s="117"/>
      <c r="F1038" s="85"/>
      <c r="G1038" s="85"/>
      <c r="H1038" s="85"/>
      <c r="I1038" s="67"/>
    </row>
    <row r="1039" spans="1:9" ht="15.75" customHeight="1">
      <c r="A1039" s="111"/>
      <c r="B1039" s="117"/>
      <c r="C1039" s="117"/>
      <c r="D1039" s="117"/>
      <c r="E1039" s="117"/>
      <c r="F1039" s="157" t="s">
        <v>458</v>
      </c>
      <c r="G1039" s="157">
        <v>34.72</v>
      </c>
      <c r="H1039" s="117"/>
      <c r="I1039" s="124"/>
    </row>
    <row r="1040" spans="1:9" ht="15.75" customHeight="1">
      <c r="A1040" s="111"/>
      <c r="B1040" s="117"/>
      <c r="C1040" s="117"/>
      <c r="D1040" s="117"/>
      <c r="E1040" s="117"/>
      <c r="F1040" s="145" t="s">
        <v>450</v>
      </c>
      <c r="G1040" s="145" t="s">
        <v>251</v>
      </c>
      <c r="H1040" s="145" t="s">
        <v>451</v>
      </c>
      <c r="I1040" s="158" t="s">
        <v>348</v>
      </c>
    </row>
    <row r="1041" spans="1:9" ht="15.75" customHeight="1">
      <c r="A1041" s="111"/>
      <c r="B1041" s="117"/>
      <c r="C1041" s="117"/>
      <c r="D1041" s="117"/>
      <c r="E1041" s="117"/>
      <c r="F1041" s="145" t="s">
        <v>452</v>
      </c>
      <c r="G1041" s="145">
        <v>1.39</v>
      </c>
      <c r="H1041" s="145">
        <v>1</v>
      </c>
      <c r="I1041" s="159">
        <f t="shared" ref="I1041:I1044" si="32">G1041*H1041</f>
        <v>1.39</v>
      </c>
    </row>
    <row r="1042" spans="1:9" ht="15.75" customHeight="1">
      <c r="A1042" s="111"/>
      <c r="B1042" s="117"/>
      <c r="C1042" s="117"/>
      <c r="D1042" s="117"/>
      <c r="E1042" s="117"/>
      <c r="F1042" s="145" t="s">
        <v>453</v>
      </c>
      <c r="G1042" s="145">
        <v>1.46</v>
      </c>
      <c r="H1042" s="145">
        <v>1</v>
      </c>
      <c r="I1042" s="159">
        <f t="shared" si="32"/>
        <v>1.46</v>
      </c>
    </row>
    <row r="1043" spans="1:9" ht="15.75" customHeight="1">
      <c r="A1043" s="111"/>
      <c r="B1043" s="117"/>
      <c r="C1043" s="117"/>
      <c r="D1043" s="117"/>
      <c r="E1043" s="117"/>
      <c r="F1043" s="145" t="s">
        <v>454</v>
      </c>
      <c r="G1043" s="145">
        <v>2.1</v>
      </c>
      <c r="H1043" s="145">
        <v>2</v>
      </c>
      <c r="I1043" s="159">
        <f t="shared" si="32"/>
        <v>4.2</v>
      </c>
    </row>
    <row r="1044" spans="1:9" ht="15.75" customHeight="1">
      <c r="A1044" s="111"/>
      <c r="B1044" s="117"/>
      <c r="C1044" s="117"/>
      <c r="D1044" s="117"/>
      <c r="E1044" s="117"/>
      <c r="F1044" s="145" t="s">
        <v>455</v>
      </c>
      <c r="G1044" s="145">
        <v>1.19</v>
      </c>
      <c r="H1044" s="145">
        <v>3</v>
      </c>
      <c r="I1044" s="159">
        <f t="shared" si="32"/>
        <v>3.57</v>
      </c>
    </row>
    <row r="1045" spans="1:9" ht="15.75" customHeight="1">
      <c r="A1045" s="111"/>
      <c r="B1045" s="117"/>
      <c r="C1045" s="117"/>
      <c r="D1045" s="117"/>
      <c r="E1045" s="117"/>
      <c r="F1045" s="244" t="s">
        <v>456</v>
      </c>
      <c r="G1045" s="199"/>
      <c r="H1045" s="199"/>
      <c r="I1045" s="158">
        <f>I1041+I1043+I1044+I1042</f>
        <v>10.620000000000001</v>
      </c>
    </row>
    <row r="1046" spans="1:9" ht="15.75" customHeight="1">
      <c r="A1046" s="111"/>
      <c r="B1046" s="117"/>
      <c r="C1046" s="117"/>
      <c r="D1046" s="117"/>
      <c r="E1046" s="117"/>
      <c r="F1046" s="244" t="s">
        <v>459</v>
      </c>
      <c r="G1046" s="199"/>
      <c r="H1046" s="199"/>
      <c r="I1046" s="158">
        <f>G1039-I1045</f>
        <v>24.099999999999998</v>
      </c>
    </row>
    <row r="1047" spans="1:9" ht="15.75" customHeight="1">
      <c r="A1047" s="111"/>
      <c r="B1047" s="117"/>
      <c r="C1047" s="117"/>
      <c r="D1047" s="117"/>
      <c r="E1047" s="117"/>
      <c r="F1047" s="244" t="s">
        <v>460</v>
      </c>
      <c r="G1047" s="199"/>
      <c r="H1047" s="199"/>
      <c r="I1047" s="160">
        <v>13.72</v>
      </c>
    </row>
    <row r="1048" spans="1:9" ht="15.75" customHeight="1">
      <c r="A1048" s="111"/>
      <c r="B1048" s="117"/>
      <c r="C1048" s="117"/>
      <c r="D1048" s="117"/>
      <c r="E1048" s="117"/>
      <c r="F1048" s="117"/>
      <c r="G1048" s="117"/>
      <c r="H1048" s="117"/>
      <c r="I1048" s="124"/>
    </row>
    <row r="1049" spans="1:9" ht="15.75" customHeight="1">
      <c r="A1049" s="111"/>
      <c r="B1049" s="117"/>
      <c r="C1049" s="117"/>
      <c r="D1049" s="117"/>
      <c r="E1049" s="117"/>
      <c r="F1049" s="157" t="s">
        <v>461</v>
      </c>
      <c r="G1049" s="157">
        <f>G1050+G1051+G1052+G1053+G1054</f>
        <v>25.949999999999996</v>
      </c>
      <c r="H1049" s="244"/>
      <c r="I1049" s="202"/>
    </row>
    <row r="1050" spans="1:9" ht="15.75" customHeight="1">
      <c r="A1050" s="111"/>
      <c r="B1050" s="117"/>
      <c r="C1050" s="117"/>
      <c r="D1050" s="117"/>
      <c r="E1050" s="117"/>
      <c r="F1050" s="145" t="s">
        <v>462</v>
      </c>
      <c r="G1050" s="145">
        <v>10.1</v>
      </c>
      <c r="H1050" s="117"/>
      <c r="I1050" s="124"/>
    </row>
    <row r="1051" spans="1:9" ht="15.75" customHeight="1">
      <c r="A1051" s="111"/>
      <c r="B1051" s="117"/>
      <c r="C1051" s="117"/>
      <c r="D1051" s="117"/>
      <c r="E1051" s="117"/>
      <c r="F1051" s="145" t="s">
        <v>463</v>
      </c>
      <c r="G1051" s="145">
        <v>7.09</v>
      </c>
      <c r="H1051" s="117"/>
      <c r="I1051" s="124"/>
    </row>
    <row r="1052" spans="1:9" ht="15.75" customHeight="1">
      <c r="A1052" s="111"/>
      <c r="B1052" s="117"/>
      <c r="C1052" s="117"/>
      <c r="D1052" s="117"/>
      <c r="E1052" s="117"/>
      <c r="F1052" s="145" t="s">
        <v>464</v>
      </c>
      <c r="G1052" s="145">
        <v>1.84</v>
      </c>
      <c r="H1052" s="117"/>
      <c r="I1052" s="124"/>
    </row>
    <row r="1053" spans="1:9" ht="15.75" customHeight="1">
      <c r="A1053" s="111"/>
      <c r="B1053" s="117"/>
      <c r="C1053" s="117"/>
      <c r="D1053" s="117"/>
      <c r="E1053" s="117"/>
      <c r="F1053" s="145" t="s">
        <v>465</v>
      </c>
      <c r="G1053" s="145">
        <v>2.4500000000000002</v>
      </c>
      <c r="H1053" s="117"/>
      <c r="I1053" s="124"/>
    </row>
    <row r="1054" spans="1:9" ht="15.75" customHeight="1">
      <c r="A1054" s="111"/>
      <c r="B1054" s="117"/>
      <c r="C1054" s="117"/>
      <c r="D1054" s="117"/>
      <c r="E1054" s="117"/>
      <c r="F1054" s="145" t="s">
        <v>466</v>
      </c>
      <c r="G1054" s="145">
        <v>4.47</v>
      </c>
      <c r="H1054" s="117"/>
      <c r="I1054" s="124"/>
    </row>
    <row r="1055" spans="1:9" ht="15.75" customHeight="1">
      <c r="A1055" s="111"/>
      <c r="B1055" s="117"/>
      <c r="C1055" s="117"/>
      <c r="D1055" s="117"/>
      <c r="E1055" s="117"/>
      <c r="F1055" s="145" t="s">
        <v>450</v>
      </c>
      <c r="G1055" s="145" t="s">
        <v>251</v>
      </c>
      <c r="H1055" s="145" t="s">
        <v>451</v>
      </c>
      <c r="I1055" s="158" t="s">
        <v>348</v>
      </c>
    </row>
    <row r="1056" spans="1:9" ht="12" customHeight="1">
      <c r="A1056" s="111"/>
      <c r="B1056" s="117"/>
      <c r="C1056" s="117"/>
      <c r="D1056" s="117"/>
      <c r="E1056" s="117"/>
      <c r="F1056" s="145" t="s">
        <v>467</v>
      </c>
      <c r="G1056" s="145">
        <v>1.74</v>
      </c>
      <c r="H1056" s="145">
        <v>2</v>
      </c>
      <c r="I1056" s="159">
        <f>G1056*H1056</f>
        <v>3.48</v>
      </c>
    </row>
    <row r="1057" spans="1:9" ht="12" customHeight="1">
      <c r="A1057" s="111"/>
      <c r="B1057" s="117"/>
      <c r="C1057" s="117"/>
      <c r="D1057" s="117"/>
      <c r="E1057" s="117"/>
      <c r="F1057" s="244" t="s">
        <v>456</v>
      </c>
      <c r="G1057" s="199"/>
      <c r="H1057" s="199"/>
      <c r="I1057" s="158">
        <f>I1056</f>
        <v>3.48</v>
      </c>
    </row>
    <row r="1058" spans="1:9" ht="15.75" customHeight="1">
      <c r="A1058" s="111"/>
      <c r="B1058" s="117"/>
      <c r="C1058" s="117"/>
      <c r="D1058" s="117"/>
      <c r="E1058" s="117"/>
      <c r="F1058" s="244" t="s">
        <v>468</v>
      </c>
      <c r="G1058" s="199"/>
      <c r="H1058" s="199"/>
      <c r="I1058" s="158">
        <f>G1049-I1057</f>
        <v>22.469999999999995</v>
      </c>
    </row>
    <row r="1059" spans="1:9" ht="15.75" customHeight="1">
      <c r="A1059" s="118"/>
      <c r="B1059" s="119"/>
      <c r="C1059" s="119"/>
      <c r="D1059" s="119"/>
      <c r="E1059" s="119"/>
      <c r="F1059" s="72"/>
      <c r="G1059" s="72"/>
      <c r="H1059" s="72"/>
      <c r="I1059" s="73"/>
    </row>
    <row r="1060" spans="1:9" ht="15.75" customHeight="1">
      <c r="A1060" s="117"/>
      <c r="B1060" s="117"/>
      <c r="C1060" s="117"/>
      <c r="D1060" s="117"/>
      <c r="E1060" s="117"/>
    </row>
    <row r="1061" spans="1:9" ht="15.75" customHeight="1">
      <c r="A1061" s="205" t="s">
        <v>102</v>
      </c>
      <c r="B1061" s="182"/>
      <c r="C1061" s="182"/>
      <c r="D1061" s="182"/>
      <c r="E1061" s="182"/>
      <c r="F1061" s="182"/>
      <c r="G1061" s="183"/>
      <c r="H1061" s="142" t="s">
        <v>103</v>
      </c>
      <c r="I1061" s="57"/>
    </row>
    <row r="1062" spans="1:9" ht="15.75" customHeight="1">
      <c r="A1062" s="143" t="s">
        <v>104</v>
      </c>
      <c r="B1062" s="144">
        <v>12</v>
      </c>
      <c r="C1062" s="242" t="s">
        <v>419</v>
      </c>
      <c r="D1062" s="182"/>
      <c r="E1062" s="182"/>
      <c r="F1062" s="182"/>
      <c r="G1062" s="183"/>
      <c r="H1062" s="57" t="s">
        <v>105</v>
      </c>
      <c r="I1062" s="57" t="s">
        <v>44</v>
      </c>
    </row>
    <row r="1063" spans="1:9" ht="15.75" customHeight="1">
      <c r="A1063" s="60" t="s">
        <v>106</v>
      </c>
      <c r="B1063" s="99">
        <v>12.05</v>
      </c>
      <c r="C1063" s="207" t="s">
        <v>447</v>
      </c>
      <c r="D1063" s="182"/>
      <c r="E1063" s="182"/>
      <c r="F1063" s="182"/>
      <c r="G1063" s="183"/>
      <c r="H1063" s="208" t="s">
        <v>436</v>
      </c>
      <c r="I1063" s="183"/>
    </row>
    <row r="1064" spans="1:9" ht="15.75" customHeight="1">
      <c r="A1064" s="111"/>
      <c r="B1064" s="117"/>
      <c r="C1064" s="117"/>
      <c r="D1064" s="117"/>
      <c r="E1064" s="117"/>
      <c r="F1064" s="117"/>
      <c r="G1064" s="117"/>
      <c r="H1064" s="117" t="s">
        <v>469</v>
      </c>
      <c r="I1064" s="124"/>
    </row>
    <row r="1065" spans="1:9" ht="15.75" customHeight="1">
      <c r="A1065" s="111"/>
      <c r="B1065" s="117"/>
      <c r="C1065" s="117"/>
      <c r="D1065" s="117"/>
      <c r="E1065" s="85"/>
      <c r="F1065" s="157" t="s">
        <v>470</v>
      </c>
      <c r="G1065" s="157">
        <f>G1066+G1067+G1068+G1069+G1070</f>
        <v>24.58</v>
      </c>
      <c r="H1065" s="244"/>
      <c r="I1065" s="202"/>
    </row>
    <row r="1066" spans="1:9" ht="15.75" customHeight="1">
      <c r="A1066" s="111"/>
      <c r="B1066" s="117"/>
      <c r="C1066" s="117"/>
      <c r="D1066" s="117"/>
      <c r="E1066" s="85"/>
      <c r="F1066" s="145" t="s">
        <v>462</v>
      </c>
      <c r="G1066" s="145">
        <v>9.5500000000000007</v>
      </c>
      <c r="H1066" s="117"/>
      <c r="I1066" s="124"/>
    </row>
    <row r="1067" spans="1:9" ht="15.75" customHeight="1">
      <c r="A1067" s="111"/>
      <c r="B1067" s="117"/>
      <c r="C1067" s="117"/>
      <c r="D1067" s="117"/>
      <c r="E1067" s="85"/>
      <c r="F1067" s="145" t="s">
        <v>463</v>
      </c>
      <c r="G1067" s="145">
        <v>6.27</v>
      </c>
      <c r="H1067" s="117"/>
      <c r="I1067" s="124"/>
    </row>
    <row r="1068" spans="1:9" ht="15.75" customHeight="1">
      <c r="A1068" s="111"/>
      <c r="B1068" s="117"/>
      <c r="C1068" s="117"/>
      <c r="D1068" s="117"/>
      <c r="E1068" s="85"/>
      <c r="F1068" s="145" t="s">
        <v>464</v>
      </c>
      <c r="G1068" s="145">
        <v>1.84</v>
      </c>
      <c r="H1068" s="117"/>
      <c r="I1068" s="124"/>
    </row>
    <row r="1069" spans="1:9" ht="15.75" customHeight="1">
      <c r="A1069" s="111"/>
      <c r="B1069" s="117"/>
      <c r="C1069" s="117"/>
      <c r="D1069" s="117"/>
      <c r="E1069" s="85"/>
      <c r="F1069" s="145" t="s">
        <v>465</v>
      </c>
      <c r="G1069" s="145">
        <v>2.4500000000000002</v>
      </c>
      <c r="H1069" s="117"/>
      <c r="I1069" s="124"/>
    </row>
    <row r="1070" spans="1:9" ht="15.75" customHeight="1">
      <c r="A1070" s="111"/>
      <c r="B1070" s="117"/>
      <c r="C1070" s="117"/>
      <c r="D1070" s="117"/>
      <c r="E1070" s="85"/>
      <c r="F1070" s="145" t="s">
        <v>466</v>
      </c>
      <c r="G1070" s="145">
        <v>4.47</v>
      </c>
      <c r="H1070" s="117"/>
      <c r="I1070" s="124"/>
    </row>
    <row r="1071" spans="1:9" ht="15.75" customHeight="1">
      <c r="A1071" s="111"/>
      <c r="B1071" s="117"/>
      <c r="C1071" s="117"/>
      <c r="D1071" s="117"/>
      <c r="E1071" s="85"/>
      <c r="F1071" s="145" t="s">
        <v>450</v>
      </c>
      <c r="G1071" s="145" t="s">
        <v>251</v>
      </c>
      <c r="H1071" s="145" t="s">
        <v>451</v>
      </c>
      <c r="I1071" s="158" t="s">
        <v>348</v>
      </c>
    </row>
    <row r="1072" spans="1:9" ht="15.75" customHeight="1">
      <c r="A1072" s="111"/>
      <c r="B1072" s="117"/>
      <c r="C1072" s="117"/>
      <c r="D1072" s="117"/>
      <c r="E1072" s="85"/>
      <c r="F1072" s="145" t="s">
        <v>467</v>
      </c>
      <c r="G1072" s="145">
        <v>1.74</v>
      </c>
      <c r="H1072" s="145">
        <v>2</v>
      </c>
      <c r="I1072" s="159">
        <f>G1072*H1072</f>
        <v>3.48</v>
      </c>
    </row>
    <row r="1073" spans="1:9" ht="15.75" customHeight="1">
      <c r="A1073" s="111"/>
      <c r="B1073" s="117"/>
      <c r="C1073" s="117"/>
      <c r="D1073" s="117"/>
      <c r="E1073" s="85"/>
      <c r="F1073" s="244" t="s">
        <v>456</v>
      </c>
      <c r="G1073" s="199"/>
      <c r="H1073" s="199"/>
      <c r="I1073" s="158">
        <f>I1072</f>
        <v>3.48</v>
      </c>
    </row>
    <row r="1074" spans="1:9" ht="15.75" customHeight="1">
      <c r="A1074" s="111"/>
      <c r="B1074" s="117"/>
      <c r="C1074" s="117"/>
      <c r="D1074" s="117"/>
      <c r="E1074" s="85"/>
      <c r="F1074" s="244" t="s">
        <v>471</v>
      </c>
      <c r="G1074" s="199"/>
      <c r="H1074" s="199"/>
      <c r="I1074" s="158">
        <f>G1065-I1073</f>
        <v>21.099999999999998</v>
      </c>
    </row>
    <row r="1075" spans="1:9" ht="15.75" customHeight="1">
      <c r="A1075" s="111"/>
      <c r="B1075" s="117"/>
      <c r="C1075" s="117"/>
      <c r="D1075" s="117"/>
      <c r="E1075" s="85"/>
      <c r="F1075" s="117"/>
      <c r="G1075" s="117"/>
      <c r="H1075" s="117"/>
      <c r="I1075" s="124"/>
    </row>
    <row r="1076" spans="1:9" ht="15.75" customHeight="1">
      <c r="A1076" s="111"/>
      <c r="B1076" s="117"/>
      <c r="C1076" s="117"/>
      <c r="D1076" s="117"/>
      <c r="E1076" s="85"/>
      <c r="F1076" s="157" t="s">
        <v>472</v>
      </c>
      <c r="G1076" s="157">
        <f>G1077+G1078+G1079+G1080+G1081</f>
        <v>26.75</v>
      </c>
      <c r="H1076" s="244"/>
      <c r="I1076" s="202"/>
    </row>
    <row r="1077" spans="1:9" ht="15.75" customHeight="1">
      <c r="A1077" s="111"/>
      <c r="B1077" s="117"/>
      <c r="C1077" s="117"/>
      <c r="D1077" s="117"/>
      <c r="E1077" s="85"/>
      <c r="F1077" s="145" t="s">
        <v>462</v>
      </c>
      <c r="G1077" s="145">
        <v>7.17</v>
      </c>
      <c r="H1077" s="117"/>
      <c r="I1077" s="124"/>
    </row>
    <row r="1078" spans="1:9" ht="15.75" customHeight="1">
      <c r="A1078" s="111"/>
      <c r="B1078" s="117"/>
      <c r="C1078" s="117"/>
      <c r="D1078" s="117"/>
      <c r="E1078" s="85"/>
      <c r="F1078" s="145" t="s">
        <v>463</v>
      </c>
      <c r="G1078" s="145">
        <v>10.82</v>
      </c>
      <c r="H1078" s="117"/>
      <c r="I1078" s="124"/>
    </row>
    <row r="1079" spans="1:9" ht="15.75" customHeight="1">
      <c r="A1079" s="111"/>
      <c r="B1079" s="117"/>
      <c r="C1079" s="117"/>
      <c r="D1079" s="117"/>
      <c r="E1079" s="85"/>
      <c r="F1079" s="145" t="s">
        <v>464</v>
      </c>
      <c r="G1079" s="145">
        <v>1.84</v>
      </c>
      <c r="H1079" s="117"/>
      <c r="I1079" s="124"/>
    </row>
    <row r="1080" spans="1:9" ht="15.75" customHeight="1">
      <c r="A1080" s="111"/>
      <c r="B1080" s="117"/>
      <c r="C1080" s="117"/>
      <c r="D1080" s="117"/>
      <c r="E1080" s="85"/>
      <c r="F1080" s="145" t="s">
        <v>465</v>
      </c>
      <c r="G1080" s="145">
        <v>2.4500000000000002</v>
      </c>
      <c r="H1080" s="117"/>
      <c r="I1080" s="124"/>
    </row>
    <row r="1081" spans="1:9" ht="15.75" customHeight="1">
      <c r="A1081" s="111"/>
      <c r="B1081" s="117"/>
      <c r="C1081" s="117"/>
      <c r="D1081" s="117"/>
      <c r="E1081" s="85"/>
      <c r="F1081" s="145" t="s">
        <v>466</v>
      </c>
      <c r="G1081" s="145">
        <v>4.47</v>
      </c>
      <c r="H1081" s="117"/>
      <c r="I1081" s="124"/>
    </row>
    <row r="1082" spans="1:9" ht="15.75" customHeight="1">
      <c r="A1082" s="111"/>
      <c r="B1082" s="117"/>
      <c r="C1082" s="117"/>
      <c r="D1082" s="117"/>
      <c r="E1082" s="85"/>
      <c r="F1082" s="145" t="s">
        <v>450</v>
      </c>
      <c r="G1082" s="244" t="s">
        <v>473</v>
      </c>
      <c r="H1082" s="199"/>
      <c r="I1082" s="202"/>
    </row>
    <row r="1083" spans="1:9" ht="15.75" customHeight="1">
      <c r="A1083" s="111"/>
      <c r="B1083" s="117"/>
      <c r="C1083" s="117"/>
      <c r="D1083" s="117"/>
      <c r="E1083" s="85"/>
      <c r="F1083" s="244" t="s">
        <v>471</v>
      </c>
      <c r="G1083" s="199"/>
      <c r="H1083" s="199"/>
      <c r="I1083" s="158">
        <f>G1076</f>
        <v>26.75</v>
      </c>
    </row>
    <row r="1084" spans="1:9" ht="15.75" customHeight="1">
      <c r="A1084" s="111"/>
      <c r="B1084" s="117"/>
      <c r="C1084" s="117"/>
      <c r="D1084" s="117"/>
      <c r="E1084" s="85"/>
      <c r="F1084" s="145"/>
      <c r="G1084" s="145"/>
      <c r="H1084" s="145"/>
      <c r="I1084" s="158"/>
    </row>
    <row r="1085" spans="1:9" ht="15.75" customHeight="1">
      <c r="A1085" s="111"/>
      <c r="B1085" s="117"/>
      <c r="C1085" s="117"/>
      <c r="D1085" s="117"/>
      <c r="E1085" s="85"/>
      <c r="F1085" s="157" t="s">
        <v>474</v>
      </c>
      <c r="G1085" s="157">
        <f>G1086+G1087+G1088+G1089+G1090</f>
        <v>25.169999999999998</v>
      </c>
      <c r="H1085" s="244"/>
      <c r="I1085" s="202"/>
    </row>
    <row r="1086" spans="1:9" ht="15.75" customHeight="1">
      <c r="A1086" s="111"/>
      <c r="B1086" s="117"/>
      <c r="C1086" s="117"/>
      <c r="D1086" s="117"/>
      <c r="E1086" s="85"/>
      <c r="F1086" s="145" t="s">
        <v>462</v>
      </c>
      <c r="G1086" s="145">
        <v>6.61</v>
      </c>
      <c r="H1086" s="117"/>
      <c r="I1086" s="124"/>
    </row>
    <row r="1087" spans="1:9" ht="15.75" customHeight="1">
      <c r="A1087" s="111"/>
      <c r="B1087" s="117"/>
      <c r="C1087" s="117"/>
      <c r="D1087" s="117"/>
      <c r="E1087" s="85"/>
      <c r="F1087" s="145" t="s">
        <v>463</v>
      </c>
      <c r="G1087" s="145">
        <v>9.8000000000000007</v>
      </c>
      <c r="H1087" s="117"/>
      <c r="I1087" s="124"/>
    </row>
    <row r="1088" spans="1:9" ht="15.75" customHeight="1">
      <c r="A1088" s="111"/>
      <c r="B1088" s="117"/>
      <c r="C1088" s="117"/>
      <c r="D1088" s="117"/>
      <c r="E1088" s="85"/>
      <c r="F1088" s="145" t="s">
        <v>464</v>
      </c>
      <c r="G1088" s="145">
        <v>1.84</v>
      </c>
      <c r="H1088" s="117"/>
      <c r="I1088" s="124"/>
    </row>
    <row r="1089" spans="1:9" ht="15.75" customHeight="1">
      <c r="A1089" s="111"/>
      <c r="B1089" s="117"/>
      <c r="C1089" s="117"/>
      <c r="D1089" s="117"/>
      <c r="E1089" s="85"/>
      <c r="F1089" s="145" t="s">
        <v>465</v>
      </c>
      <c r="G1089" s="145">
        <v>2.4500000000000002</v>
      </c>
      <c r="H1089" s="117"/>
      <c r="I1089" s="124"/>
    </row>
    <row r="1090" spans="1:9" ht="15.75" customHeight="1">
      <c r="A1090" s="111"/>
      <c r="B1090" s="117"/>
      <c r="C1090" s="117"/>
      <c r="D1090" s="117"/>
      <c r="E1090" s="85"/>
      <c r="F1090" s="145" t="s">
        <v>466</v>
      </c>
      <c r="G1090" s="145">
        <v>4.47</v>
      </c>
      <c r="H1090" s="117"/>
      <c r="I1090" s="124"/>
    </row>
    <row r="1091" spans="1:9" ht="15.75" customHeight="1">
      <c r="A1091" s="111"/>
      <c r="B1091" s="117"/>
      <c r="C1091" s="117"/>
      <c r="D1091" s="117"/>
      <c r="E1091" s="85"/>
      <c r="F1091" s="145" t="s">
        <v>450</v>
      </c>
      <c r="G1091" s="244" t="s">
        <v>473</v>
      </c>
      <c r="H1091" s="199"/>
      <c r="I1091" s="202"/>
    </row>
    <row r="1092" spans="1:9" ht="15.75" customHeight="1">
      <c r="A1092" s="111"/>
      <c r="B1092" s="117"/>
      <c r="C1092" s="161" t="s">
        <v>3</v>
      </c>
      <c r="D1092" s="161" t="s">
        <v>251</v>
      </c>
      <c r="E1092" s="85"/>
      <c r="F1092" s="244" t="s">
        <v>471</v>
      </c>
      <c r="G1092" s="199"/>
      <c r="H1092" s="199"/>
      <c r="I1092" s="158">
        <f>G1085</f>
        <v>25.169999999999998</v>
      </c>
    </row>
    <row r="1093" spans="1:9" ht="15.75" customHeight="1">
      <c r="A1093" s="111"/>
      <c r="B1093" s="117"/>
      <c r="C1093" s="145" t="s">
        <v>475</v>
      </c>
      <c r="D1093" s="145">
        <v>5.07</v>
      </c>
      <c r="E1093" s="145"/>
      <c r="F1093" s="145"/>
      <c r="G1093" s="145"/>
      <c r="H1093" s="145"/>
      <c r="I1093" s="124"/>
    </row>
    <row r="1094" spans="1:9" ht="15.75" customHeight="1">
      <c r="A1094" s="111"/>
      <c r="B1094" s="157"/>
      <c r="C1094" s="117"/>
      <c r="D1094" s="117"/>
      <c r="E1094" s="145"/>
      <c r="F1094" s="145"/>
      <c r="G1094" s="145"/>
      <c r="H1094" s="145"/>
      <c r="I1094" s="124"/>
    </row>
    <row r="1095" spans="1:9" ht="15.75" customHeight="1">
      <c r="A1095" s="111"/>
      <c r="B1095" s="117"/>
      <c r="C1095" s="117"/>
      <c r="D1095" s="117"/>
      <c r="E1095" s="145"/>
      <c r="F1095" s="145"/>
      <c r="G1095" s="145"/>
      <c r="H1095" s="145"/>
      <c r="I1095" s="124"/>
    </row>
    <row r="1096" spans="1:9" ht="15.75" customHeight="1">
      <c r="A1096" s="111"/>
      <c r="B1096" s="117"/>
      <c r="C1096" s="117"/>
      <c r="D1096" s="117"/>
      <c r="E1096" s="145"/>
      <c r="F1096" s="145"/>
      <c r="G1096" s="145"/>
      <c r="H1096" s="145"/>
      <c r="I1096" s="124"/>
    </row>
    <row r="1097" spans="1:9" ht="15.75" customHeight="1">
      <c r="A1097" s="111"/>
      <c r="B1097" s="117"/>
      <c r="C1097" s="117"/>
      <c r="D1097" s="117"/>
      <c r="E1097" s="145"/>
      <c r="F1097" s="145"/>
      <c r="G1097" s="145"/>
      <c r="H1097" s="145"/>
      <c r="I1097" s="124"/>
    </row>
    <row r="1098" spans="1:9" ht="15.75" customHeight="1">
      <c r="A1098" s="146"/>
      <c r="B1098" s="145" t="s">
        <v>476</v>
      </c>
      <c r="C1098" s="145"/>
      <c r="D1098" s="145"/>
      <c r="E1098" s="145"/>
      <c r="F1098" s="157"/>
      <c r="G1098" s="145"/>
      <c r="H1098" s="145"/>
      <c r="I1098" s="124"/>
    </row>
    <row r="1099" spans="1:9" ht="15.75" customHeight="1">
      <c r="A1099" s="146"/>
      <c r="B1099" s="145" t="s">
        <v>477</v>
      </c>
      <c r="C1099" s="145" t="s">
        <v>249</v>
      </c>
      <c r="D1099" s="145" t="s">
        <v>110</v>
      </c>
      <c r="E1099" s="145" t="s">
        <v>251</v>
      </c>
      <c r="F1099" s="145" t="s">
        <v>478</v>
      </c>
      <c r="G1099" s="145" t="s">
        <v>479</v>
      </c>
      <c r="H1099" s="145" t="s">
        <v>255</v>
      </c>
      <c r="I1099" s="158" t="s">
        <v>7</v>
      </c>
    </row>
    <row r="1100" spans="1:9" ht="15.75" customHeight="1">
      <c r="A1100" s="111"/>
      <c r="B1100" s="145" t="s">
        <v>480</v>
      </c>
      <c r="C1100" s="145">
        <v>4.8</v>
      </c>
      <c r="D1100" s="145">
        <v>0.4</v>
      </c>
      <c r="E1100" s="145">
        <f t="shared" ref="E1100:E1105" si="33">D1100*C1100</f>
        <v>1.92</v>
      </c>
      <c r="F1100" s="145">
        <v>4</v>
      </c>
      <c r="G1100" s="145">
        <f t="shared" ref="G1100:G1105" si="34">F1100*E1100</f>
        <v>7.68</v>
      </c>
      <c r="H1100" s="145">
        <v>12</v>
      </c>
      <c r="I1100" s="158">
        <f t="shared" ref="I1100:I1105" si="35">H1100*G1100</f>
        <v>92.16</v>
      </c>
    </row>
    <row r="1101" spans="1:9" ht="15.75" customHeight="1">
      <c r="A1101" s="111"/>
      <c r="B1101" s="145" t="s">
        <v>481</v>
      </c>
      <c r="C1101" s="145">
        <v>4.8</v>
      </c>
      <c r="D1101" s="145">
        <v>0.4</v>
      </c>
      <c r="E1101" s="145">
        <f t="shared" si="33"/>
        <v>1.92</v>
      </c>
      <c r="F1101" s="145">
        <v>4</v>
      </c>
      <c r="G1101" s="145">
        <f t="shared" si="34"/>
        <v>7.68</v>
      </c>
      <c r="H1101" s="145">
        <v>2</v>
      </c>
      <c r="I1101" s="158">
        <f t="shared" si="35"/>
        <v>15.36</v>
      </c>
    </row>
    <row r="1102" spans="1:9" ht="15.75" customHeight="1">
      <c r="A1102" s="111"/>
      <c r="B1102" s="145" t="s">
        <v>482</v>
      </c>
      <c r="C1102" s="145">
        <v>3.1</v>
      </c>
      <c r="D1102" s="145">
        <v>0.4</v>
      </c>
      <c r="E1102" s="145">
        <f t="shared" si="33"/>
        <v>1.2400000000000002</v>
      </c>
      <c r="F1102" s="145">
        <v>4</v>
      </c>
      <c r="G1102" s="145">
        <f t="shared" si="34"/>
        <v>4.9600000000000009</v>
      </c>
      <c r="H1102" s="145">
        <v>8</v>
      </c>
      <c r="I1102" s="158">
        <f t="shared" si="35"/>
        <v>39.680000000000007</v>
      </c>
    </row>
    <row r="1103" spans="1:9" ht="14.25" customHeight="1">
      <c r="A1103" s="111"/>
      <c r="B1103" s="145" t="s">
        <v>465</v>
      </c>
      <c r="C1103" s="145">
        <v>0.45</v>
      </c>
      <c r="D1103" s="145">
        <v>5.45</v>
      </c>
      <c r="E1103" s="145">
        <f t="shared" si="33"/>
        <v>2.4525000000000001</v>
      </c>
      <c r="F1103" s="145">
        <v>6</v>
      </c>
      <c r="G1103" s="145">
        <f t="shared" si="34"/>
        <v>14.715</v>
      </c>
      <c r="H1103" s="145">
        <v>1</v>
      </c>
      <c r="I1103" s="158">
        <f t="shared" si="35"/>
        <v>14.715</v>
      </c>
    </row>
    <row r="1104" spans="1:9" ht="15.75" customHeight="1">
      <c r="A1104" s="111"/>
      <c r="B1104" s="145" t="s">
        <v>464</v>
      </c>
      <c r="C1104" s="145">
        <v>0.5</v>
      </c>
      <c r="D1104" s="145">
        <v>10</v>
      </c>
      <c r="E1104" s="145">
        <f t="shared" si="33"/>
        <v>5</v>
      </c>
      <c r="F1104" s="145">
        <v>2</v>
      </c>
      <c r="G1104" s="145">
        <f t="shared" si="34"/>
        <v>10</v>
      </c>
      <c r="H1104" s="145">
        <v>2</v>
      </c>
      <c r="I1104" s="158">
        <f t="shared" si="35"/>
        <v>20</v>
      </c>
    </row>
    <row r="1105" spans="1:9" ht="15.75" customHeight="1">
      <c r="A1105" s="111"/>
      <c r="B1105" s="145" t="s">
        <v>483</v>
      </c>
      <c r="C1105" s="145">
        <v>0.4</v>
      </c>
      <c r="D1105" s="145">
        <v>3.97</v>
      </c>
      <c r="E1105" s="145">
        <f t="shared" si="33"/>
        <v>1.5880000000000001</v>
      </c>
      <c r="F1105" s="145">
        <v>2</v>
      </c>
      <c r="G1105" s="145">
        <f t="shared" si="34"/>
        <v>3.1760000000000002</v>
      </c>
      <c r="H1105" s="145">
        <v>2</v>
      </c>
      <c r="I1105" s="158">
        <f t="shared" si="35"/>
        <v>6.3520000000000003</v>
      </c>
    </row>
    <row r="1106" spans="1:9" ht="15.75" customHeight="1">
      <c r="A1106" s="111"/>
      <c r="B1106" s="244" t="s">
        <v>484</v>
      </c>
      <c r="C1106" s="199"/>
      <c r="D1106" s="199"/>
      <c r="E1106" s="145"/>
      <c r="F1106" s="145"/>
      <c r="G1106" s="145"/>
      <c r="H1106" s="145"/>
      <c r="I1106" s="158">
        <f>SUM(I1100:I1105)</f>
        <v>188.267</v>
      </c>
    </row>
    <row r="1107" spans="1:9" ht="15.75" customHeight="1">
      <c r="A1107" s="118"/>
      <c r="B1107" s="119"/>
      <c r="C1107" s="119"/>
      <c r="D1107" s="119"/>
      <c r="E1107" s="147"/>
      <c r="F1107" s="147"/>
      <c r="G1107" s="147"/>
      <c r="H1107" s="147"/>
      <c r="I1107" s="132"/>
    </row>
    <row r="1108" spans="1:9" ht="15.75" customHeight="1">
      <c r="A1108" s="117"/>
      <c r="B1108" s="117"/>
      <c r="C1108" s="117"/>
      <c r="D1108" s="117"/>
      <c r="E1108" s="145"/>
      <c r="F1108" s="145"/>
      <c r="G1108" s="145"/>
      <c r="H1108" s="145"/>
      <c r="I1108" s="117"/>
    </row>
    <row r="1109" spans="1:9" ht="15.75" customHeight="1">
      <c r="A1109" s="205" t="s">
        <v>102</v>
      </c>
      <c r="B1109" s="182"/>
      <c r="C1109" s="182"/>
      <c r="D1109" s="182"/>
      <c r="E1109" s="182"/>
      <c r="F1109" s="182"/>
      <c r="G1109" s="183"/>
      <c r="H1109" s="142" t="s">
        <v>103</v>
      </c>
      <c r="I1109" s="57"/>
    </row>
    <row r="1110" spans="1:9" ht="14.25" customHeight="1">
      <c r="A1110" s="143" t="s">
        <v>104</v>
      </c>
      <c r="B1110" s="144">
        <v>12</v>
      </c>
      <c r="C1110" s="242" t="s">
        <v>419</v>
      </c>
      <c r="D1110" s="182"/>
      <c r="E1110" s="182"/>
      <c r="F1110" s="182"/>
      <c r="G1110" s="183"/>
      <c r="H1110" s="57" t="s">
        <v>105</v>
      </c>
      <c r="I1110" s="57" t="s">
        <v>44</v>
      </c>
    </row>
    <row r="1111" spans="1:9" ht="15.75" customHeight="1">
      <c r="A1111" s="60" t="s">
        <v>106</v>
      </c>
      <c r="B1111" s="99">
        <v>12.05</v>
      </c>
      <c r="C1111" s="207" t="s">
        <v>447</v>
      </c>
      <c r="D1111" s="182"/>
      <c r="E1111" s="182"/>
      <c r="F1111" s="182"/>
      <c r="G1111" s="183"/>
      <c r="H1111" s="208" t="s">
        <v>485</v>
      </c>
      <c r="I1111" s="183"/>
    </row>
    <row r="1112" spans="1:9" ht="15.75" customHeight="1">
      <c r="A1112" s="111"/>
      <c r="B1112" s="117"/>
      <c r="C1112" s="117"/>
      <c r="D1112" s="117"/>
      <c r="E1112" s="117"/>
      <c r="F1112" s="117"/>
      <c r="G1112" s="117"/>
      <c r="H1112" s="117" t="s">
        <v>486</v>
      </c>
      <c r="I1112" s="124"/>
    </row>
    <row r="1113" spans="1:9" ht="15.75" customHeight="1">
      <c r="A1113" s="111"/>
      <c r="B1113" s="117"/>
      <c r="C1113" s="85"/>
      <c r="D1113" s="117"/>
      <c r="E1113" s="145"/>
      <c r="F1113" s="145"/>
      <c r="G1113" s="145"/>
      <c r="H1113" s="145"/>
      <c r="I1113" s="124"/>
    </row>
    <row r="1114" spans="1:9" ht="15.75" customHeight="1">
      <c r="A1114" s="111"/>
      <c r="B1114" s="145"/>
      <c r="C1114" s="145" t="s">
        <v>487</v>
      </c>
      <c r="D1114" s="145"/>
      <c r="E1114" s="145" t="s">
        <v>251</v>
      </c>
      <c r="F1114" s="145"/>
      <c r="G1114" s="145"/>
      <c r="H1114" s="145"/>
      <c r="I1114" s="124"/>
    </row>
    <row r="1115" spans="1:9" ht="15.75" customHeight="1">
      <c r="A1115" s="111"/>
      <c r="B1115" s="145"/>
      <c r="C1115" s="145" t="s">
        <v>488</v>
      </c>
      <c r="D1115" s="145"/>
      <c r="E1115" s="145">
        <v>188.27</v>
      </c>
      <c r="F1115" s="145"/>
      <c r="G1115" s="145"/>
      <c r="H1115" s="145"/>
      <c r="I1115" s="124"/>
    </row>
    <row r="1116" spans="1:9" ht="15.75" customHeight="1">
      <c r="A1116" s="111"/>
      <c r="B1116" s="145"/>
      <c r="C1116" s="145" t="s">
        <v>489</v>
      </c>
      <c r="D1116" s="145"/>
      <c r="E1116" s="145">
        <v>38.200000000000003</v>
      </c>
      <c r="F1116" s="145"/>
      <c r="G1116" s="145"/>
      <c r="H1116" s="145"/>
      <c r="I1116" s="124"/>
    </row>
    <row r="1117" spans="1:9" ht="15.75" customHeight="1">
      <c r="A1117" s="111"/>
      <c r="B1117" s="145"/>
      <c r="C1117" s="145" t="s">
        <v>490</v>
      </c>
      <c r="D1117" s="145"/>
      <c r="E1117" s="145">
        <v>24.1</v>
      </c>
      <c r="F1117" s="145"/>
      <c r="G1117" s="145"/>
      <c r="H1117" s="145"/>
      <c r="I1117" s="124"/>
    </row>
    <row r="1118" spans="1:9" ht="15.75" customHeight="1">
      <c r="A1118" s="111"/>
      <c r="B1118" s="145"/>
      <c r="C1118" s="145" t="s">
        <v>491</v>
      </c>
      <c r="D1118" s="145"/>
      <c r="E1118" s="145">
        <v>13.72</v>
      </c>
      <c r="F1118" s="145"/>
      <c r="G1118" s="145"/>
      <c r="H1118" s="145"/>
      <c r="I1118" s="124"/>
    </row>
    <row r="1119" spans="1:9" ht="15.75" customHeight="1">
      <c r="A1119" s="111"/>
      <c r="B1119" s="145"/>
      <c r="C1119" s="145" t="s">
        <v>492</v>
      </c>
      <c r="D1119" s="145"/>
      <c r="E1119" s="145">
        <v>22.47</v>
      </c>
      <c r="F1119" s="145"/>
      <c r="G1119" s="145"/>
      <c r="H1119" s="145"/>
      <c r="I1119" s="124"/>
    </row>
    <row r="1120" spans="1:9" ht="15.75" customHeight="1">
      <c r="A1120" s="111"/>
      <c r="B1120" s="145"/>
      <c r="C1120" s="145" t="s">
        <v>493</v>
      </c>
      <c r="D1120" s="145"/>
      <c r="E1120" s="145">
        <v>21.1</v>
      </c>
      <c r="F1120" s="145"/>
      <c r="G1120" s="145"/>
      <c r="H1120" s="145"/>
      <c r="I1120" s="124"/>
    </row>
    <row r="1121" spans="1:9" ht="15.75" customHeight="1">
      <c r="A1121" s="111"/>
      <c r="B1121" s="145"/>
      <c r="C1121" s="145" t="s">
        <v>494</v>
      </c>
      <c r="D1121" s="145"/>
      <c r="E1121" s="145">
        <v>26.75</v>
      </c>
      <c r="F1121" s="145"/>
      <c r="G1121" s="145"/>
      <c r="H1121" s="145"/>
      <c r="I1121" s="124"/>
    </row>
    <row r="1122" spans="1:9" ht="15.75" customHeight="1">
      <c r="A1122" s="111"/>
      <c r="B1122" s="145"/>
      <c r="C1122" s="145" t="s">
        <v>495</v>
      </c>
      <c r="D1122" s="145"/>
      <c r="E1122" s="145">
        <v>25.17</v>
      </c>
      <c r="F1122" s="145"/>
      <c r="G1122" s="145"/>
      <c r="H1122" s="145"/>
      <c r="I1122" s="124"/>
    </row>
    <row r="1123" spans="1:9" ht="15.75" customHeight="1">
      <c r="A1123" s="111"/>
      <c r="B1123" s="145"/>
      <c r="C1123" s="145" t="s">
        <v>496</v>
      </c>
      <c r="D1123" s="145"/>
      <c r="E1123" s="145">
        <v>5.07</v>
      </c>
      <c r="F1123" s="145"/>
      <c r="G1123" s="145"/>
      <c r="H1123" s="145"/>
      <c r="I1123" s="124"/>
    </row>
    <row r="1124" spans="1:9" ht="15.75" customHeight="1">
      <c r="A1124" s="111"/>
      <c r="B1124" s="249" t="s">
        <v>285</v>
      </c>
      <c r="C1124" s="199"/>
      <c r="D1124" s="199"/>
      <c r="E1124" s="145">
        <f>SUM(E1115:E1123)</f>
        <v>364.85</v>
      </c>
      <c r="F1124" s="145"/>
      <c r="G1124" s="145"/>
      <c r="H1124" s="145"/>
      <c r="I1124" s="124"/>
    </row>
    <row r="1125" spans="1:9" ht="15.75" customHeight="1">
      <c r="A1125" s="111"/>
      <c r="B1125" s="246" t="s">
        <v>497</v>
      </c>
      <c r="C1125" s="199"/>
      <c r="D1125" s="199"/>
      <c r="E1125" s="244">
        <f>E1124*2%</f>
        <v>7.2970000000000006</v>
      </c>
      <c r="F1125" s="145"/>
      <c r="G1125" s="145"/>
      <c r="H1125" s="145"/>
      <c r="I1125" s="124"/>
    </row>
    <row r="1126" spans="1:9" ht="15.75" customHeight="1">
      <c r="A1126" s="111"/>
      <c r="B1126" s="199"/>
      <c r="C1126" s="199"/>
      <c r="D1126" s="199"/>
      <c r="E1126" s="199"/>
      <c r="F1126" s="145"/>
      <c r="G1126" s="145"/>
      <c r="H1126" s="145"/>
      <c r="I1126" s="124"/>
    </row>
    <row r="1127" spans="1:9" ht="15.75" customHeight="1">
      <c r="A1127" s="111"/>
      <c r="B1127" s="244" t="s">
        <v>498</v>
      </c>
      <c r="C1127" s="199"/>
      <c r="D1127" s="199"/>
      <c r="E1127" s="145">
        <f>E1124+E1125</f>
        <v>372.14700000000005</v>
      </c>
      <c r="F1127" s="145"/>
      <c r="G1127" s="145"/>
      <c r="H1127" s="145"/>
      <c r="I1127" s="124"/>
    </row>
    <row r="1128" spans="1:9" ht="15.75" customHeight="1">
      <c r="A1128" s="118"/>
      <c r="B1128" s="119"/>
      <c r="C1128" s="119"/>
      <c r="D1128" s="119"/>
      <c r="E1128" s="147"/>
      <c r="F1128" s="147"/>
      <c r="G1128" s="147"/>
      <c r="H1128" s="147"/>
      <c r="I1128" s="132"/>
    </row>
    <row r="1129" spans="1:9" ht="15.75" customHeight="1">
      <c r="A1129" s="117"/>
      <c r="B1129" s="117"/>
      <c r="C1129" s="117"/>
      <c r="D1129" s="117"/>
      <c r="E1129" s="145"/>
      <c r="F1129" s="145"/>
      <c r="G1129" s="145"/>
      <c r="H1129" s="145"/>
      <c r="I1129" s="117"/>
    </row>
    <row r="1130" spans="1:9" ht="15.75" customHeight="1">
      <c r="A1130" s="205" t="s">
        <v>102</v>
      </c>
      <c r="B1130" s="182"/>
      <c r="C1130" s="182"/>
      <c r="D1130" s="182"/>
      <c r="E1130" s="182"/>
      <c r="F1130" s="182"/>
      <c r="G1130" s="183"/>
      <c r="H1130" s="142" t="s">
        <v>103</v>
      </c>
      <c r="I1130" s="57"/>
    </row>
    <row r="1131" spans="1:9" ht="15.75" customHeight="1">
      <c r="A1131" s="143" t="s">
        <v>104</v>
      </c>
      <c r="B1131" s="144">
        <v>13</v>
      </c>
      <c r="C1131" s="237" t="s">
        <v>499</v>
      </c>
      <c r="D1131" s="182"/>
      <c r="E1131" s="182"/>
      <c r="F1131" s="182"/>
      <c r="G1131" s="183"/>
      <c r="H1131" s="57" t="s">
        <v>105</v>
      </c>
      <c r="I1131" s="57" t="s">
        <v>44</v>
      </c>
    </row>
    <row r="1132" spans="1:9" ht="15.75" customHeight="1">
      <c r="A1132" s="60" t="s">
        <v>106</v>
      </c>
      <c r="B1132" s="99">
        <v>13.01</v>
      </c>
      <c r="C1132" s="212" t="s">
        <v>500</v>
      </c>
      <c r="D1132" s="182"/>
      <c r="E1132" s="182"/>
      <c r="F1132" s="182"/>
      <c r="G1132" s="183"/>
      <c r="H1132" s="208" t="s">
        <v>501</v>
      </c>
      <c r="I1132" s="183"/>
    </row>
    <row r="1133" spans="1:9" ht="15.75" customHeight="1">
      <c r="A1133" s="210" t="s">
        <v>502</v>
      </c>
      <c r="B1133" s="185"/>
      <c r="C1133" s="185"/>
      <c r="D1133" s="185"/>
      <c r="E1133" s="185"/>
      <c r="F1133" s="113"/>
      <c r="G1133" s="113"/>
      <c r="H1133" s="113"/>
      <c r="I1133" s="65"/>
    </row>
    <row r="1134" spans="1:9" ht="15.75" customHeight="1">
      <c r="A1134" s="201"/>
      <c r="B1134" s="199"/>
      <c r="C1134" s="199"/>
      <c r="D1134" s="199"/>
      <c r="E1134" s="199"/>
      <c r="F1134" s="62" t="s">
        <v>228</v>
      </c>
      <c r="G1134" s="113" t="s">
        <v>161</v>
      </c>
      <c r="H1134" s="123" t="s">
        <v>214</v>
      </c>
      <c r="I1134" s="67"/>
    </row>
    <row r="1135" spans="1:9" ht="15.75" customHeight="1">
      <c r="A1135" s="201"/>
      <c r="B1135" s="199"/>
      <c r="C1135" s="199"/>
      <c r="D1135" s="199"/>
      <c r="E1135" s="199"/>
      <c r="F1135" s="162" t="s">
        <v>503</v>
      </c>
      <c r="G1135" s="89">
        <v>2.97</v>
      </c>
      <c r="H1135" s="129"/>
      <c r="I1135" s="67"/>
    </row>
    <row r="1136" spans="1:9" ht="15.75" customHeight="1">
      <c r="A1136" s="201"/>
      <c r="B1136" s="199"/>
      <c r="C1136" s="199"/>
      <c r="D1136" s="199"/>
      <c r="E1136" s="199"/>
      <c r="F1136" s="162" t="s">
        <v>504</v>
      </c>
      <c r="G1136" s="89">
        <v>2.97</v>
      </c>
      <c r="H1136" s="129"/>
      <c r="I1136" s="67"/>
    </row>
    <row r="1137" spans="1:9" ht="15.75" customHeight="1">
      <c r="A1137" s="201"/>
      <c r="B1137" s="199"/>
      <c r="C1137" s="199"/>
      <c r="D1137" s="199"/>
      <c r="E1137" s="199"/>
      <c r="F1137" s="162" t="s">
        <v>505</v>
      </c>
      <c r="G1137" s="89">
        <v>3.47</v>
      </c>
      <c r="H1137" s="129"/>
      <c r="I1137" s="67"/>
    </row>
    <row r="1138" spans="1:9" ht="15.75" customHeight="1">
      <c r="A1138" s="201"/>
      <c r="B1138" s="199"/>
      <c r="C1138" s="199"/>
      <c r="D1138" s="199"/>
      <c r="E1138" s="199"/>
      <c r="F1138" s="111" t="s">
        <v>441</v>
      </c>
      <c r="G1138" s="89">
        <v>4.1100000000000003</v>
      </c>
      <c r="H1138" s="129"/>
      <c r="I1138" s="67"/>
    </row>
    <row r="1139" spans="1:9" ht="15.75" customHeight="1">
      <c r="A1139" s="201"/>
      <c r="B1139" s="199"/>
      <c r="C1139" s="199"/>
      <c r="D1139" s="199"/>
      <c r="E1139" s="199"/>
      <c r="F1139" s="111" t="s">
        <v>506</v>
      </c>
      <c r="G1139" s="117">
        <v>3.91</v>
      </c>
      <c r="H1139" s="124"/>
      <c r="I1139" s="67"/>
    </row>
    <row r="1140" spans="1:9" ht="15.75" customHeight="1">
      <c r="A1140" s="201"/>
      <c r="B1140" s="199"/>
      <c r="C1140" s="199"/>
      <c r="D1140" s="199"/>
      <c r="E1140" s="199"/>
      <c r="F1140" s="163" t="s">
        <v>507</v>
      </c>
      <c r="G1140" s="164"/>
      <c r="H1140" s="165">
        <f>G1135+G1136+G1137+G1138+G1139</f>
        <v>17.43</v>
      </c>
      <c r="I1140" s="67"/>
    </row>
    <row r="1141" spans="1:9" ht="15.75" customHeight="1">
      <c r="A1141" s="203"/>
      <c r="B1141" s="188"/>
      <c r="C1141" s="188"/>
      <c r="D1141" s="188"/>
      <c r="E1141" s="188"/>
      <c r="F1141" s="119"/>
      <c r="G1141" s="119"/>
      <c r="H1141" s="119"/>
      <c r="I1141" s="73"/>
    </row>
    <row r="1142" spans="1:9" ht="15.75" customHeight="1"/>
    <row r="1143" spans="1:9" ht="15.75" customHeight="1">
      <c r="A1143" s="205" t="s">
        <v>102</v>
      </c>
      <c r="B1143" s="182"/>
      <c r="C1143" s="182"/>
      <c r="D1143" s="182"/>
      <c r="E1143" s="182"/>
      <c r="F1143" s="182"/>
      <c r="G1143" s="183"/>
      <c r="H1143" s="142" t="s">
        <v>103</v>
      </c>
      <c r="I1143" s="57"/>
    </row>
    <row r="1144" spans="1:9" ht="15.75" customHeight="1">
      <c r="A1144" s="143" t="s">
        <v>104</v>
      </c>
      <c r="B1144" s="144">
        <v>13</v>
      </c>
      <c r="C1144" s="247" t="s">
        <v>499</v>
      </c>
      <c r="D1144" s="182"/>
      <c r="E1144" s="182"/>
      <c r="F1144" s="182"/>
      <c r="G1144" s="183"/>
      <c r="H1144" s="57" t="s">
        <v>105</v>
      </c>
      <c r="I1144" s="57" t="s">
        <v>44</v>
      </c>
    </row>
    <row r="1145" spans="1:9" ht="15.75" customHeight="1">
      <c r="A1145" s="60" t="s">
        <v>106</v>
      </c>
      <c r="B1145" s="99">
        <v>13.02</v>
      </c>
      <c r="C1145" s="212" t="s">
        <v>508</v>
      </c>
      <c r="D1145" s="182"/>
      <c r="E1145" s="182"/>
      <c r="F1145" s="182"/>
      <c r="G1145" s="183"/>
      <c r="H1145" s="208" t="s">
        <v>509</v>
      </c>
      <c r="I1145" s="183"/>
    </row>
    <row r="1146" spans="1:9" ht="15.75" customHeight="1">
      <c r="A1146" s="219" t="s">
        <v>510</v>
      </c>
      <c r="B1146" s="199"/>
      <c r="C1146" s="199"/>
      <c r="D1146" s="199"/>
      <c r="E1146" s="117"/>
      <c r="F1146" s="231" t="s">
        <v>511</v>
      </c>
      <c r="G1146" s="199"/>
      <c r="H1146" s="224">
        <v>225.6</v>
      </c>
      <c r="I1146" s="67"/>
    </row>
    <row r="1147" spans="1:9" ht="15.75" customHeight="1">
      <c r="A1147" s="69"/>
      <c r="B1147" s="85"/>
      <c r="C1147" s="85"/>
      <c r="D1147" s="85"/>
      <c r="E1147" s="117"/>
      <c r="F1147" s="199"/>
      <c r="G1147" s="199"/>
      <c r="H1147" s="199"/>
      <c r="I1147" s="67"/>
    </row>
    <row r="1148" spans="1:9" ht="15.75" customHeight="1">
      <c r="A1148" s="69"/>
      <c r="B1148" s="85"/>
      <c r="C1148" s="85"/>
      <c r="D1148" s="85"/>
      <c r="E1148" s="117"/>
      <c r="F1148" s="231" t="s">
        <v>512</v>
      </c>
      <c r="G1148" s="199"/>
      <c r="H1148" s="224">
        <v>0.64</v>
      </c>
      <c r="I1148" s="67"/>
    </row>
    <row r="1149" spans="1:9" ht="15.75" customHeight="1">
      <c r="A1149" s="69"/>
      <c r="B1149" s="85"/>
      <c r="C1149" s="85"/>
      <c r="D1149" s="85"/>
      <c r="E1149" s="85"/>
      <c r="F1149" s="199"/>
      <c r="G1149" s="199"/>
      <c r="H1149" s="199"/>
      <c r="I1149" s="67"/>
    </row>
    <row r="1150" spans="1:9" ht="15.75" customHeight="1">
      <c r="A1150" s="69"/>
      <c r="B1150" s="85"/>
      <c r="C1150" s="85"/>
      <c r="D1150" s="85"/>
      <c r="E1150" s="117"/>
      <c r="F1150" s="117"/>
      <c r="G1150" s="117"/>
      <c r="H1150" s="117"/>
      <c r="I1150" s="67"/>
    </row>
    <row r="1151" spans="1:9" ht="15.75" customHeight="1">
      <c r="A1151" s="69"/>
      <c r="B1151" s="85"/>
      <c r="C1151" s="85"/>
      <c r="D1151" s="85"/>
      <c r="E1151" s="85"/>
      <c r="F1151" s="117"/>
      <c r="G1151" s="117" t="s">
        <v>513</v>
      </c>
      <c r="H1151" s="166">
        <f>H1146-H1148</f>
        <v>224.96</v>
      </c>
      <c r="I1151" s="67"/>
    </row>
    <row r="1152" spans="1:9" ht="15.75" customHeight="1">
      <c r="A1152" s="69"/>
      <c r="B1152" s="85"/>
      <c r="C1152" s="85"/>
      <c r="D1152" s="85"/>
      <c r="E1152" s="117"/>
      <c r="F1152" s="117"/>
      <c r="G1152" s="117"/>
      <c r="H1152" s="117"/>
      <c r="I1152" s="67"/>
    </row>
    <row r="1153" spans="1:9" ht="15.75" customHeight="1">
      <c r="A1153" s="69"/>
      <c r="B1153" s="85"/>
      <c r="C1153" s="85"/>
      <c r="D1153" s="85"/>
      <c r="E1153" s="117"/>
      <c r="F1153" s="117"/>
      <c r="G1153" s="117"/>
      <c r="H1153" s="117"/>
      <c r="I1153" s="67"/>
    </row>
    <row r="1154" spans="1:9" ht="14.25" customHeight="1">
      <c r="A1154" s="69"/>
      <c r="B1154" s="85"/>
      <c r="C1154" s="85"/>
      <c r="D1154" s="85"/>
      <c r="E1154" s="117"/>
      <c r="F1154" s="117"/>
      <c r="G1154" s="117"/>
      <c r="H1154" s="117"/>
      <c r="I1154" s="67"/>
    </row>
    <row r="1155" spans="1:9" ht="15.75" customHeight="1">
      <c r="A1155" s="69"/>
      <c r="B1155" s="85"/>
      <c r="C1155" s="85"/>
      <c r="D1155" s="85"/>
      <c r="E1155" s="117"/>
      <c r="F1155" s="117"/>
      <c r="G1155" s="117"/>
      <c r="H1155" s="117"/>
      <c r="I1155" s="67"/>
    </row>
    <row r="1156" spans="1:9" ht="14.25" customHeight="1">
      <c r="A1156" s="69"/>
      <c r="B1156" s="85"/>
      <c r="C1156" s="85"/>
      <c r="D1156" s="85"/>
      <c r="E1156" s="117"/>
      <c r="F1156" s="117"/>
      <c r="G1156" s="117"/>
      <c r="H1156" s="117"/>
      <c r="I1156" s="67"/>
    </row>
    <row r="1157" spans="1:9" ht="42.75" customHeight="1">
      <c r="A1157" s="69"/>
      <c r="B1157" s="85"/>
      <c r="C1157" s="85"/>
      <c r="D1157" s="85"/>
      <c r="E1157" s="117"/>
      <c r="F1157" s="117"/>
      <c r="G1157" s="117"/>
      <c r="H1157" s="117"/>
      <c r="I1157" s="67"/>
    </row>
    <row r="1158" spans="1:9" ht="15.75" customHeight="1">
      <c r="A1158" s="71"/>
      <c r="B1158" s="72"/>
      <c r="C1158" s="72"/>
      <c r="D1158" s="72"/>
      <c r="E1158" s="119"/>
      <c r="F1158" s="119"/>
      <c r="G1158" s="119"/>
      <c r="H1158" s="119"/>
      <c r="I1158" s="73"/>
    </row>
    <row r="1159" spans="1:9" ht="15.75" customHeight="1">
      <c r="A1159" s="69"/>
      <c r="B1159" s="85"/>
      <c r="C1159" s="85"/>
      <c r="D1159" s="85"/>
      <c r="E1159" s="117"/>
      <c r="F1159" s="117"/>
      <c r="G1159" s="117"/>
      <c r="H1159" s="117"/>
      <c r="I1159" s="85"/>
    </row>
    <row r="1160" spans="1:9" ht="15.75" customHeight="1">
      <c r="A1160" s="205" t="s">
        <v>102</v>
      </c>
      <c r="B1160" s="182"/>
      <c r="C1160" s="182"/>
      <c r="D1160" s="182"/>
      <c r="E1160" s="182"/>
      <c r="F1160" s="182"/>
      <c r="G1160" s="183"/>
      <c r="H1160" s="142" t="s">
        <v>103</v>
      </c>
      <c r="I1160" s="57"/>
    </row>
    <row r="1161" spans="1:9" ht="15.75" customHeight="1">
      <c r="A1161" s="143" t="s">
        <v>104</v>
      </c>
      <c r="B1161" s="144">
        <v>13</v>
      </c>
      <c r="C1161" s="247" t="s">
        <v>499</v>
      </c>
      <c r="D1161" s="182"/>
      <c r="E1161" s="182"/>
      <c r="F1161" s="182"/>
      <c r="G1161" s="183"/>
      <c r="H1161" s="57" t="s">
        <v>105</v>
      </c>
      <c r="I1161" s="57" t="s">
        <v>44</v>
      </c>
    </row>
    <row r="1162" spans="1:9" ht="15.75" customHeight="1">
      <c r="A1162" s="60" t="s">
        <v>106</v>
      </c>
      <c r="B1162" s="99">
        <v>13.03</v>
      </c>
      <c r="C1162" s="212" t="s">
        <v>514</v>
      </c>
      <c r="D1162" s="182"/>
      <c r="E1162" s="182"/>
      <c r="F1162" s="182"/>
      <c r="G1162" s="183"/>
      <c r="H1162" s="208" t="s">
        <v>515</v>
      </c>
      <c r="I1162" s="183"/>
    </row>
    <row r="1163" spans="1:9" ht="15.75" customHeight="1">
      <c r="A1163" s="210"/>
      <c r="B1163" s="185"/>
      <c r="C1163" s="186"/>
      <c r="D1163" s="62"/>
      <c r="E1163" s="113"/>
      <c r="F1163" s="113"/>
      <c r="G1163" s="113"/>
      <c r="H1163" s="113"/>
      <c r="I1163" s="65"/>
    </row>
    <row r="1164" spans="1:9" ht="15.75" customHeight="1">
      <c r="A1164" s="201"/>
      <c r="B1164" s="199"/>
      <c r="C1164" s="202"/>
      <c r="D1164" s="111"/>
      <c r="E1164" s="117"/>
      <c r="F1164" s="117"/>
      <c r="G1164" s="117"/>
      <c r="H1164" s="117"/>
      <c r="I1164" s="67"/>
    </row>
    <row r="1165" spans="1:9" ht="15.75" customHeight="1">
      <c r="A1165" s="201"/>
      <c r="B1165" s="199"/>
      <c r="C1165" s="202"/>
      <c r="D1165" s="111"/>
      <c r="E1165" s="224" t="s">
        <v>516</v>
      </c>
      <c r="F1165" s="199"/>
      <c r="G1165" s="117"/>
      <c r="H1165" s="117"/>
      <c r="I1165" s="67"/>
    </row>
    <row r="1166" spans="1:9" ht="15.75" customHeight="1">
      <c r="A1166" s="201"/>
      <c r="B1166" s="199"/>
      <c r="C1166" s="202"/>
      <c r="D1166" s="111"/>
      <c r="E1166" s="117" t="s">
        <v>160</v>
      </c>
      <c r="F1166" s="117" t="s">
        <v>320</v>
      </c>
      <c r="G1166" s="117" t="s">
        <v>214</v>
      </c>
      <c r="H1166" s="117"/>
      <c r="I1166" s="67"/>
    </row>
    <row r="1167" spans="1:9" ht="15.75" customHeight="1">
      <c r="A1167" s="201"/>
      <c r="B1167" s="199"/>
      <c r="C1167" s="202"/>
      <c r="D1167" s="111"/>
      <c r="E1167" s="117">
        <v>0.8</v>
      </c>
      <c r="F1167" s="117">
        <v>0.8</v>
      </c>
      <c r="G1167" s="117">
        <f>E1167*F1167</f>
        <v>0.64000000000000012</v>
      </c>
      <c r="H1167" s="117"/>
      <c r="I1167" s="67"/>
    </row>
    <row r="1168" spans="1:9" ht="15.75" customHeight="1">
      <c r="A1168" s="201"/>
      <c r="B1168" s="199"/>
      <c r="C1168" s="202"/>
      <c r="D1168" s="111"/>
      <c r="E1168" s="117"/>
      <c r="F1168" s="117"/>
      <c r="G1168" s="117"/>
      <c r="H1168" s="117"/>
      <c r="I1168" s="67"/>
    </row>
    <row r="1169" spans="1:9" ht="15.75" customHeight="1">
      <c r="A1169" s="201"/>
      <c r="B1169" s="199"/>
      <c r="C1169" s="202"/>
      <c r="D1169" s="111"/>
      <c r="E1169" s="117"/>
      <c r="F1169" s="117"/>
      <c r="G1169" s="117"/>
      <c r="H1169" s="117"/>
      <c r="I1169" s="67"/>
    </row>
    <row r="1170" spans="1:9" ht="76.5" customHeight="1">
      <c r="A1170" s="201"/>
      <c r="B1170" s="199"/>
      <c r="C1170" s="202"/>
      <c r="D1170" s="111"/>
      <c r="E1170" s="117"/>
      <c r="F1170" s="117"/>
      <c r="G1170" s="117"/>
      <c r="H1170" s="117"/>
      <c r="I1170" s="67"/>
    </row>
    <row r="1171" spans="1:9" ht="15.75" customHeight="1">
      <c r="A1171" s="201"/>
      <c r="B1171" s="199"/>
      <c r="C1171" s="202"/>
      <c r="D1171" s="111"/>
      <c r="E1171" s="117"/>
      <c r="F1171" s="117"/>
      <c r="G1171" s="117"/>
      <c r="H1171" s="117"/>
      <c r="I1171" s="67"/>
    </row>
    <row r="1172" spans="1:9" ht="14.25" customHeight="1">
      <c r="A1172" s="203"/>
      <c r="B1172" s="188"/>
      <c r="C1172" s="189"/>
      <c r="D1172" s="118"/>
      <c r="E1172" s="119"/>
      <c r="F1172" s="119"/>
      <c r="G1172" s="119"/>
      <c r="H1172" s="119"/>
      <c r="I1172" s="73"/>
    </row>
    <row r="1173" spans="1:9" ht="14.25" customHeight="1"/>
    <row r="1174" spans="1:9" ht="15.75" customHeight="1">
      <c r="A1174" s="205" t="s">
        <v>102</v>
      </c>
      <c r="B1174" s="182"/>
      <c r="C1174" s="182"/>
      <c r="D1174" s="182"/>
      <c r="E1174" s="182"/>
      <c r="F1174" s="182"/>
      <c r="G1174" s="183"/>
      <c r="H1174" s="142" t="s">
        <v>103</v>
      </c>
      <c r="I1174" s="57"/>
    </row>
    <row r="1175" spans="1:9" ht="15.75" customHeight="1">
      <c r="A1175" s="143" t="s">
        <v>104</v>
      </c>
      <c r="B1175" s="144">
        <v>14</v>
      </c>
      <c r="C1175" s="237" t="s">
        <v>53</v>
      </c>
      <c r="D1175" s="182"/>
      <c r="E1175" s="182"/>
      <c r="F1175" s="182"/>
      <c r="G1175" s="183"/>
      <c r="H1175" s="57" t="s">
        <v>105</v>
      </c>
      <c r="I1175" s="57" t="s">
        <v>44</v>
      </c>
    </row>
    <row r="1176" spans="1:9" ht="15.75" customHeight="1">
      <c r="A1176" s="60" t="s">
        <v>106</v>
      </c>
      <c r="B1176" s="99">
        <v>14.01</v>
      </c>
      <c r="C1176" s="207" t="s">
        <v>54</v>
      </c>
      <c r="D1176" s="182"/>
      <c r="E1176" s="182"/>
      <c r="F1176" s="182"/>
      <c r="G1176" s="183"/>
      <c r="H1176" s="208" t="s">
        <v>517</v>
      </c>
      <c r="I1176" s="183"/>
    </row>
    <row r="1177" spans="1:9" ht="15.75" customHeight="1">
      <c r="A1177" s="210"/>
      <c r="B1177" s="185"/>
      <c r="C1177" s="185"/>
      <c r="D1177" s="185"/>
      <c r="E1177" s="185"/>
      <c r="F1177" s="186"/>
      <c r="G1177" s="167" t="s">
        <v>518</v>
      </c>
      <c r="H1177" s="168" t="s">
        <v>251</v>
      </c>
      <c r="I1177" s="169"/>
    </row>
    <row r="1178" spans="1:9" ht="15.75" customHeight="1">
      <c r="A1178" s="201"/>
      <c r="B1178" s="199"/>
      <c r="C1178" s="199"/>
      <c r="D1178" s="199"/>
      <c r="E1178" s="199"/>
      <c r="F1178" s="202"/>
      <c r="G1178" s="170" t="s">
        <v>519</v>
      </c>
      <c r="H1178" s="154">
        <v>17.2</v>
      </c>
      <c r="I1178" s="171"/>
    </row>
    <row r="1179" spans="1:9" ht="15.75" customHeight="1">
      <c r="A1179" s="201"/>
      <c r="B1179" s="199"/>
      <c r="C1179" s="199"/>
      <c r="D1179" s="199"/>
      <c r="E1179" s="199"/>
      <c r="F1179" s="202"/>
      <c r="G1179" s="69" t="s">
        <v>520</v>
      </c>
      <c r="H1179" s="172">
        <v>3.35</v>
      </c>
      <c r="I1179" s="67"/>
    </row>
    <row r="1180" spans="1:9" ht="15.75" customHeight="1">
      <c r="A1180" s="201"/>
      <c r="B1180" s="199"/>
      <c r="C1180" s="199"/>
      <c r="D1180" s="199"/>
      <c r="E1180" s="199"/>
      <c r="F1180" s="202"/>
      <c r="G1180" s="69" t="s">
        <v>202</v>
      </c>
      <c r="H1180" s="121">
        <v>14.52</v>
      </c>
      <c r="I1180" s="67"/>
    </row>
    <row r="1181" spans="1:9" ht="15.75" customHeight="1">
      <c r="A1181" s="201"/>
      <c r="B1181" s="199"/>
      <c r="C1181" s="199"/>
      <c r="D1181" s="199"/>
      <c r="E1181" s="199"/>
      <c r="F1181" s="202"/>
      <c r="G1181" s="69" t="s">
        <v>521</v>
      </c>
      <c r="H1181" s="121">
        <v>9.01</v>
      </c>
      <c r="I1181" s="67"/>
    </row>
    <row r="1182" spans="1:9" ht="15.75" customHeight="1">
      <c r="A1182" s="201"/>
      <c r="B1182" s="199"/>
      <c r="C1182" s="199"/>
      <c r="D1182" s="199"/>
      <c r="E1182" s="199"/>
      <c r="F1182" s="202"/>
      <c r="G1182" s="69" t="s">
        <v>522</v>
      </c>
      <c r="H1182" s="121">
        <v>11.52</v>
      </c>
      <c r="I1182" s="67"/>
    </row>
    <row r="1183" spans="1:9" ht="15.75" customHeight="1">
      <c r="A1183" s="201"/>
      <c r="B1183" s="199"/>
      <c r="C1183" s="199"/>
      <c r="D1183" s="199"/>
      <c r="E1183" s="199"/>
      <c r="F1183" s="202"/>
      <c r="G1183" s="69" t="s">
        <v>523</v>
      </c>
      <c r="H1183" s="121">
        <v>13.2</v>
      </c>
      <c r="I1183" s="67"/>
    </row>
    <row r="1184" spans="1:9" ht="15.75" customHeight="1">
      <c r="A1184" s="201"/>
      <c r="B1184" s="199"/>
      <c r="C1184" s="199"/>
      <c r="D1184" s="199"/>
      <c r="E1184" s="199"/>
      <c r="F1184" s="202"/>
      <c r="G1184" s="69" t="s">
        <v>524</v>
      </c>
      <c r="H1184" s="121">
        <v>11.72</v>
      </c>
      <c r="I1184" s="67"/>
    </row>
    <row r="1185" spans="1:10" ht="15.75" customHeight="1">
      <c r="A1185" s="201"/>
      <c r="B1185" s="199"/>
      <c r="C1185" s="199"/>
      <c r="D1185" s="199"/>
      <c r="E1185" s="199"/>
      <c r="F1185" s="202"/>
      <c r="G1185" s="69" t="s">
        <v>525</v>
      </c>
      <c r="H1185" s="121">
        <v>19.809999999999999</v>
      </c>
      <c r="I1185" s="67"/>
      <c r="J1185" s="85"/>
    </row>
    <row r="1186" spans="1:10" ht="15.75" customHeight="1">
      <c r="A1186" s="201"/>
      <c r="B1186" s="199"/>
      <c r="C1186" s="199"/>
      <c r="D1186" s="199"/>
      <c r="E1186" s="199"/>
      <c r="F1186" s="202"/>
      <c r="G1186" s="69" t="s">
        <v>526</v>
      </c>
      <c r="H1186" s="121">
        <v>2.86</v>
      </c>
      <c r="I1186" s="67"/>
      <c r="J1186" s="85"/>
    </row>
    <row r="1187" spans="1:10" ht="32.25" customHeight="1">
      <c r="A1187" s="201"/>
      <c r="B1187" s="199"/>
      <c r="C1187" s="199"/>
      <c r="D1187" s="199"/>
      <c r="E1187" s="199"/>
      <c r="F1187" s="202"/>
      <c r="G1187" s="69" t="s">
        <v>527</v>
      </c>
      <c r="H1187" s="121">
        <v>2.86</v>
      </c>
      <c r="I1187" s="67"/>
      <c r="J1187" s="85"/>
    </row>
    <row r="1188" spans="1:10" ht="15.75" customHeight="1">
      <c r="A1188" s="201"/>
      <c r="B1188" s="199"/>
      <c r="C1188" s="199"/>
      <c r="D1188" s="199"/>
      <c r="E1188" s="199"/>
      <c r="F1188" s="202"/>
      <c r="G1188" s="69" t="s">
        <v>528</v>
      </c>
      <c r="H1188" s="121">
        <v>2.7</v>
      </c>
      <c r="I1188" s="67"/>
      <c r="J1188" s="85"/>
    </row>
    <row r="1189" spans="1:10" ht="15.75" customHeight="1">
      <c r="A1189" s="201"/>
      <c r="B1189" s="199"/>
      <c r="C1189" s="199"/>
      <c r="D1189" s="199"/>
      <c r="E1189" s="199"/>
      <c r="F1189" s="202"/>
      <c r="G1189" s="69" t="s">
        <v>529</v>
      </c>
      <c r="H1189" s="121">
        <v>12.76</v>
      </c>
      <c r="I1189" s="67"/>
    </row>
    <row r="1190" spans="1:10" ht="15.75" customHeight="1">
      <c r="A1190" s="201"/>
      <c r="B1190" s="199"/>
      <c r="C1190" s="199"/>
      <c r="D1190" s="199"/>
      <c r="E1190" s="199"/>
      <c r="F1190" s="202"/>
      <c r="G1190" s="69" t="s">
        <v>530</v>
      </c>
      <c r="H1190" s="121">
        <v>16.420000000000002</v>
      </c>
      <c r="I1190" s="67"/>
    </row>
    <row r="1191" spans="1:10" ht="15.75" customHeight="1">
      <c r="A1191" s="201"/>
      <c r="B1191" s="199"/>
      <c r="C1191" s="199"/>
      <c r="D1191" s="199"/>
      <c r="E1191" s="199"/>
      <c r="F1191" s="202"/>
      <c r="G1191" s="69" t="s">
        <v>531</v>
      </c>
      <c r="H1191" s="121">
        <v>9.9</v>
      </c>
      <c r="I1191" s="67"/>
    </row>
    <row r="1192" spans="1:10" ht="15.75" customHeight="1">
      <c r="A1192" s="201"/>
      <c r="B1192" s="199"/>
      <c r="C1192" s="199"/>
      <c r="D1192" s="199"/>
      <c r="E1192" s="199"/>
      <c r="F1192" s="202"/>
      <c r="G1192" s="69" t="s">
        <v>532</v>
      </c>
      <c r="H1192" s="121">
        <v>24.61</v>
      </c>
      <c r="I1192" s="67"/>
    </row>
    <row r="1193" spans="1:10" ht="15.75" customHeight="1">
      <c r="A1193" s="201"/>
      <c r="B1193" s="199"/>
      <c r="C1193" s="199"/>
      <c r="D1193" s="199"/>
      <c r="E1193" s="199"/>
      <c r="F1193" s="202"/>
      <c r="G1193" s="69" t="s">
        <v>533</v>
      </c>
      <c r="H1193" s="121">
        <v>13.4</v>
      </c>
      <c r="I1193" s="67"/>
    </row>
    <row r="1194" spans="1:10" ht="15.75" customHeight="1">
      <c r="A1194" s="201"/>
      <c r="B1194" s="199"/>
      <c r="C1194" s="199"/>
      <c r="D1194" s="199"/>
      <c r="E1194" s="199"/>
      <c r="F1194" s="202"/>
      <c r="G1194" s="69" t="s">
        <v>441</v>
      </c>
      <c r="H1194" s="121">
        <v>4</v>
      </c>
      <c r="I1194" s="67"/>
    </row>
    <row r="1195" spans="1:10" ht="15.75" customHeight="1">
      <c r="A1195" s="201"/>
      <c r="B1195" s="199"/>
      <c r="C1195" s="199"/>
      <c r="D1195" s="199"/>
      <c r="E1195" s="199"/>
      <c r="F1195" s="202"/>
      <c r="G1195" s="69" t="s">
        <v>534</v>
      </c>
      <c r="H1195" s="121">
        <v>3.76</v>
      </c>
      <c r="I1195" s="67"/>
    </row>
    <row r="1196" spans="1:10" ht="15.75" customHeight="1">
      <c r="A1196" s="201"/>
      <c r="B1196" s="199"/>
      <c r="C1196" s="199"/>
      <c r="D1196" s="199"/>
      <c r="E1196" s="199"/>
      <c r="F1196" s="202"/>
      <c r="G1196" s="69" t="s">
        <v>535</v>
      </c>
      <c r="H1196" s="121">
        <v>46.4</v>
      </c>
      <c r="I1196" s="67"/>
    </row>
    <row r="1197" spans="1:10" ht="15.75" customHeight="1">
      <c r="A1197" s="201"/>
      <c r="B1197" s="199"/>
      <c r="C1197" s="199"/>
      <c r="D1197" s="199"/>
      <c r="E1197" s="199"/>
      <c r="F1197" s="202"/>
      <c r="G1197" s="69" t="s">
        <v>207</v>
      </c>
      <c r="H1197" s="121">
        <f>SUM(H1178:H1196)</f>
        <v>240</v>
      </c>
      <c r="I1197" s="67"/>
    </row>
    <row r="1198" spans="1:10" ht="15.75" customHeight="1">
      <c r="A1198" s="203"/>
      <c r="B1198" s="188"/>
      <c r="C1198" s="188"/>
      <c r="D1198" s="188"/>
      <c r="E1198" s="188"/>
      <c r="F1198" s="189"/>
      <c r="G1198" s="71"/>
      <c r="H1198" s="72"/>
      <c r="I1198" s="73"/>
    </row>
    <row r="1199" spans="1:10" ht="15.75" customHeight="1"/>
    <row r="1200" spans="1:10" ht="15.75" customHeight="1">
      <c r="A1200" s="205" t="s">
        <v>102</v>
      </c>
      <c r="B1200" s="182"/>
      <c r="C1200" s="182"/>
      <c r="D1200" s="182"/>
      <c r="E1200" s="182"/>
      <c r="F1200" s="182"/>
      <c r="G1200" s="183"/>
      <c r="H1200" s="142" t="s">
        <v>103</v>
      </c>
      <c r="I1200" s="57"/>
    </row>
    <row r="1201" spans="1:9" ht="17.25" customHeight="1">
      <c r="A1201" s="143" t="s">
        <v>104</v>
      </c>
      <c r="B1201" s="144">
        <v>15</v>
      </c>
      <c r="C1201" s="237" t="s">
        <v>536</v>
      </c>
      <c r="D1201" s="182"/>
      <c r="E1201" s="182"/>
      <c r="F1201" s="182"/>
      <c r="G1201" s="183"/>
      <c r="H1201" s="57" t="s">
        <v>105</v>
      </c>
      <c r="I1201" s="57" t="s">
        <v>57</v>
      </c>
    </row>
    <row r="1202" spans="1:9" ht="15.75" customHeight="1">
      <c r="A1202" s="74" t="s">
        <v>106</v>
      </c>
      <c r="B1202" s="173">
        <v>15.01</v>
      </c>
      <c r="C1202" s="213" t="s">
        <v>537</v>
      </c>
      <c r="D1202" s="185"/>
      <c r="E1202" s="185"/>
      <c r="F1202" s="185"/>
      <c r="G1202" s="186"/>
      <c r="H1202" s="235" t="s">
        <v>538</v>
      </c>
      <c r="I1202" s="215"/>
    </row>
    <row r="1203" spans="1:9" ht="15.75" customHeight="1">
      <c r="A1203" s="200" t="s">
        <v>539</v>
      </c>
      <c r="B1203" s="185"/>
      <c r="C1203" s="185"/>
      <c r="D1203" s="185"/>
      <c r="E1203" s="185"/>
      <c r="F1203" s="185"/>
      <c r="G1203" s="185"/>
      <c r="H1203" s="185"/>
      <c r="I1203" s="186"/>
    </row>
    <row r="1204" spans="1:9" ht="15.75" customHeight="1">
      <c r="A1204" s="201"/>
      <c r="B1204" s="199"/>
      <c r="C1204" s="199"/>
      <c r="D1204" s="199"/>
      <c r="E1204" s="199"/>
      <c r="F1204" s="199"/>
      <c r="G1204" s="199"/>
      <c r="H1204" s="199"/>
      <c r="I1204" s="202"/>
    </row>
    <row r="1205" spans="1:9" ht="15.75" customHeight="1">
      <c r="A1205" s="203"/>
      <c r="B1205" s="188"/>
      <c r="C1205" s="188"/>
      <c r="D1205" s="188"/>
      <c r="E1205" s="188"/>
      <c r="F1205" s="188"/>
      <c r="G1205" s="188"/>
      <c r="H1205" s="188"/>
      <c r="I1205" s="189"/>
    </row>
    <row r="1206" spans="1:9" ht="15.75" customHeight="1">
      <c r="A1206" s="210"/>
      <c r="B1206" s="185"/>
      <c r="C1206" s="185"/>
      <c r="D1206" s="185"/>
      <c r="E1206" s="185"/>
      <c r="F1206" s="185"/>
      <c r="G1206" s="185"/>
      <c r="H1206" s="185"/>
      <c r="I1206" s="186"/>
    </row>
    <row r="1207" spans="1:9" ht="15.75" customHeight="1">
      <c r="A1207" s="201"/>
      <c r="B1207" s="199"/>
      <c r="C1207" s="199"/>
      <c r="D1207" s="199"/>
      <c r="E1207" s="199"/>
      <c r="F1207" s="199"/>
      <c r="G1207" s="199"/>
      <c r="H1207" s="199"/>
      <c r="I1207" s="202"/>
    </row>
    <row r="1208" spans="1:9" ht="15.75" customHeight="1">
      <c r="A1208" s="201"/>
      <c r="B1208" s="199"/>
      <c r="C1208" s="199"/>
      <c r="D1208" s="199"/>
      <c r="E1208" s="199"/>
      <c r="F1208" s="199"/>
      <c r="G1208" s="199"/>
      <c r="H1208" s="199"/>
      <c r="I1208" s="202"/>
    </row>
    <row r="1209" spans="1:9" ht="15.75" customHeight="1">
      <c r="A1209" s="201"/>
      <c r="B1209" s="199"/>
      <c r="C1209" s="199"/>
      <c r="D1209" s="199"/>
      <c r="E1209" s="199"/>
      <c r="F1209" s="199"/>
      <c r="G1209" s="199"/>
      <c r="H1209" s="199"/>
      <c r="I1209" s="202"/>
    </row>
    <row r="1210" spans="1:9" ht="15.75" customHeight="1">
      <c r="A1210" s="201"/>
      <c r="B1210" s="199"/>
      <c r="C1210" s="199"/>
      <c r="D1210" s="199"/>
      <c r="E1210" s="199"/>
      <c r="F1210" s="199"/>
      <c r="G1210" s="199"/>
      <c r="H1210" s="199"/>
      <c r="I1210" s="202"/>
    </row>
    <row r="1211" spans="1:9" ht="15.75" customHeight="1">
      <c r="A1211" s="201"/>
      <c r="B1211" s="199"/>
      <c r="C1211" s="199"/>
      <c r="D1211" s="199"/>
      <c r="E1211" s="199"/>
      <c r="F1211" s="199"/>
      <c r="G1211" s="199"/>
      <c r="H1211" s="199"/>
      <c r="I1211" s="202"/>
    </row>
    <row r="1212" spans="1:9" ht="15.75" customHeight="1">
      <c r="A1212" s="201"/>
      <c r="B1212" s="199"/>
      <c r="C1212" s="199"/>
      <c r="D1212" s="199"/>
      <c r="E1212" s="199"/>
      <c r="F1212" s="199"/>
      <c r="G1212" s="199"/>
      <c r="H1212" s="199"/>
      <c r="I1212" s="202"/>
    </row>
    <row r="1213" spans="1:9" ht="15.75" customHeight="1">
      <c r="A1213" s="201"/>
      <c r="B1213" s="199"/>
      <c r="C1213" s="199"/>
      <c r="D1213" s="199"/>
      <c r="E1213" s="199"/>
      <c r="F1213" s="199"/>
      <c r="G1213" s="199"/>
      <c r="H1213" s="199"/>
      <c r="I1213" s="202"/>
    </row>
    <row r="1214" spans="1:9" ht="15.75" customHeight="1">
      <c r="A1214" s="201"/>
      <c r="B1214" s="199"/>
      <c r="C1214" s="199"/>
      <c r="D1214" s="199"/>
      <c r="E1214" s="199"/>
      <c r="F1214" s="199"/>
      <c r="G1214" s="199"/>
      <c r="H1214" s="199"/>
      <c r="I1214" s="202"/>
    </row>
    <row r="1215" spans="1:9" ht="15.75" customHeight="1">
      <c r="A1215" s="201"/>
      <c r="B1215" s="199"/>
      <c r="C1215" s="199"/>
      <c r="D1215" s="199"/>
      <c r="E1215" s="199"/>
      <c r="F1215" s="199"/>
      <c r="G1215" s="199"/>
      <c r="H1215" s="199"/>
      <c r="I1215" s="202"/>
    </row>
    <row r="1216" spans="1:9" ht="15.75" customHeight="1">
      <c r="A1216" s="201"/>
      <c r="B1216" s="199"/>
      <c r="C1216" s="199"/>
      <c r="D1216" s="199"/>
      <c r="E1216" s="199"/>
      <c r="F1216" s="199"/>
      <c r="G1216" s="199"/>
      <c r="H1216" s="199"/>
      <c r="I1216" s="202"/>
    </row>
    <row r="1217" spans="1:9" ht="15.75" customHeight="1">
      <c r="A1217" s="201"/>
      <c r="B1217" s="199"/>
      <c r="C1217" s="199"/>
      <c r="D1217" s="199"/>
      <c r="E1217" s="199"/>
      <c r="F1217" s="199"/>
      <c r="G1217" s="199"/>
      <c r="H1217" s="199"/>
      <c r="I1217" s="202"/>
    </row>
    <row r="1218" spans="1:9" ht="15.75" customHeight="1">
      <c r="A1218" s="201"/>
      <c r="B1218" s="199"/>
      <c r="C1218" s="199"/>
      <c r="D1218" s="199"/>
      <c r="E1218" s="199"/>
      <c r="F1218" s="199"/>
      <c r="G1218" s="199"/>
      <c r="H1218" s="199"/>
      <c r="I1218" s="202"/>
    </row>
    <row r="1219" spans="1:9" ht="15.75" customHeight="1">
      <c r="A1219" s="201"/>
      <c r="B1219" s="199"/>
      <c r="C1219" s="199"/>
      <c r="D1219" s="199"/>
      <c r="E1219" s="199"/>
      <c r="F1219" s="199"/>
      <c r="G1219" s="199"/>
      <c r="H1219" s="199"/>
      <c r="I1219" s="202"/>
    </row>
    <row r="1220" spans="1:9" ht="15.75" customHeight="1">
      <c r="A1220" s="201"/>
      <c r="B1220" s="199"/>
      <c r="C1220" s="199"/>
      <c r="D1220" s="199"/>
      <c r="E1220" s="199"/>
      <c r="F1220" s="199"/>
      <c r="G1220" s="199"/>
      <c r="H1220" s="199"/>
      <c r="I1220" s="202"/>
    </row>
    <row r="1221" spans="1:9" ht="15.75" customHeight="1">
      <c r="A1221" s="201"/>
      <c r="B1221" s="199"/>
      <c r="C1221" s="199"/>
      <c r="D1221" s="199"/>
      <c r="E1221" s="199"/>
      <c r="F1221" s="199"/>
      <c r="G1221" s="199"/>
      <c r="H1221" s="199"/>
      <c r="I1221" s="202"/>
    </row>
    <row r="1222" spans="1:9" ht="15.75" customHeight="1">
      <c r="A1222" s="201"/>
      <c r="B1222" s="199"/>
      <c r="C1222" s="199"/>
      <c r="D1222" s="199"/>
      <c r="E1222" s="199"/>
      <c r="F1222" s="199"/>
      <c r="G1222" s="199"/>
      <c r="H1222" s="199"/>
      <c r="I1222" s="202"/>
    </row>
    <row r="1223" spans="1:9" ht="15.75" customHeight="1">
      <c r="A1223" s="201"/>
      <c r="B1223" s="199"/>
      <c r="C1223" s="199"/>
      <c r="D1223" s="199"/>
      <c r="E1223" s="199"/>
      <c r="F1223" s="199"/>
      <c r="G1223" s="199"/>
      <c r="H1223" s="199"/>
      <c r="I1223" s="202"/>
    </row>
    <row r="1224" spans="1:9" ht="15.75" customHeight="1">
      <c r="A1224" s="201"/>
      <c r="B1224" s="199"/>
      <c r="C1224" s="199"/>
      <c r="D1224" s="199"/>
      <c r="E1224" s="199"/>
      <c r="F1224" s="199"/>
      <c r="G1224" s="199"/>
      <c r="H1224" s="199"/>
      <c r="I1224" s="202"/>
    </row>
    <row r="1225" spans="1:9" ht="15.75" customHeight="1">
      <c r="A1225" s="201"/>
      <c r="B1225" s="199"/>
      <c r="C1225" s="199"/>
      <c r="D1225" s="199"/>
      <c r="E1225" s="199"/>
      <c r="F1225" s="199"/>
      <c r="G1225" s="199"/>
      <c r="H1225" s="199"/>
      <c r="I1225" s="202"/>
    </row>
    <row r="1226" spans="1:9" ht="15.75" customHeight="1">
      <c r="A1226" s="201"/>
      <c r="B1226" s="199"/>
      <c r="C1226" s="199"/>
      <c r="D1226" s="199"/>
      <c r="E1226" s="199"/>
      <c r="F1226" s="199"/>
      <c r="G1226" s="199"/>
      <c r="H1226" s="199"/>
      <c r="I1226" s="202"/>
    </row>
    <row r="1227" spans="1:9" ht="15.75" customHeight="1">
      <c r="A1227" s="201"/>
      <c r="B1227" s="199"/>
      <c r="C1227" s="199"/>
      <c r="D1227" s="199"/>
      <c r="E1227" s="199"/>
      <c r="F1227" s="199"/>
      <c r="G1227" s="199"/>
      <c r="H1227" s="199"/>
      <c r="I1227" s="202"/>
    </row>
    <row r="1228" spans="1:9" ht="15.75" customHeight="1">
      <c r="A1228" s="201"/>
      <c r="B1228" s="199"/>
      <c r="C1228" s="199"/>
      <c r="D1228" s="199"/>
      <c r="E1228" s="199"/>
      <c r="F1228" s="199"/>
      <c r="G1228" s="199"/>
      <c r="H1228" s="199"/>
      <c r="I1228" s="202"/>
    </row>
    <row r="1229" spans="1:9" ht="15.75" customHeight="1">
      <c r="A1229" s="201"/>
      <c r="B1229" s="199"/>
      <c r="C1229" s="199"/>
      <c r="D1229" s="199"/>
      <c r="E1229" s="199"/>
      <c r="F1229" s="199"/>
      <c r="G1229" s="199"/>
      <c r="H1229" s="199"/>
      <c r="I1229" s="202"/>
    </row>
    <row r="1230" spans="1:9" ht="15.75" customHeight="1">
      <c r="A1230" s="201"/>
      <c r="B1230" s="199"/>
      <c r="C1230" s="199"/>
      <c r="D1230" s="199"/>
      <c r="E1230" s="199"/>
      <c r="F1230" s="199"/>
      <c r="G1230" s="199"/>
      <c r="H1230" s="199"/>
      <c r="I1230" s="202"/>
    </row>
    <row r="1231" spans="1:9" ht="15.75" customHeight="1">
      <c r="A1231" s="201"/>
      <c r="B1231" s="199"/>
      <c r="C1231" s="199"/>
      <c r="D1231" s="199"/>
      <c r="E1231" s="199"/>
      <c r="F1231" s="199"/>
      <c r="G1231" s="199"/>
      <c r="H1231" s="199"/>
      <c r="I1231" s="202"/>
    </row>
    <row r="1232" spans="1:9" ht="15.75" customHeight="1">
      <c r="A1232" s="201"/>
      <c r="B1232" s="199"/>
      <c r="C1232" s="199"/>
      <c r="D1232" s="199"/>
      <c r="E1232" s="199"/>
      <c r="F1232" s="199"/>
      <c r="G1232" s="199"/>
      <c r="H1232" s="199"/>
      <c r="I1232" s="202"/>
    </row>
    <row r="1233" spans="1:9" ht="15.75" customHeight="1">
      <c r="A1233" s="201"/>
      <c r="B1233" s="199"/>
      <c r="C1233" s="199"/>
      <c r="D1233" s="199"/>
      <c r="E1233" s="199"/>
      <c r="F1233" s="199"/>
      <c r="G1233" s="199"/>
      <c r="H1233" s="199"/>
      <c r="I1233" s="202"/>
    </row>
    <row r="1234" spans="1:9" ht="15.75" customHeight="1">
      <c r="A1234" s="201"/>
      <c r="B1234" s="199"/>
      <c r="C1234" s="199"/>
      <c r="D1234" s="199"/>
      <c r="E1234" s="199"/>
      <c r="F1234" s="199"/>
      <c r="G1234" s="199"/>
      <c r="H1234" s="199"/>
      <c r="I1234" s="202"/>
    </row>
    <row r="1235" spans="1:9" ht="15.75" customHeight="1">
      <c r="A1235" s="201"/>
      <c r="B1235" s="199"/>
      <c r="C1235" s="199"/>
      <c r="D1235" s="199"/>
      <c r="E1235" s="199"/>
      <c r="F1235" s="199"/>
      <c r="G1235" s="199"/>
      <c r="H1235" s="199"/>
      <c r="I1235" s="202"/>
    </row>
    <row r="1236" spans="1:9" ht="15.75" customHeight="1">
      <c r="A1236" s="201"/>
      <c r="B1236" s="199"/>
      <c r="C1236" s="199"/>
      <c r="D1236" s="199"/>
      <c r="E1236" s="199"/>
      <c r="F1236" s="199"/>
      <c r="G1236" s="199"/>
      <c r="H1236" s="199"/>
      <c r="I1236" s="202"/>
    </row>
    <row r="1237" spans="1:9" ht="15.75" customHeight="1">
      <c r="A1237" s="201"/>
      <c r="B1237" s="199"/>
      <c r="C1237" s="199"/>
      <c r="D1237" s="199"/>
      <c r="E1237" s="199"/>
      <c r="F1237" s="199"/>
      <c r="G1237" s="199"/>
      <c r="H1237" s="199"/>
      <c r="I1237" s="202"/>
    </row>
    <row r="1238" spans="1:9" ht="15.75" customHeight="1">
      <c r="A1238" s="201"/>
      <c r="B1238" s="199"/>
      <c r="C1238" s="199"/>
      <c r="D1238" s="199"/>
      <c r="E1238" s="199"/>
      <c r="F1238" s="199"/>
      <c r="G1238" s="199"/>
      <c r="H1238" s="199"/>
      <c r="I1238" s="202"/>
    </row>
    <row r="1239" spans="1:9" ht="15.75" customHeight="1">
      <c r="A1239" s="201"/>
      <c r="B1239" s="199"/>
      <c r="C1239" s="199"/>
      <c r="D1239" s="199"/>
      <c r="E1239" s="199"/>
      <c r="F1239" s="199"/>
      <c r="G1239" s="199"/>
      <c r="H1239" s="199"/>
      <c r="I1239" s="202"/>
    </row>
    <row r="1240" spans="1:9" ht="15.75" customHeight="1">
      <c r="A1240" s="203"/>
      <c r="B1240" s="188"/>
      <c r="C1240" s="188"/>
      <c r="D1240" s="188"/>
      <c r="E1240" s="188"/>
      <c r="F1240" s="188"/>
      <c r="G1240" s="188"/>
      <c r="H1240" s="188"/>
      <c r="I1240" s="189"/>
    </row>
    <row r="1241" spans="1:9" ht="15.75" customHeight="1">
      <c r="A1241" s="117"/>
      <c r="B1241" s="117"/>
      <c r="C1241" s="117"/>
      <c r="D1241" s="117"/>
      <c r="E1241" s="117"/>
      <c r="F1241" s="117"/>
      <c r="G1241" s="117"/>
      <c r="H1241" s="117"/>
      <c r="I1241" s="117"/>
    </row>
    <row r="1242" spans="1:9" ht="15.75" customHeight="1">
      <c r="A1242" s="205" t="s">
        <v>102</v>
      </c>
      <c r="B1242" s="182"/>
      <c r="C1242" s="182"/>
      <c r="D1242" s="182"/>
      <c r="E1242" s="182"/>
      <c r="F1242" s="182"/>
      <c r="G1242" s="183"/>
      <c r="H1242" s="142" t="s">
        <v>103</v>
      </c>
      <c r="I1242" s="57"/>
    </row>
    <row r="1243" spans="1:9" ht="15.75" customHeight="1">
      <c r="A1243" s="143" t="s">
        <v>104</v>
      </c>
      <c r="B1243" s="144">
        <v>15</v>
      </c>
      <c r="C1243" s="237" t="s">
        <v>536</v>
      </c>
      <c r="D1243" s="182"/>
      <c r="E1243" s="182"/>
      <c r="F1243" s="182"/>
      <c r="G1243" s="183"/>
      <c r="H1243" s="57" t="s">
        <v>105</v>
      </c>
      <c r="I1243" s="57" t="s">
        <v>57</v>
      </c>
    </row>
    <row r="1244" spans="1:9" ht="15.75" customHeight="1">
      <c r="A1244" s="60" t="s">
        <v>106</v>
      </c>
      <c r="B1244" s="99">
        <v>15.02</v>
      </c>
      <c r="C1244" s="212" t="s">
        <v>540</v>
      </c>
      <c r="D1244" s="182"/>
      <c r="E1244" s="182"/>
      <c r="F1244" s="182"/>
      <c r="G1244" s="183"/>
      <c r="H1244" s="220" t="s">
        <v>130</v>
      </c>
      <c r="I1244" s="183"/>
    </row>
    <row r="1245" spans="1:9" ht="15.75" customHeight="1">
      <c r="A1245" s="210"/>
      <c r="B1245" s="185"/>
      <c r="C1245" s="185"/>
      <c r="D1245" s="185"/>
      <c r="E1245" s="185"/>
      <c r="F1245" s="186"/>
      <c r="G1245" s="209" t="s">
        <v>541</v>
      </c>
      <c r="H1245" s="185"/>
      <c r="I1245" s="186"/>
    </row>
    <row r="1246" spans="1:9" ht="15.75" customHeight="1">
      <c r="A1246" s="201"/>
      <c r="B1246" s="199"/>
      <c r="C1246" s="199"/>
      <c r="D1246" s="199"/>
      <c r="E1246" s="199"/>
      <c r="F1246" s="202"/>
      <c r="G1246" s="201"/>
      <c r="H1246" s="199"/>
      <c r="I1246" s="202"/>
    </row>
    <row r="1247" spans="1:9" ht="15.75" customHeight="1">
      <c r="A1247" s="201"/>
      <c r="B1247" s="199"/>
      <c r="C1247" s="199"/>
      <c r="D1247" s="199"/>
      <c r="E1247" s="199"/>
      <c r="F1247" s="202"/>
      <c r="G1247" s="201"/>
      <c r="H1247" s="199"/>
      <c r="I1247" s="202"/>
    </row>
    <row r="1248" spans="1:9" ht="15.75" customHeight="1">
      <c r="A1248" s="201"/>
      <c r="B1248" s="199"/>
      <c r="C1248" s="199"/>
      <c r="D1248" s="199"/>
      <c r="E1248" s="199"/>
      <c r="F1248" s="202"/>
      <c r="G1248" s="201"/>
      <c r="H1248" s="199"/>
      <c r="I1248" s="202"/>
    </row>
    <row r="1249" spans="1:9" ht="15.75" customHeight="1">
      <c r="A1249" s="201"/>
      <c r="B1249" s="199"/>
      <c r="C1249" s="199"/>
      <c r="D1249" s="199"/>
      <c r="E1249" s="199"/>
      <c r="F1249" s="202"/>
      <c r="G1249" s="201"/>
      <c r="H1249" s="199"/>
      <c r="I1249" s="202"/>
    </row>
    <row r="1250" spans="1:9" ht="15.75" customHeight="1">
      <c r="A1250" s="201"/>
      <c r="B1250" s="199"/>
      <c r="C1250" s="199"/>
      <c r="D1250" s="199"/>
      <c r="E1250" s="199"/>
      <c r="F1250" s="202"/>
      <c r="G1250" s="201"/>
      <c r="H1250" s="199"/>
      <c r="I1250" s="202"/>
    </row>
    <row r="1251" spans="1:9" ht="15.75" customHeight="1">
      <c r="A1251" s="201"/>
      <c r="B1251" s="199"/>
      <c r="C1251" s="199"/>
      <c r="D1251" s="199"/>
      <c r="E1251" s="199"/>
      <c r="F1251" s="202"/>
      <c r="G1251" s="201"/>
      <c r="H1251" s="199"/>
      <c r="I1251" s="202"/>
    </row>
    <row r="1252" spans="1:9" ht="15.75" customHeight="1">
      <c r="A1252" s="201"/>
      <c r="B1252" s="199"/>
      <c r="C1252" s="199"/>
      <c r="D1252" s="199"/>
      <c r="E1252" s="199"/>
      <c r="F1252" s="202"/>
      <c r="G1252" s="201"/>
      <c r="H1252" s="199"/>
      <c r="I1252" s="202"/>
    </row>
    <row r="1253" spans="1:9" ht="15.75" customHeight="1">
      <c r="A1253" s="201"/>
      <c r="B1253" s="199"/>
      <c r="C1253" s="199"/>
      <c r="D1253" s="199"/>
      <c r="E1253" s="199"/>
      <c r="F1253" s="202"/>
      <c r="G1253" s="201"/>
      <c r="H1253" s="199"/>
      <c r="I1253" s="202"/>
    </row>
    <row r="1254" spans="1:9" ht="15.75" customHeight="1">
      <c r="A1254" s="201"/>
      <c r="B1254" s="199"/>
      <c r="C1254" s="199"/>
      <c r="D1254" s="199"/>
      <c r="E1254" s="199"/>
      <c r="F1254" s="202"/>
      <c r="G1254" s="201"/>
      <c r="H1254" s="199"/>
      <c r="I1254" s="202"/>
    </row>
    <row r="1255" spans="1:9" ht="15.75" customHeight="1">
      <c r="A1255" s="201"/>
      <c r="B1255" s="199"/>
      <c r="C1255" s="199"/>
      <c r="D1255" s="199"/>
      <c r="E1255" s="199"/>
      <c r="F1255" s="202"/>
      <c r="G1255" s="201"/>
      <c r="H1255" s="199"/>
      <c r="I1255" s="202"/>
    </row>
    <row r="1256" spans="1:9" ht="15.75" customHeight="1">
      <c r="A1256" s="201"/>
      <c r="B1256" s="199"/>
      <c r="C1256" s="199"/>
      <c r="D1256" s="199"/>
      <c r="E1256" s="199"/>
      <c r="F1256" s="202"/>
      <c r="G1256" s="201"/>
      <c r="H1256" s="199"/>
      <c r="I1256" s="202"/>
    </row>
    <row r="1257" spans="1:9" ht="15.75" customHeight="1">
      <c r="A1257" s="201"/>
      <c r="B1257" s="199"/>
      <c r="C1257" s="199"/>
      <c r="D1257" s="199"/>
      <c r="E1257" s="199"/>
      <c r="F1257" s="202"/>
      <c r="G1257" s="201"/>
      <c r="H1257" s="199"/>
      <c r="I1257" s="202"/>
    </row>
    <row r="1258" spans="1:9" ht="15.75" customHeight="1">
      <c r="A1258" s="201"/>
      <c r="B1258" s="199"/>
      <c r="C1258" s="199"/>
      <c r="D1258" s="199"/>
      <c r="E1258" s="199"/>
      <c r="F1258" s="202"/>
      <c r="G1258" s="201"/>
      <c r="H1258" s="199"/>
      <c r="I1258" s="202"/>
    </row>
    <row r="1259" spans="1:9" ht="15.75" customHeight="1">
      <c r="A1259" s="201"/>
      <c r="B1259" s="199"/>
      <c r="C1259" s="199"/>
      <c r="D1259" s="199"/>
      <c r="E1259" s="199"/>
      <c r="F1259" s="202"/>
      <c r="G1259" s="201"/>
      <c r="H1259" s="199"/>
      <c r="I1259" s="202"/>
    </row>
    <row r="1260" spans="1:9" ht="15.75" customHeight="1">
      <c r="A1260" s="201"/>
      <c r="B1260" s="199"/>
      <c r="C1260" s="199"/>
      <c r="D1260" s="199"/>
      <c r="E1260" s="199"/>
      <c r="F1260" s="202"/>
      <c r="G1260" s="201"/>
      <c r="H1260" s="199"/>
      <c r="I1260" s="202"/>
    </row>
    <row r="1261" spans="1:9" ht="15.75" customHeight="1">
      <c r="A1261" s="201"/>
      <c r="B1261" s="199"/>
      <c r="C1261" s="199"/>
      <c r="D1261" s="199"/>
      <c r="E1261" s="199"/>
      <c r="F1261" s="202"/>
      <c r="G1261" s="201"/>
      <c r="H1261" s="199"/>
      <c r="I1261" s="202"/>
    </row>
    <row r="1262" spans="1:9" ht="15.75" customHeight="1">
      <c r="A1262" s="201"/>
      <c r="B1262" s="199"/>
      <c r="C1262" s="199"/>
      <c r="D1262" s="199"/>
      <c r="E1262" s="199"/>
      <c r="F1262" s="202"/>
      <c r="G1262" s="201"/>
      <c r="H1262" s="199"/>
      <c r="I1262" s="202"/>
    </row>
    <row r="1263" spans="1:9" ht="15.75" customHeight="1">
      <c r="A1263" s="201"/>
      <c r="B1263" s="199"/>
      <c r="C1263" s="199"/>
      <c r="D1263" s="199"/>
      <c r="E1263" s="199"/>
      <c r="F1263" s="202"/>
      <c r="G1263" s="201"/>
      <c r="H1263" s="199"/>
      <c r="I1263" s="202"/>
    </row>
    <row r="1264" spans="1:9" ht="15.75" customHeight="1">
      <c r="A1264" s="201"/>
      <c r="B1264" s="199"/>
      <c r="C1264" s="199"/>
      <c r="D1264" s="199"/>
      <c r="E1264" s="199"/>
      <c r="F1264" s="202"/>
      <c r="G1264" s="201"/>
      <c r="H1264" s="199"/>
      <c r="I1264" s="202"/>
    </row>
    <row r="1265" spans="1:9" ht="15.75" customHeight="1">
      <c r="A1265" s="201"/>
      <c r="B1265" s="199"/>
      <c r="C1265" s="199"/>
      <c r="D1265" s="199"/>
      <c r="E1265" s="199"/>
      <c r="F1265" s="202"/>
      <c r="G1265" s="201"/>
      <c r="H1265" s="199"/>
      <c r="I1265" s="202"/>
    </row>
    <row r="1266" spans="1:9" ht="15.75" customHeight="1">
      <c r="A1266" s="201"/>
      <c r="B1266" s="199"/>
      <c r="C1266" s="199"/>
      <c r="D1266" s="199"/>
      <c r="E1266" s="199"/>
      <c r="F1266" s="202"/>
      <c r="G1266" s="201"/>
      <c r="H1266" s="199"/>
      <c r="I1266" s="202"/>
    </row>
    <row r="1267" spans="1:9" ht="15.75" customHeight="1">
      <c r="A1267" s="201"/>
      <c r="B1267" s="199"/>
      <c r="C1267" s="199"/>
      <c r="D1267" s="199"/>
      <c r="E1267" s="199"/>
      <c r="F1267" s="202"/>
      <c r="G1267" s="201"/>
      <c r="H1267" s="199"/>
      <c r="I1267" s="202"/>
    </row>
    <row r="1268" spans="1:9" ht="15.75" customHeight="1">
      <c r="A1268" s="201"/>
      <c r="B1268" s="199"/>
      <c r="C1268" s="199"/>
      <c r="D1268" s="199"/>
      <c r="E1268" s="199"/>
      <c r="F1268" s="202"/>
      <c r="G1268" s="201"/>
      <c r="H1268" s="199"/>
      <c r="I1268" s="202"/>
    </row>
    <row r="1269" spans="1:9" ht="15.75" customHeight="1">
      <c r="A1269" s="201"/>
      <c r="B1269" s="199"/>
      <c r="C1269" s="199"/>
      <c r="D1269" s="199"/>
      <c r="E1269" s="199"/>
      <c r="F1269" s="202"/>
      <c r="G1269" s="201"/>
      <c r="H1269" s="199"/>
      <c r="I1269" s="202"/>
    </row>
    <row r="1270" spans="1:9" ht="15.75" customHeight="1">
      <c r="A1270" s="201"/>
      <c r="B1270" s="199"/>
      <c r="C1270" s="199"/>
      <c r="D1270" s="199"/>
      <c r="E1270" s="199"/>
      <c r="F1270" s="202"/>
      <c r="G1270" s="201"/>
      <c r="H1270" s="199"/>
      <c r="I1270" s="202"/>
    </row>
    <row r="1271" spans="1:9" ht="15.75" customHeight="1">
      <c r="A1271" s="201"/>
      <c r="B1271" s="199"/>
      <c r="C1271" s="199"/>
      <c r="D1271" s="199"/>
      <c r="E1271" s="199"/>
      <c r="F1271" s="202"/>
      <c r="G1271" s="201"/>
      <c r="H1271" s="199"/>
      <c r="I1271" s="202"/>
    </row>
    <row r="1272" spans="1:9" ht="15.75" customHeight="1">
      <c r="A1272" s="201"/>
      <c r="B1272" s="199"/>
      <c r="C1272" s="199"/>
      <c r="D1272" s="199"/>
      <c r="E1272" s="199"/>
      <c r="F1272" s="202"/>
      <c r="G1272" s="201"/>
      <c r="H1272" s="199"/>
      <c r="I1272" s="202"/>
    </row>
    <row r="1273" spans="1:9" ht="15.75" customHeight="1">
      <c r="A1273" s="201"/>
      <c r="B1273" s="199"/>
      <c r="C1273" s="199"/>
      <c r="D1273" s="199"/>
      <c r="E1273" s="199"/>
      <c r="F1273" s="202"/>
      <c r="G1273" s="201"/>
      <c r="H1273" s="199"/>
      <c r="I1273" s="202"/>
    </row>
    <row r="1274" spans="1:9" ht="15.75" customHeight="1">
      <c r="A1274" s="201"/>
      <c r="B1274" s="199"/>
      <c r="C1274" s="199"/>
      <c r="D1274" s="199"/>
      <c r="E1274" s="199"/>
      <c r="F1274" s="202"/>
      <c r="G1274" s="201"/>
      <c r="H1274" s="199"/>
      <c r="I1274" s="202"/>
    </row>
    <row r="1275" spans="1:9" ht="15.75" customHeight="1">
      <c r="A1275" s="201"/>
      <c r="B1275" s="199"/>
      <c r="C1275" s="199"/>
      <c r="D1275" s="199"/>
      <c r="E1275" s="199"/>
      <c r="F1275" s="202"/>
      <c r="G1275" s="201"/>
      <c r="H1275" s="199"/>
      <c r="I1275" s="202"/>
    </row>
    <row r="1276" spans="1:9" ht="15.75" customHeight="1">
      <c r="A1276" s="201"/>
      <c r="B1276" s="199"/>
      <c r="C1276" s="199"/>
      <c r="D1276" s="199"/>
      <c r="E1276" s="199"/>
      <c r="F1276" s="202"/>
      <c r="G1276" s="201"/>
      <c r="H1276" s="199"/>
      <c r="I1276" s="202"/>
    </row>
    <row r="1277" spans="1:9" ht="15.75" customHeight="1">
      <c r="A1277" s="203"/>
      <c r="B1277" s="188"/>
      <c r="C1277" s="188"/>
      <c r="D1277" s="188"/>
      <c r="E1277" s="188"/>
      <c r="F1277" s="189"/>
      <c r="G1277" s="203"/>
      <c r="H1277" s="188"/>
      <c r="I1277" s="189"/>
    </row>
    <row r="1278" spans="1:9" ht="15.75" customHeight="1">
      <c r="A1278" s="72"/>
      <c r="B1278" s="72"/>
      <c r="C1278" s="72"/>
      <c r="D1278" s="72"/>
      <c r="E1278" s="72"/>
      <c r="F1278" s="72"/>
      <c r="G1278" s="72"/>
      <c r="H1278" s="72"/>
      <c r="I1278" s="72"/>
    </row>
    <row r="1279" spans="1:9" ht="15.75" customHeight="1">
      <c r="A1279" s="205" t="s">
        <v>102</v>
      </c>
      <c r="B1279" s="182"/>
      <c r="C1279" s="182"/>
      <c r="D1279" s="182"/>
      <c r="E1279" s="182"/>
      <c r="F1279" s="182"/>
      <c r="G1279" s="183"/>
      <c r="H1279" s="142" t="s">
        <v>103</v>
      </c>
      <c r="I1279" s="57"/>
    </row>
    <row r="1280" spans="1:9" ht="15.75" customHeight="1">
      <c r="A1280" s="143" t="s">
        <v>104</v>
      </c>
      <c r="B1280" s="144">
        <v>15</v>
      </c>
      <c r="C1280" s="237" t="s">
        <v>536</v>
      </c>
      <c r="D1280" s="182"/>
      <c r="E1280" s="182"/>
      <c r="F1280" s="182"/>
      <c r="G1280" s="183"/>
      <c r="H1280" s="57" t="s">
        <v>105</v>
      </c>
      <c r="I1280" s="57" t="s">
        <v>57</v>
      </c>
    </row>
    <row r="1281" spans="1:9" ht="15.75" customHeight="1">
      <c r="A1281" s="60" t="s">
        <v>106</v>
      </c>
      <c r="B1281" s="99">
        <v>15.03</v>
      </c>
      <c r="C1281" s="212" t="s">
        <v>542</v>
      </c>
      <c r="D1281" s="182"/>
      <c r="E1281" s="182"/>
      <c r="F1281" s="182"/>
      <c r="G1281" s="183"/>
      <c r="H1281" s="220" t="s">
        <v>543</v>
      </c>
      <c r="I1281" s="183"/>
    </row>
    <row r="1282" spans="1:9" ht="15.75" customHeight="1">
      <c r="A1282" s="209" t="s">
        <v>544</v>
      </c>
      <c r="B1282" s="185"/>
      <c r="C1282" s="185"/>
      <c r="D1282" s="185"/>
      <c r="E1282" s="185"/>
      <c r="F1282" s="185"/>
      <c r="G1282" s="185"/>
      <c r="H1282" s="185"/>
      <c r="I1282" s="186"/>
    </row>
    <row r="1283" spans="1:9" ht="15.75" customHeight="1">
      <c r="A1283" s="203"/>
      <c r="B1283" s="188"/>
      <c r="C1283" s="188"/>
      <c r="D1283" s="188"/>
      <c r="E1283" s="188"/>
      <c r="F1283" s="188"/>
      <c r="G1283" s="188"/>
      <c r="H1283" s="188"/>
      <c r="I1283" s="189"/>
    </row>
    <row r="1284" spans="1:9" ht="15.75" customHeight="1">
      <c r="A1284" s="210"/>
      <c r="B1284" s="185"/>
      <c r="C1284" s="185"/>
      <c r="D1284" s="185"/>
      <c r="E1284" s="185"/>
      <c r="F1284" s="185"/>
      <c r="G1284" s="185"/>
      <c r="H1284" s="185"/>
      <c r="I1284" s="186"/>
    </row>
    <row r="1285" spans="1:9" ht="15.75" customHeight="1">
      <c r="A1285" s="201"/>
      <c r="B1285" s="199"/>
      <c r="C1285" s="199"/>
      <c r="D1285" s="199"/>
      <c r="E1285" s="199"/>
      <c r="F1285" s="199"/>
      <c r="G1285" s="199"/>
      <c r="H1285" s="199"/>
      <c r="I1285" s="202"/>
    </row>
    <row r="1286" spans="1:9" ht="15.75" customHeight="1">
      <c r="A1286" s="201"/>
      <c r="B1286" s="199"/>
      <c r="C1286" s="199"/>
      <c r="D1286" s="199"/>
      <c r="E1286" s="199"/>
      <c r="F1286" s="199"/>
      <c r="G1286" s="199"/>
      <c r="H1286" s="199"/>
      <c r="I1286" s="202"/>
    </row>
    <row r="1287" spans="1:9" ht="15.75" customHeight="1">
      <c r="A1287" s="201"/>
      <c r="B1287" s="199"/>
      <c r="C1287" s="199"/>
      <c r="D1287" s="199"/>
      <c r="E1287" s="199"/>
      <c r="F1287" s="199"/>
      <c r="G1287" s="199"/>
      <c r="H1287" s="199"/>
      <c r="I1287" s="202"/>
    </row>
    <row r="1288" spans="1:9" ht="15.75" customHeight="1">
      <c r="A1288" s="201"/>
      <c r="B1288" s="199"/>
      <c r="C1288" s="199"/>
      <c r="D1288" s="199"/>
      <c r="E1288" s="199"/>
      <c r="F1288" s="199"/>
      <c r="G1288" s="199"/>
      <c r="H1288" s="199"/>
      <c r="I1288" s="202"/>
    </row>
    <row r="1289" spans="1:9" ht="15.75" customHeight="1">
      <c r="A1289" s="201"/>
      <c r="B1289" s="199"/>
      <c r="C1289" s="199"/>
      <c r="D1289" s="199"/>
      <c r="E1289" s="199"/>
      <c r="F1289" s="199"/>
      <c r="G1289" s="199"/>
      <c r="H1289" s="199"/>
      <c r="I1289" s="202"/>
    </row>
    <row r="1290" spans="1:9" ht="15.75" customHeight="1">
      <c r="A1290" s="201"/>
      <c r="B1290" s="199"/>
      <c r="C1290" s="199"/>
      <c r="D1290" s="199"/>
      <c r="E1290" s="199"/>
      <c r="F1290" s="199"/>
      <c r="G1290" s="199"/>
      <c r="H1290" s="199"/>
      <c r="I1290" s="202"/>
    </row>
    <row r="1291" spans="1:9" ht="15.75" customHeight="1">
      <c r="A1291" s="201"/>
      <c r="B1291" s="199"/>
      <c r="C1291" s="199"/>
      <c r="D1291" s="199"/>
      <c r="E1291" s="199"/>
      <c r="F1291" s="199"/>
      <c r="G1291" s="199"/>
      <c r="H1291" s="199"/>
      <c r="I1291" s="202"/>
    </row>
    <row r="1292" spans="1:9" ht="15.75" customHeight="1">
      <c r="A1292" s="201"/>
      <c r="B1292" s="199"/>
      <c r="C1292" s="199"/>
      <c r="D1292" s="199"/>
      <c r="E1292" s="199"/>
      <c r="F1292" s="199"/>
      <c r="G1292" s="199"/>
      <c r="H1292" s="199"/>
      <c r="I1292" s="202"/>
    </row>
    <row r="1293" spans="1:9" ht="15.75" customHeight="1">
      <c r="A1293" s="201"/>
      <c r="B1293" s="199"/>
      <c r="C1293" s="199"/>
      <c r="D1293" s="199"/>
      <c r="E1293" s="199"/>
      <c r="F1293" s="199"/>
      <c r="G1293" s="199"/>
      <c r="H1293" s="199"/>
      <c r="I1293" s="202"/>
    </row>
    <row r="1294" spans="1:9" ht="15.75" customHeight="1">
      <c r="A1294" s="201"/>
      <c r="B1294" s="199"/>
      <c r="C1294" s="199"/>
      <c r="D1294" s="199"/>
      <c r="E1294" s="199"/>
      <c r="F1294" s="199"/>
      <c r="G1294" s="199"/>
      <c r="H1294" s="199"/>
      <c r="I1294" s="202"/>
    </row>
    <row r="1295" spans="1:9" ht="15.75" customHeight="1">
      <c r="A1295" s="201"/>
      <c r="B1295" s="199"/>
      <c r="C1295" s="199"/>
      <c r="D1295" s="199"/>
      <c r="E1295" s="199"/>
      <c r="F1295" s="199"/>
      <c r="G1295" s="199"/>
      <c r="H1295" s="199"/>
      <c r="I1295" s="202"/>
    </row>
    <row r="1296" spans="1:9" ht="15.75" customHeight="1">
      <c r="A1296" s="201"/>
      <c r="B1296" s="199"/>
      <c r="C1296" s="199"/>
      <c r="D1296" s="199"/>
      <c r="E1296" s="199"/>
      <c r="F1296" s="199"/>
      <c r="G1296" s="199"/>
      <c r="H1296" s="199"/>
      <c r="I1296" s="202"/>
    </row>
    <row r="1297" spans="1:9" ht="15.75" customHeight="1">
      <c r="A1297" s="201"/>
      <c r="B1297" s="199"/>
      <c r="C1297" s="199"/>
      <c r="D1297" s="199"/>
      <c r="E1297" s="199"/>
      <c r="F1297" s="199"/>
      <c r="G1297" s="199"/>
      <c r="H1297" s="199"/>
      <c r="I1297" s="202"/>
    </row>
    <row r="1298" spans="1:9" ht="15.75" customHeight="1">
      <c r="A1298" s="201"/>
      <c r="B1298" s="199"/>
      <c r="C1298" s="199"/>
      <c r="D1298" s="199"/>
      <c r="E1298" s="199"/>
      <c r="F1298" s="199"/>
      <c r="G1298" s="199"/>
      <c r="H1298" s="199"/>
      <c r="I1298" s="202"/>
    </row>
    <row r="1299" spans="1:9" ht="15.75" customHeight="1">
      <c r="A1299" s="201"/>
      <c r="B1299" s="199"/>
      <c r="C1299" s="199"/>
      <c r="D1299" s="199"/>
      <c r="E1299" s="199"/>
      <c r="F1299" s="199"/>
      <c r="G1299" s="199"/>
      <c r="H1299" s="199"/>
      <c r="I1299" s="202"/>
    </row>
    <row r="1300" spans="1:9" ht="15.75" customHeight="1">
      <c r="A1300" s="201"/>
      <c r="B1300" s="199"/>
      <c r="C1300" s="199"/>
      <c r="D1300" s="199"/>
      <c r="E1300" s="199"/>
      <c r="F1300" s="199"/>
      <c r="G1300" s="199"/>
      <c r="H1300" s="199"/>
      <c r="I1300" s="202"/>
    </row>
    <row r="1301" spans="1:9" ht="15.75" customHeight="1">
      <c r="A1301" s="201"/>
      <c r="B1301" s="199"/>
      <c r="C1301" s="199"/>
      <c r="D1301" s="199"/>
      <c r="E1301" s="199"/>
      <c r="F1301" s="199"/>
      <c r="G1301" s="199"/>
      <c r="H1301" s="199"/>
      <c r="I1301" s="202"/>
    </row>
    <row r="1302" spans="1:9" ht="15.75" customHeight="1">
      <c r="A1302" s="201"/>
      <c r="B1302" s="199"/>
      <c r="C1302" s="199"/>
      <c r="D1302" s="199"/>
      <c r="E1302" s="199"/>
      <c r="F1302" s="199"/>
      <c r="G1302" s="199"/>
      <c r="H1302" s="199"/>
      <c r="I1302" s="202"/>
    </row>
    <row r="1303" spans="1:9" ht="15.75" customHeight="1">
      <c r="A1303" s="201"/>
      <c r="B1303" s="199"/>
      <c r="C1303" s="199"/>
      <c r="D1303" s="199"/>
      <c r="E1303" s="199"/>
      <c r="F1303" s="199"/>
      <c r="G1303" s="199"/>
      <c r="H1303" s="199"/>
      <c r="I1303" s="202"/>
    </row>
    <row r="1304" spans="1:9" ht="15.75" customHeight="1">
      <c r="A1304" s="201"/>
      <c r="B1304" s="199"/>
      <c r="C1304" s="199"/>
      <c r="D1304" s="199"/>
      <c r="E1304" s="199"/>
      <c r="F1304" s="199"/>
      <c r="G1304" s="199"/>
      <c r="H1304" s="199"/>
      <c r="I1304" s="202"/>
    </row>
    <row r="1305" spans="1:9" ht="15.75" customHeight="1">
      <c r="A1305" s="201"/>
      <c r="B1305" s="199"/>
      <c r="C1305" s="199"/>
      <c r="D1305" s="199"/>
      <c r="E1305" s="199"/>
      <c r="F1305" s="199"/>
      <c r="G1305" s="199"/>
      <c r="H1305" s="199"/>
      <c r="I1305" s="202"/>
    </row>
    <row r="1306" spans="1:9" ht="15.75" customHeight="1">
      <c r="A1306" s="201"/>
      <c r="B1306" s="199"/>
      <c r="C1306" s="199"/>
      <c r="D1306" s="199"/>
      <c r="E1306" s="199"/>
      <c r="F1306" s="199"/>
      <c r="G1306" s="199"/>
      <c r="H1306" s="199"/>
      <c r="I1306" s="202"/>
    </row>
    <row r="1307" spans="1:9" ht="15.75" customHeight="1">
      <c r="A1307" s="201"/>
      <c r="B1307" s="199"/>
      <c r="C1307" s="199"/>
      <c r="D1307" s="199"/>
      <c r="E1307" s="199"/>
      <c r="F1307" s="199"/>
      <c r="G1307" s="199"/>
      <c r="H1307" s="199"/>
      <c r="I1307" s="202"/>
    </row>
    <row r="1308" spans="1:9" ht="15.75" customHeight="1">
      <c r="A1308" s="201"/>
      <c r="B1308" s="199"/>
      <c r="C1308" s="199"/>
      <c r="D1308" s="199"/>
      <c r="E1308" s="199"/>
      <c r="F1308" s="199"/>
      <c r="G1308" s="199"/>
      <c r="H1308" s="199"/>
      <c r="I1308" s="202"/>
    </row>
    <row r="1309" spans="1:9" ht="15.75" customHeight="1">
      <c r="A1309" s="201"/>
      <c r="B1309" s="199"/>
      <c r="C1309" s="199"/>
      <c r="D1309" s="199"/>
      <c r="E1309" s="199"/>
      <c r="F1309" s="199"/>
      <c r="G1309" s="199"/>
      <c r="H1309" s="199"/>
      <c r="I1309" s="202"/>
    </row>
    <row r="1310" spans="1:9" ht="15.75" customHeight="1">
      <c r="A1310" s="201"/>
      <c r="B1310" s="199"/>
      <c r="C1310" s="199"/>
      <c r="D1310" s="199"/>
      <c r="E1310" s="199"/>
      <c r="F1310" s="199"/>
      <c r="G1310" s="199"/>
      <c r="H1310" s="199"/>
      <c r="I1310" s="202"/>
    </row>
    <row r="1311" spans="1:9" ht="15.75" customHeight="1">
      <c r="A1311" s="201"/>
      <c r="B1311" s="199"/>
      <c r="C1311" s="199"/>
      <c r="D1311" s="199"/>
      <c r="E1311" s="199"/>
      <c r="F1311" s="199"/>
      <c r="G1311" s="199"/>
      <c r="H1311" s="199"/>
      <c r="I1311" s="202"/>
    </row>
    <row r="1312" spans="1:9" ht="15.75" customHeight="1">
      <c r="A1312" s="201"/>
      <c r="B1312" s="199"/>
      <c r="C1312" s="199"/>
      <c r="D1312" s="199"/>
      <c r="E1312" s="199"/>
      <c r="F1312" s="199"/>
      <c r="G1312" s="199"/>
      <c r="H1312" s="199"/>
      <c r="I1312" s="202"/>
    </row>
    <row r="1313" spans="1:9" ht="15.75" customHeight="1">
      <c r="A1313" s="201"/>
      <c r="B1313" s="199"/>
      <c r="C1313" s="199"/>
      <c r="D1313" s="199"/>
      <c r="E1313" s="199"/>
      <c r="F1313" s="199"/>
      <c r="G1313" s="199"/>
      <c r="H1313" s="199"/>
      <c r="I1313" s="202"/>
    </row>
    <row r="1314" spans="1:9" ht="15.75" customHeight="1">
      <c r="A1314" s="201"/>
      <c r="B1314" s="199"/>
      <c r="C1314" s="199"/>
      <c r="D1314" s="199"/>
      <c r="E1314" s="199"/>
      <c r="F1314" s="199"/>
      <c r="G1314" s="199"/>
      <c r="H1314" s="199"/>
      <c r="I1314" s="202"/>
    </row>
    <row r="1315" spans="1:9" ht="15.75" customHeight="1">
      <c r="A1315" s="203"/>
      <c r="B1315" s="188"/>
      <c r="C1315" s="188"/>
      <c r="D1315" s="188"/>
      <c r="E1315" s="188"/>
      <c r="F1315" s="188"/>
      <c r="G1315" s="188"/>
      <c r="H1315" s="188"/>
      <c r="I1315" s="189"/>
    </row>
    <row r="1316" spans="1:9" ht="15.75" customHeight="1">
      <c r="A1316" s="72"/>
      <c r="B1316" s="72"/>
      <c r="C1316" s="72"/>
      <c r="D1316" s="72"/>
      <c r="E1316" s="72"/>
      <c r="F1316" s="72"/>
      <c r="G1316" s="72"/>
      <c r="H1316" s="72"/>
      <c r="I1316" s="72"/>
    </row>
    <row r="1317" spans="1:9" ht="15.75" customHeight="1">
      <c r="A1317" s="205" t="s">
        <v>102</v>
      </c>
      <c r="B1317" s="182"/>
      <c r="C1317" s="182"/>
      <c r="D1317" s="182"/>
      <c r="E1317" s="182"/>
      <c r="F1317" s="182"/>
      <c r="G1317" s="183"/>
      <c r="H1317" s="142" t="s">
        <v>103</v>
      </c>
      <c r="I1317" s="57"/>
    </row>
    <row r="1318" spans="1:9" ht="15.75" customHeight="1">
      <c r="A1318" s="143" t="s">
        <v>104</v>
      </c>
      <c r="B1318" s="144">
        <v>15</v>
      </c>
      <c r="C1318" s="237" t="s">
        <v>536</v>
      </c>
      <c r="D1318" s="182"/>
      <c r="E1318" s="182"/>
      <c r="F1318" s="182"/>
      <c r="G1318" s="183"/>
      <c r="H1318" s="57" t="s">
        <v>105</v>
      </c>
      <c r="I1318" s="57" t="s">
        <v>57</v>
      </c>
    </row>
    <row r="1319" spans="1:9" ht="15.75" customHeight="1">
      <c r="A1319" s="60" t="s">
        <v>106</v>
      </c>
      <c r="B1319" s="99">
        <v>15.04</v>
      </c>
      <c r="C1319" s="212" t="s">
        <v>545</v>
      </c>
      <c r="D1319" s="182"/>
      <c r="E1319" s="182"/>
      <c r="F1319" s="182"/>
      <c r="G1319" s="183"/>
      <c r="H1319" s="220" t="s">
        <v>543</v>
      </c>
      <c r="I1319" s="183"/>
    </row>
    <row r="1320" spans="1:9" ht="15.75" customHeight="1">
      <c r="A1320" s="209" t="s">
        <v>546</v>
      </c>
      <c r="B1320" s="185"/>
      <c r="C1320" s="185"/>
      <c r="D1320" s="185"/>
      <c r="E1320" s="185"/>
      <c r="F1320" s="185"/>
      <c r="G1320" s="185"/>
      <c r="H1320" s="185"/>
      <c r="I1320" s="186"/>
    </row>
    <row r="1321" spans="1:9" ht="15.75" customHeight="1">
      <c r="A1321" s="203"/>
      <c r="B1321" s="188"/>
      <c r="C1321" s="188"/>
      <c r="D1321" s="188"/>
      <c r="E1321" s="188"/>
      <c r="F1321" s="188"/>
      <c r="G1321" s="188"/>
      <c r="H1321" s="188"/>
      <c r="I1321" s="189"/>
    </row>
    <row r="1322" spans="1:9" ht="15.75" customHeight="1">
      <c r="A1322" s="210"/>
      <c r="B1322" s="185"/>
      <c r="C1322" s="185"/>
      <c r="D1322" s="185"/>
      <c r="E1322" s="185"/>
      <c r="F1322" s="185"/>
      <c r="G1322" s="185"/>
      <c r="H1322" s="185"/>
      <c r="I1322" s="186"/>
    </row>
    <row r="1323" spans="1:9" ht="15.75" customHeight="1">
      <c r="A1323" s="201"/>
      <c r="B1323" s="199"/>
      <c r="C1323" s="199"/>
      <c r="D1323" s="199"/>
      <c r="E1323" s="199"/>
      <c r="F1323" s="199"/>
      <c r="G1323" s="199"/>
      <c r="H1323" s="199"/>
      <c r="I1323" s="202"/>
    </row>
    <row r="1324" spans="1:9" ht="15.75" customHeight="1">
      <c r="A1324" s="201"/>
      <c r="B1324" s="199"/>
      <c r="C1324" s="199"/>
      <c r="D1324" s="199"/>
      <c r="E1324" s="199"/>
      <c r="F1324" s="199"/>
      <c r="G1324" s="199"/>
      <c r="H1324" s="199"/>
      <c r="I1324" s="202"/>
    </row>
    <row r="1325" spans="1:9" ht="15.75" customHeight="1">
      <c r="A1325" s="201"/>
      <c r="B1325" s="199"/>
      <c r="C1325" s="199"/>
      <c r="D1325" s="199"/>
      <c r="E1325" s="199"/>
      <c r="F1325" s="199"/>
      <c r="G1325" s="199"/>
      <c r="H1325" s="199"/>
      <c r="I1325" s="202"/>
    </row>
    <row r="1326" spans="1:9" ht="15.75" customHeight="1">
      <c r="A1326" s="201"/>
      <c r="B1326" s="199"/>
      <c r="C1326" s="199"/>
      <c r="D1326" s="199"/>
      <c r="E1326" s="199"/>
      <c r="F1326" s="199"/>
      <c r="G1326" s="199"/>
      <c r="H1326" s="199"/>
      <c r="I1326" s="202"/>
    </row>
    <row r="1327" spans="1:9" ht="15.75" customHeight="1">
      <c r="A1327" s="201"/>
      <c r="B1327" s="199"/>
      <c r="C1327" s="199"/>
      <c r="D1327" s="199"/>
      <c r="E1327" s="199"/>
      <c r="F1327" s="199"/>
      <c r="G1327" s="199"/>
      <c r="H1327" s="199"/>
      <c r="I1327" s="202"/>
    </row>
    <row r="1328" spans="1:9" ht="15.75" customHeight="1">
      <c r="A1328" s="201"/>
      <c r="B1328" s="199"/>
      <c r="C1328" s="199"/>
      <c r="D1328" s="199"/>
      <c r="E1328" s="199"/>
      <c r="F1328" s="199"/>
      <c r="G1328" s="199"/>
      <c r="H1328" s="199"/>
      <c r="I1328" s="202"/>
    </row>
    <row r="1329" spans="1:9" ht="15.75" customHeight="1">
      <c r="A1329" s="201"/>
      <c r="B1329" s="199"/>
      <c r="C1329" s="199"/>
      <c r="D1329" s="199"/>
      <c r="E1329" s="199"/>
      <c r="F1329" s="199"/>
      <c r="G1329" s="199"/>
      <c r="H1329" s="199"/>
      <c r="I1329" s="202"/>
    </row>
    <row r="1330" spans="1:9" ht="15.75" customHeight="1">
      <c r="A1330" s="201"/>
      <c r="B1330" s="199"/>
      <c r="C1330" s="199"/>
      <c r="D1330" s="199"/>
      <c r="E1330" s="199"/>
      <c r="F1330" s="199"/>
      <c r="G1330" s="199"/>
      <c r="H1330" s="199"/>
      <c r="I1330" s="202"/>
    </row>
    <row r="1331" spans="1:9" ht="15.75" customHeight="1">
      <c r="A1331" s="201"/>
      <c r="B1331" s="199"/>
      <c r="C1331" s="199"/>
      <c r="D1331" s="199"/>
      <c r="E1331" s="199"/>
      <c r="F1331" s="199"/>
      <c r="G1331" s="199"/>
      <c r="H1331" s="199"/>
      <c r="I1331" s="202"/>
    </row>
    <row r="1332" spans="1:9" ht="15.75" customHeight="1">
      <c r="A1332" s="201"/>
      <c r="B1332" s="199"/>
      <c r="C1332" s="199"/>
      <c r="D1332" s="199"/>
      <c r="E1332" s="199"/>
      <c r="F1332" s="199"/>
      <c r="G1332" s="199"/>
      <c r="H1332" s="199"/>
      <c r="I1332" s="202"/>
    </row>
    <row r="1333" spans="1:9" ht="15.75" customHeight="1">
      <c r="A1333" s="201"/>
      <c r="B1333" s="199"/>
      <c r="C1333" s="199"/>
      <c r="D1333" s="199"/>
      <c r="E1333" s="199"/>
      <c r="F1333" s="199"/>
      <c r="G1333" s="199"/>
      <c r="H1333" s="199"/>
      <c r="I1333" s="202"/>
    </row>
    <row r="1334" spans="1:9" ht="15.75" customHeight="1">
      <c r="A1334" s="201"/>
      <c r="B1334" s="199"/>
      <c r="C1334" s="199"/>
      <c r="D1334" s="199"/>
      <c r="E1334" s="199"/>
      <c r="F1334" s="199"/>
      <c r="G1334" s="199"/>
      <c r="H1334" s="199"/>
      <c r="I1334" s="202"/>
    </row>
    <row r="1335" spans="1:9" ht="15.75" customHeight="1">
      <c r="A1335" s="201"/>
      <c r="B1335" s="199"/>
      <c r="C1335" s="199"/>
      <c r="D1335" s="199"/>
      <c r="E1335" s="199"/>
      <c r="F1335" s="199"/>
      <c r="G1335" s="199"/>
      <c r="H1335" s="199"/>
      <c r="I1335" s="202"/>
    </row>
    <row r="1336" spans="1:9" ht="15.75" customHeight="1">
      <c r="A1336" s="201"/>
      <c r="B1336" s="199"/>
      <c r="C1336" s="199"/>
      <c r="D1336" s="199"/>
      <c r="E1336" s="199"/>
      <c r="F1336" s="199"/>
      <c r="G1336" s="199"/>
      <c r="H1336" s="199"/>
      <c r="I1336" s="202"/>
    </row>
    <row r="1337" spans="1:9" ht="15.75" customHeight="1">
      <c r="A1337" s="201"/>
      <c r="B1337" s="199"/>
      <c r="C1337" s="199"/>
      <c r="D1337" s="199"/>
      <c r="E1337" s="199"/>
      <c r="F1337" s="199"/>
      <c r="G1337" s="199"/>
      <c r="H1337" s="199"/>
      <c r="I1337" s="202"/>
    </row>
    <row r="1338" spans="1:9" ht="15.75" customHeight="1">
      <c r="A1338" s="201"/>
      <c r="B1338" s="199"/>
      <c r="C1338" s="199"/>
      <c r="D1338" s="199"/>
      <c r="E1338" s="199"/>
      <c r="F1338" s="199"/>
      <c r="G1338" s="199"/>
      <c r="H1338" s="199"/>
      <c r="I1338" s="202"/>
    </row>
    <row r="1339" spans="1:9" ht="15.75" customHeight="1">
      <c r="A1339" s="201"/>
      <c r="B1339" s="199"/>
      <c r="C1339" s="199"/>
      <c r="D1339" s="199"/>
      <c r="E1339" s="199"/>
      <c r="F1339" s="199"/>
      <c r="G1339" s="199"/>
      <c r="H1339" s="199"/>
      <c r="I1339" s="202"/>
    </row>
    <row r="1340" spans="1:9" ht="15.75" customHeight="1">
      <c r="A1340" s="201"/>
      <c r="B1340" s="199"/>
      <c r="C1340" s="199"/>
      <c r="D1340" s="199"/>
      <c r="E1340" s="199"/>
      <c r="F1340" s="199"/>
      <c r="G1340" s="199"/>
      <c r="H1340" s="199"/>
      <c r="I1340" s="202"/>
    </row>
    <row r="1341" spans="1:9" ht="15.75" customHeight="1">
      <c r="A1341" s="201"/>
      <c r="B1341" s="199"/>
      <c r="C1341" s="199"/>
      <c r="D1341" s="199"/>
      <c r="E1341" s="199"/>
      <c r="F1341" s="199"/>
      <c r="G1341" s="199"/>
      <c r="H1341" s="199"/>
      <c r="I1341" s="202"/>
    </row>
    <row r="1342" spans="1:9" ht="15.75" customHeight="1">
      <c r="A1342" s="201"/>
      <c r="B1342" s="199"/>
      <c r="C1342" s="199"/>
      <c r="D1342" s="199"/>
      <c r="E1342" s="199"/>
      <c r="F1342" s="199"/>
      <c r="G1342" s="199"/>
      <c r="H1342" s="199"/>
      <c r="I1342" s="202"/>
    </row>
    <row r="1343" spans="1:9" ht="15.75" customHeight="1">
      <c r="A1343" s="201"/>
      <c r="B1343" s="199"/>
      <c r="C1343" s="199"/>
      <c r="D1343" s="199"/>
      <c r="E1343" s="199"/>
      <c r="F1343" s="199"/>
      <c r="G1343" s="199"/>
      <c r="H1343" s="199"/>
      <c r="I1343" s="202"/>
    </row>
    <row r="1344" spans="1:9" ht="15.75" customHeight="1">
      <c r="A1344" s="201"/>
      <c r="B1344" s="199"/>
      <c r="C1344" s="199"/>
      <c r="D1344" s="199"/>
      <c r="E1344" s="199"/>
      <c r="F1344" s="199"/>
      <c r="G1344" s="199"/>
      <c r="H1344" s="199"/>
      <c r="I1344" s="202"/>
    </row>
    <row r="1345" spans="1:9" ht="15.75" customHeight="1">
      <c r="A1345" s="201"/>
      <c r="B1345" s="199"/>
      <c r="C1345" s="199"/>
      <c r="D1345" s="199"/>
      <c r="E1345" s="199"/>
      <c r="F1345" s="199"/>
      <c r="G1345" s="199"/>
      <c r="H1345" s="199"/>
      <c r="I1345" s="202"/>
    </row>
    <row r="1346" spans="1:9" ht="15.75" customHeight="1">
      <c r="A1346" s="201"/>
      <c r="B1346" s="199"/>
      <c r="C1346" s="199"/>
      <c r="D1346" s="199"/>
      <c r="E1346" s="199"/>
      <c r="F1346" s="199"/>
      <c r="G1346" s="199"/>
      <c r="H1346" s="199"/>
      <c r="I1346" s="202"/>
    </row>
    <row r="1347" spans="1:9" ht="15.75" customHeight="1">
      <c r="A1347" s="201"/>
      <c r="B1347" s="199"/>
      <c r="C1347" s="199"/>
      <c r="D1347" s="199"/>
      <c r="E1347" s="199"/>
      <c r="F1347" s="199"/>
      <c r="G1347" s="199"/>
      <c r="H1347" s="199"/>
      <c r="I1347" s="202"/>
    </row>
    <row r="1348" spans="1:9" ht="15.75" customHeight="1">
      <c r="A1348" s="201"/>
      <c r="B1348" s="199"/>
      <c r="C1348" s="199"/>
      <c r="D1348" s="199"/>
      <c r="E1348" s="199"/>
      <c r="F1348" s="199"/>
      <c r="G1348" s="199"/>
      <c r="H1348" s="199"/>
      <c r="I1348" s="202"/>
    </row>
    <row r="1349" spans="1:9" ht="15.75" customHeight="1">
      <c r="A1349" s="201"/>
      <c r="B1349" s="199"/>
      <c r="C1349" s="199"/>
      <c r="D1349" s="199"/>
      <c r="E1349" s="199"/>
      <c r="F1349" s="199"/>
      <c r="G1349" s="199"/>
      <c r="H1349" s="199"/>
      <c r="I1349" s="202"/>
    </row>
    <row r="1350" spans="1:9" ht="15.75" customHeight="1">
      <c r="A1350" s="201"/>
      <c r="B1350" s="199"/>
      <c r="C1350" s="199"/>
      <c r="D1350" s="199"/>
      <c r="E1350" s="199"/>
      <c r="F1350" s="199"/>
      <c r="G1350" s="199"/>
      <c r="H1350" s="199"/>
      <c r="I1350" s="202"/>
    </row>
    <row r="1351" spans="1:9" ht="15.75" customHeight="1">
      <c r="A1351" s="203"/>
      <c r="B1351" s="188"/>
      <c r="C1351" s="188"/>
      <c r="D1351" s="188"/>
      <c r="E1351" s="188"/>
      <c r="F1351" s="188"/>
      <c r="G1351" s="188"/>
      <c r="H1351" s="188"/>
      <c r="I1351" s="189"/>
    </row>
    <row r="1352" spans="1:9" ht="15.75" customHeight="1">
      <c r="A1352" s="117"/>
      <c r="B1352" s="117"/>
      <c r="C1352" s="117"/>
      <c r="D1352" s="117"/>
      <c r="E1352" s="117"/>
      <c r="F1352" s="117"/>
      <c r="G1352" s="117"/>
      <c r="H1352" s="117"/>
      <c r="I1352" s="117"/>
    </row>
    <row r="1353" spans="1:9" ht="15.75" customHeight="1">
      <c r="A1353" s="205" t="s">
        <v>102</v>
      </c>
      <c r="B1353" s="182"/>
      <c r="C1353" s="182"/>
      <c r="D1353" s="182"/>
      <c r="E1353" s="182"/>
      <c r="F1353" s="182"/>
      <c r="G1353" s="183"/>
      <c r="H1353" s="142" t="s">
        <v>103</v>
      </c>
      <c r="I1353" s="57"/>
    </row>
    <row r="1354" spans="1:9" ht="15.75" customHeight="1">
      <c r="A1354" s="143" t="s">
        <v>104</v>
      </c>
      <c r="B1354" s="144">
        <v>15</v>
      </c>
      <c r="C1354" s="237" t="s">
        <v>536</v>
      </c>
      <c r="D1354" s="182"/>
      <c r="E1354" s="182"/>
      <c r="F1354" s="182"/>
      <c r="G1354" s="183"/>
      <c r="H1354" s="57" t="s">
        <v>105</v>
      </c>
      <c r="I1354" s="57" t="s">
        <v>57</v>
      </c>
    </row>
    <row r="1355" spans="1:9" ht="15.75" customHeight="1">
      <c r="A1355" s="60" t="s">
        <v>106</v>
      </c>
      <c r="B1355" s="99">
        <v>15.05</v>
      </c>
      <c r="C1355" s="212" t="s">
        <v>547</v>
      </c>
      <c r="D1355" s="182"/>
      <c r="E1355" s="182"/>
      <c r="F1355" s="182"/>
      <c r="G1355" s="183"/>
      <c r="H1355" s="220" t="s">
        <v>548</v>
      </c>
      <c r="I1355" s="183"/>
    </row>
    <row r="1356" spans="1:9" ht="15.75" customHeight="1">
      <c r="A1356" s="209" t="s">
        <v>549</v>
      </c>
      <c r="B1356" s="185"/>
      <c r="C1356" s="185"/>
      <c r="D1356" s="185"/>
      <c r="E1356" s="185"/>
      <c r="F1356" s="185"/>
      <c r="G1356" s="185"/>
      <c r="H1356" s="185"/>
      <c r="I1356" s="186"/>
    </row>
    <row r="1357" spans="1:9" ht="15.75" customHeight="1">
      <c r="A1357" s="203"/>
      <c r="B1357" s="188"/>
      <c r="C1357" s="188"/>
      <c r="D1357" s="188"/>
      <c r="E1357" s="188"/>
      <c r="F1357" s="188"/>
      <c r="G1357" s="188"/>
      <c r="H1357" s="188"/>
      <c r="I1357" s="189"/>
    </row>
    <row r="1358" spans="1:9" ht="15.75" customHeight="1">
      <c r="A1358" s="210"/>
      <c r="B1358" s="185"/>
      <c r="C1358" s="185"/>
      <c r="D1358" s="185"/>
      <c r="E1358" s="185"/>
      <c r="F1358" s="185"/>
      <c r="G1358" s="185"/>
      <c r="H1358" s="185"/>
      <c r="I1358" s="186"/>
    </row>
    <row r="1359" spans="1:9" ht="15.75" customHeight="1">
      <c r="A1359" s="201"/>
      <c r="B1359" s="199"/>
      <c r="C1359" s="199"/>
      <c r="D1359" s="199"/>
      <c r="E1359" s="199"/>
      <c r="F1359" s="199"/>
      <c r="G1359" s="199"/>
      <c r="H1359" s="199"/>
      <c r="I1359" s="202"/>
    </row>
    <row r="1360" spans="1:9" ht="15.75" customHeight="1">
      <c r="A1360" s="201"/>
      <c r="B1360" s="199"/>
      <c r="C1360" s="199"/>
      <c r="D1360" s="199"/>
      <c r="E1360" s="199"/>
      <c r="F1360" s="199"/>
      <c r="G1360" s="199"/>
      <c r="H1360" s="199"/>
      <c r="I1360" s="202"/>
    </row>
    <row r="1361" spans="1:9" ht="15.75" customHeight="1">
      <c r="A1361" s="201"/>
      <c r="B1361" s="199"/>
      <c r="C1361" s="199"/>
      <c r="D1361" s="199"/>
      <c r="E1361" s="199"/>
      <c r="F1361" s="199"/>
      <c r="G1361" s="199"/>
      <c r="H1361" s="199"/>
      <c r="I1361" s="202"/>
    </row>
    <row r="1362" spans="1:9" ht="15.75" customHeight="1">
      <c r="A1362" s="201"/>
      <c r="B1362" s="199"/>
      <c r="C1362" s="199"/>
      <c r="D1362" s="199"/>
      <c r="E1362" s="199"/>
      <c r="F1362" s="199"/>
      <c r="G1362" s="199"/>
      <c r="H1362" s="199"/>
      <c r="I1362" s="202"/>
    </row>
    <row r="1363" spans="1:9" ht="15.75" customHeight="1">
      <c r="A1363" s="201"/>
      <c r="B1363" s="199"/>
      <c r="C1363" s="199"/>
      <c r="D1363" s="199"/>
      <c r="E1363" s="199"/>
      <c r="F1363" s="199"/>
      <c r="G1363" s="199"/>
      <c r="H1363" s="199"/>
      <c r="I1363" s="202"/>
    </row>
    <row r="1364" spans="1:9" ht="15.75" customHeight="1">
      <c r="A1364" s="201"/>
      <c r="B1364" s="199"/>
      <c r="C1364" s="199"/>
      <c r="D1364" s="199"/>
      <c r="E1364" s="199"/>
      <c r="F1364" s="199"/>
      <c r="G1364" s="199"/>
      <c r="H1364" s="199"/>
      <c r="I1364" s="202"/>
    </row>
    <row r="1365" spans="1:9" ht="15.75" customHeight="1">
      <c r="A1365" s="201"/>
      <c r="B1365" s="199"/>
      <c r="C1365" s="199"/>
      <c r="D1365" s="199"/>
      <c r="E1365" s="199"/>
      <c r="F1365" s="199"/>
      <c r="G1365" s="199"/>
      <c r="H1365" s="199"/>
      <c r="I1365" s="202"/>
    </row>
    <row r="1366" spans="1:9" ht="15.75" customHeight="1">
      <c r="A1366" s="201"/>
      <c r="B1366" s="199"/>
      <c r="C1366" s="199"/>
      <c r="D1366" s="199"/>
      <c r="E1366" s="199"/>
      <c r="F1366" s="199"/>
      <c r="G1366" s="199"/>
      <c r="H1366" s="199"/>
      <c r="I1366" s="202"/>
    </row>
    <row r="1367" spans="1:9" ht="15.75" customHeight="1">
      <c r="A1367" s="201"/>
      <c r="B1367" s="199"/>
      <c r="C1367" s="199"/>
      <c r="D1367" s="199"/>
      <c r="E1367" s="199"/>
      <c r="F1367" s="199"/>
      <c r="G1367" s="199"/>
      <c r="H1367" s="199"/>
      <c r="I1367" s="202"/>
    </row>
    <row r="1368" spans="1:9" ht="15.75" customHeight="1">
      <c r="A1368" s="201"/>
      <c r="B1368" s="199"/>
      <c r="C1368" s="199"/>
      <c r="D1368" s="199"/>
      <c r="E1368" s="199"/>
      <c r="F1368" s="199"/>
      <c r="G1368" s="199"/>
      <c r="H1368" s="199"/>
      <c r="I1368" s="202"/>
    </row>
    <row r="1369" spans="1:9" ht="15.75" customHeight="1">
      <c r="A1369" s="201"/>
      <c r="B1369" s="199"/>
      <c r="C1369" s="199"/>
      <c r="D1369" s="199"/>
      <c r="E1369" s="199"/>
      <c r="F1369" s="199"/>
      <c r="G1369" s="199"/>
      <c r="H1369" s="199"/>
      <c r="I1369" s="202"/>
    </row>
    <row r="1370" spans="1:9" ht="15.75" customHeight="1">
      <c r="A1370" s="201"/>
      <c r="B1370" s="199"/>
      <c r="C1370" s="199"/>
      <c r="D1370" s="199"/>
      <c r="E1370" s="199"/>
      <c r="F1370" s="199"/>
      <c r="G1370" s="199"/>
      <c r="H1370" s="199"/>
      <c r="I1370" s="202"/>
    </row>
    <row r="1371" spans="1:9" ht="15.75" customHeight="1">
      <c r="A1371" s="201"/>
      <c r="B1371" s="199"/>
      <c r="C1371" s="199"/>
      <c r="D1371" s="199"/>
      <c r="E1371" s="199"/>
      <c r="F1371" s="199"/>
      <c r="G1371" s="199"/>
      <c r="H1371" s="199"/>
      <c r="I1371" s="202"/>
    </row>
    <row r="1372" spans="1:9" ht="15.75" customHeight="1">
      <c r="A1372" s="201"/>
      <c r="B1372" s="199"/>
      <c r="C1372" s="199"/>
      <c r="D1372" s="199"/>
      <c r="E1372" s="199"/>
      <c r="F1372" s="199"/>
      <c r="G1372" s="199"/>
      <c r="H1372" s="199"/>
      <c r="I1372" s="202"/>
    </row>
    <row r="1373" spans="1:9" ht="15.75" customHeight="1">
      <c r="A1373" s="201"/>
      <c r="B1373" s="199"/>
      <c r="C1373" s="199"/>
      <c r="D1373" s="199"/>
      <c r="E1373" s="199"/>
      <c r="F1373" s="199"/>
      <c r="G1373" s="199"/>
      <c r="H1373" s="199"/>
      <c r="I1373" s="202"/>
    </row>
    <row r="1374" spans="1:9" ht="15.75" customHeight="1">
      <c r="A1374" s="201"/>
      <c r="B1374" s="199"/>
      <c r="C1374" s="199"/>
      <c r="D1374" s="199"/>
      <c r="E1374" s="199"/>
      <c r="F1374" s="199"/>
      <c r="G1374" s="199"/>
      <c r="H1374" s="199"/>
      <c r="I1374" s="202"/>
    </row>
    <row r="1375" spans="1:9" ht="15.75" customHeight="1">
      <c r="A1375" s="201"/>
      <c r="B1375" s="199"/>
      <c r="C1375" s="199"/>
      <c r="D1375" s="199"/>
      <c r="E1375" s="199"/>
      <c r="F1375" s="199"/>
      <c r="G1375" s="199"/>
      <c r="H1375" s="199"/>
      <c r="I1375" s="202"/>
    </row>
    <row r="1376" spans="1:9" ht="15.75" customHeight="1">
      <c r="A1376" s="201"/>
      <c r="B1376" s="199"/>
      <c r="C1376" s="199"/>
      <c r="D1376" s="199"/>
      <c r="E1376" s="199"/>
      <c r="F1376" s="199"/>
      <c r="G1376" s="199"/>
      <c r="H1376" s="199"/>
      <c r="I1376" s="202"/>
    </row>
    <row r="1377" spans="1:9" ht="15.75" customHeight="1">
      <c r="A1377" s="201"/>
      <c r="B1377" s="199"/>
      <c r="C1377" s="199"/>
      <c r="D1377" s="199"/>
      <c r="E1377" s="199"/>
      <c r="F1377" s="199"/>
      <c r="G1377" s="199"/>
      <c r="H1377" s="199"/>
      <c r="I1377" s="202"/>
    </row>
    <row r="1378" spans="1:9" ht="15.75" customHeight="1">
      <c r="A1378" s="201"/>
      <c r="B1378" s="199"/>
      <c r="C1378" s="199"/>
      <c r="D1378" s="199"/>
      <c r="E1378" s="199"/>
      <c r="F1378" s="199"/>
      <c r="G1378" s="199"/>
      <c r="H1378" s="199"/>
      <c r="I1378" s="202"/>
    </row>
    <row r="1379" spans="1:9" ht="15.75" customHeight="1">
      <c r="A1379" s="201"/>
      <c r="B1379" s="199"/>
      <c r="C1379" s="199"/>
      <c r="D1379" s="199"/>
      <c r="E1379" s="199"/>
      <c r="F1379" s="199"/>
      <c r="G1379" s="199"/>
      <c r="H1379" s="199"/>
      <c r="I1379" s="202"/>
    </row>
    <row r="1380" spans="1:9" ht="15.75" customHeight="1">
      <c r="A1380" s="201"/>
      <c r="B1380" s="199"/>
      <c r="C1380" s="199"/>
      <c r="D1380" s="199"/>
      <c r="E1380" s="199"/>
      <c r="F1380" s="199"/>
      <c r="G1380" s="199"/>
      <c r="H1380" s="199"/>
      <c r="I1380" s="202"/>
    </row>
    <row r="1381" spans="1:9" ht="15.75" customHeight="1">
      <c r="A1381" s="201"/>
      <c r="B1381" s="199"/>
      <c r="C1381" s="199"/>
      <c r="D1381" s="199"/>
      <c r="E1381" s="199"/>
      <c r="F1381" s="199"/>
      <c r="G1381" s="199"/>
      <c r="H1381" s="199"/>
      <c r="I1381" s="202"/>
    </row>
    <row r="1382" spans="1:9" ht="15.75" customHeight="1">
      <c r="A1382" s="201"/>
      <c r="B1382" s="199"/>
      <c r="C1382" s="199"/>
      <c r="D1382" s="199"/>
      <c r="E1382" s="199"/>
      <c r="F1382" s="199"/>
      <c r="G1382" s="199"/>
      <c r="H1382" s="199"/>
      <c r="I1382" s="202"/>
    </row>
    <row r="1383" spans="1:9" ht="15.75" customHeight="1">
      <c r="A1383" s="201"/>
      <c r="B1383" s="199"/>
      <c r="C1383" s="199"/>
      <c r="D1383" s="199"/>
      <c r="E1383" s="199"/>
      <c r="F1383" s="199"/>
      <c r="G1383" s="199"/>
      <c r="H1383" s="199"/>
      <c r="I1383" s="202"/>
    </row>
    <row r="1384" spans="1:9" ht="15.75" customHeight="1">
      <c r="A1384" s="201"/>
      <c r="B1384" s="199"/>
      <c r="C1384" s="199"/>
      <c r="D1384" s="199"/>
      <c r="E1384" s="199"/>
      <c r="F1384" s="199"/>
      <c r="G1384" s="199"/>
      <c r="H1384" s="199"/>
      <c r="I1384" s="202"/>
    </row>
    <row r="1385" spans="1:9" ht="15.75" customHeight="1">
      <c r="A1385" s="201"/>
      <c r="B1385" s="199"/>
      <c r="C1385" s="199"/>
      <c r="D1385" s="199"/>
      <c r="E1385" s="199"/>
      <c r="F1385" s="199"/>
      <c r="G1385" s="199"/>
      <c r="H1385" s="199"/>
      <c r="I1385" s="202"/>
    </row>
    <row r="1386" spans="1:9" ht="15.75" customHeight="1">
      <c r="A1386" s="201"/>
      <c r="B1386" s="199"/>
      <c r="C1386" s="199"/>
      <c r="D1386" s="199"/>
      <c r="E1386" s="199"/>
      <c r="F1386" s="199"/>
      <c r="G1386" s="199"/>
      <c r="H1386" s="199"/>
      <c r="I1386" s="202"/>
    </row>
    <row r="1387" spans="1:9" ht="15.75" customHeight="1">
      <c r="A1387" s="201"/>
      <c r="B1387" s="199"/>
      <c r="C1387" s="199"/>
      <c r="D1387" s="199"/>
      <c r="E1387" s="199"/>
      <c r="F1387" s="199"/>
      <c r="G1387" s="199"/>
      <c r="H1387" s="199"/>
      <c r="I1387" s="202"/>
    </row>
    <row r="1388" spans="1:9" ht="15.75" customHeight="1">
      <c r="A1388" s="201"/>
      <c r="B1388" s="199"/>
      <c r="C1388" s="199"/>
      <c r="D1388" s="199"/>
      <c r="E1388" s="199"/>
      <c r="F1388" s="199"/>
      <c r="G1388" s="199"/>
      <c r="H1388" s="199"/>
      <c r="I1388" s="202"/>
    </row>
    <row r="1389" spans="1:9" ht="15.75" customHeight="1">
      <c r="A1389" s="201"/>
      <c r="B1389" s="199"/>
      <c r="C1389" s="199"/>
      <c r="D1389" s="199"/>
      <c r="E1389" s="199"/>
      <c r="F1389" s="199"/>
      <c r="G1389" s="199"/>
      <c r="H1389" s="199"/>
      <c r="I1389" s="202"/>
    </row>
    <row r="1390" spans="1:9" ht="15.75" customHeight="1">
      <c r="A1390" s="203"/>
      <c r="B1390" s="188"/>
      <c r="C1390" s="188"/>
      <c r="D1390" s="188"/>
      <c r="E1390" s="188"/>
      <c r="F1390" s="188"/>
      <c r="G1390" s="188"/>
      <c r="H1390" s="188"/>
      <c r="I1390" s="189"/>
    </row>
    <row r="1391" spans="1:9" ht="15.75" customHeight="1">
      <c r="A1391" s="117"/>
      <c r="B1391" s="117"/>
      <c r="C1391" s="117"/>
      <c r="D1391" s="117"/>
      <c r="E1391" s="117"/>
      <c r="F1391" s="117"/>
      <c r="G1391" s="117"/>
      <c r="H1391" s="117"/>
      <c r="I1391" s="117"/>
    </row>
    <row r="1392" spans="1:9" ht="15.75" customHeight="1">
      <c r="A1392" s="205" t="s">
        <v>102</v>
      </c>
      <c r="B1392" s="182"/>
      <c r="C1392" s="182"/>
      <c r="D1392" s="182"/>
      <c r="E1392" s="182"/>
      <c r="F1392" s="182"/>
      <c r="G1392" s="183"/>
      <c r="H1392" s="142" t="s">
        <v>103</v>
      </c>
      <c r="I1392" s="57"/>
    </row>
    <row r="1393" spans="1:9" ht="15.75" customHeight="1">
      <c r="A1393" s="143" t="s">
        <v>104</v>
      </c>
      <c r="B1393" s="144">
        <v>15</v>
      </c>
      <c r="C1393" s="237" t="s">
        <v>536</v>
      </c>
      <c r="D1393" s="182"/>
      <c r="E1393" s="182"/>
      <c r="F1393" s="182"/>
      <c r="G1393" s="183"/>
      <c r="H1393" s="57" t="s">
        <v>105</v>
      </c>
      <c r="I1393" s="57" t="s">
        <v>57</v>
      </c>
    </row>
    <row r="1394" spans="1:9" ht="15.75" customHeight="1">
      <c r="A1394" s="60" t="s">
        <v>106</v>
      </c>
      <c r="B1394" s="99">
        <v>15.06</v>
      </c>
      <c r="C1394" s="212" t="s">
        <v>550</v>
      </c>
      <c r="D1394" s="182"/>
      <c r="E1394" s="182"/>
      <c r="F1394" s="182"/>
      <c r="G1394" s="183"/>
      <c r="H1394" s="220" t="s">
        <v>130</v>
      </c>
      <c r="I1394" s="183"/>
    </row>
    <row r="1395" spans="1:9" ht="15.75" customHeight="1">
      <c r="A1395" s="209" t="s">
        <v>551</v>
      </c>
      <c r="B1395" s="185"/>
      <c r="C1395" s="185"/>
      <c r="D1395" s="185"/>
      <c r="E1395" s="185"/>
      <c r="F1395" s="185"/>
      <c r="G1395" s="185"/>
      <c r="H1395" s="185"/>
      <c r="I1395" s="186"/>
    </row>
    <row r="1396" spans="1:9" ht="15.75" customHeight="1">
      <c r="A1396" s="203"/>
      <c r="B1396" s="188"/>
      <c r="C1396" s="188"/>
      <c r="D1396" s="188"/>
      <c r="E1396" s="188"/>
      <c r="F1396" s="188"/>
      <c r="G1396" s="188"/>
      <c r="H1396" s="188"/>
      <c r="I1396" s="189"/>
    </row>
    <row r="1397" spans="1:9" ht="15.75" customHeight="1">
      <c r="A1397" s="210"/>
      <c r="B1397" s="185"/>
      <c r="C1397" s="185"/>
      <c r="D1397" s="185"/>
      <c r="E1397" s="185"/>
      <c r="F1397" s="185"/>
      <c r="G1397" s="185"/>
      <c r="H1397" s="185"/>
      <c r="I1397" s="186"/>
    </row>
    <row r="1398" spans="1:9" ht="15.75" customHeight="1">
      <c r="A1398" s="201"/>
      <c r="B1398" s="199"/>
      <c r="C1398" s="199"/>
      <c r="D1398" s="199"/>
      <c r="E1398" s="199"/>
      <c r="F1398" s="199"/>
      <c r="G1398" s="199"/>
      <c r="H1398" s="199"/>
      <c r="I1398" s="202"/>
    </row>
    <row r="1399" spans="1:9" ht="15.75" customHeight="1">
      <c r="A1399" s="201"/>
      <c r="B1399" s="199"/>
      <c r="C1399" s="199"/>
      <c r="D1399" s="199"/>
      <c r="E1399" s="199"/>
      <c r="F1399" s="199"/>
      <c r="G1399" s="199"/>
      <c r="H1399" s="199"/>
      <c r="I1399" s="202"/>
    </row>
    <row r="1400" spans="1:9" ht="15.75" customHeight="1">
      <c r="A1400" s="201"/>
      <c r="B1400" s="199"/>
      <c r="C1400" s="199"/>
      <c r="D1400" s="199"/>
      <c r="E1400" s="199"/>
      <c r="F1400" s="199"/>
      <c r="G1400" s="199"/>
      <c r="H1400" s="199"/>
      <c r="I1400" s="202"/>
    </row>
    <row r="1401" spans="1:9" ht="15.75" customHeight="1">
      <c r="A1401" s="201"/>
      <c r="B1401" s="199"/>
      <c r="C1401" s="199"/>
      <c r="D1401" s="199"/>
      <c r="E1401" s="199"/>
      <c r="F1401" s="199"/>
      <c r="G1401" s="199"/>
      <c r="H1401" s="199"/>
      <c r="I1401" s="202"/>
    </row>
    <row r="1402" spans="1:9" ht="15.75" customHeight="1">
      <c r="A1402" s="201"/>
      <c r="B1402" s="199"/>
      <c r="C1402" s="199"/>
      <c r="D1402" s="199"/>
      <c r="E1402" s="199"/>
      <c r="F1402" s="199"/>
      <c r="G1402" s="199"/>
      <c r="H1402" s="199"/>
      <c r="I1402" s="202"/>
    </row>
    <row r="1403" spans="1:9" ht="15.75" customHeight="1">
      <c r="A1403" s="201"/>
      <c r="B1403" s="199"/>
      <c r="C1403" s="199"/>
      <c r="D1403" s="199"/>
      <c r="E1403" s="199"/>
      <c r="F1403" s="199"/>
      <c r="G1403" s="199"/>
      <c r="H1403" s="199"/>
      <c r="I1403" s="202"/>
    </row>
    <row r="1404" spans="1:9" ht="15.75" customHeight="1">
      <c r="A1404" s="201"/>
      <c r="B1404" s="199"/>
      <c r="C1404" s="199"/>
      <c r="D1404" s="199"/>
      <c r="E1404" s="199"/>
      <c r="F1404" s="199"/>
      <c r="G1404" s="199"/>
      <c r="H1404" s="199"/>
      <c r="I1404" s="202"/>
    </row>
    <row r="1405" spans="1:9" ht="15.75" customHeight="1">
      <c r="A1405" s="201"/>
      <c r="B1405" s="199"/>
      <c r="C1405" s="199"/>
      <c r="D1405" s="199"/>
      <c r="E1405" s="199"/>
      <c r="F1405" s="199"/>
      <c r="G1405" s="199"/>
      <c r="H1405" s="199"/>
      <c r="I1405" s="202"/>
    </row>
    <row r="1406" spans="1:9" ht="15.75" customHeight="1">
      <c r="A1406" s="201"/>
      <c r="B1406" s="199"/>
      <c r="C1406" s="199"/>
      <c r="D1406" s="199"/>
      <c r="E1406" s="199"/>
      <c r="F1406" s="199"/>
      <c r="G1406" s="199"/>
      <c r="H1406" s="199"/>
      <c r="I1406" s="202"/>
    </row>
    <row r="1407" spans="1:9" ht="15.75" customHeight="1">
      <c r="A1407" s="201"/>
      <c r="B1407" s="199"/>
      <c r="C1407" s="199"/>
      <c r="D1407" s="199"/>
      <c r="E1407" s="199"/>
      <c r="F1407" s="199"/>
      <c r="G1407" s="199"/>
      <c r="H1407" s="199"/>
      <c r="I1407" s="202"/>
    </row>
    <row r="1408" spans="1:9" ht="15.75" customHeight="1">
      <c r="A1408" s="201"/>
      <c r="B1408" s="199"/>
      <c r="C1408" s="199"/>
      <c r="D1408" s="199"/>
      <c r="E1408" s="199"/>
      <c r="F1408" s="199"/>
      <c r="G1408" s="199"/>
      <c r="H1408" s="199"/>
      <c r="I1408" s="202"/>
    </row>
    <row r="1409" spans="1:9" ht="15.75" customHeight="1">
      <c r="A1409" s="201"/>
      <c r="B1409" s="199"/>
      <c r="C1409" s="199"/>
      <c r="D1409" s="199"/>
      <c r="E1409" s="199"/>
      <c r="F1409" s="199"/>
      <c r="G1409" s="199"/>
      <c r="H1409" s="199"/>
      <c r="I1409" s="202"/>
    </row>
    <row r="1410" spans="1:9" ht="15.75" customHeight="1">
      <c r="A1410" s="201"/>
      <c r="B1410" s="199"/>
      <c r="C1410" s="199"/>
      <c r="D1410" s="199"/>
      <c r="E1410" s="199"/>
      <c r="F1410" s="199"/>
      <c r="G1410" s="199"/>
      <c r="H1410" s="199"/>
      <c r="I1410" s="202"/>
    </row>
    <row r="1411" spans="1:9" ht="15.75" customHeight="1">
      <c r="A1411" s="201"/>
      <c r="B1411" s="199"/>
      <c r="C1411" s="199"/>
      <c r="D1411" s="199"/>
      <c r="E1411" s="199"/>
      <c r="F1411" s="199"/>
      <c r="G1411" s="199"/>
      <c r="H1411" s="199"/>
      <c r="I1411" s="202"/>
    </row>
    <row r="1412" spans="1:9" ht="15.75" customHeight="1">
      <c r="A1412" s="201"/>
      <c r="B1412" s="199"/>
      <c r="C1412" s="199"/>
      <c r="D1412" s="199"/>
      <c r="E1412" s="199"/>
      <c r="F1412" s="199"/>
      <c r="G1412" s="199"/>
      <c r="H1412" s="199"/>
      <c r="I1412" s="202"/>
    </row>
    <row r="1413" spans="1:9" ht="15.75" customHeight="1">
      <c r="A1413" s="201"/>
      <c r="B1413" s="199"/>
      <c r="C1413" s="199"/>
      <c r="D1413" s="199"/>
      <c r="E1413" s="199"/>
      <c r="F1413" s="199"/>
      <c r="G1413" s="199"/>
      <c r="H1413" s="199"/>
      <c r="I1413" s="202"/>
    </row>
    <row r="1414" spans="1:9" ht="15.75" customHeight="1">
      <c r="A1414" s="201"/>
      <c r="B1414" s="199"/>
      <c r="C1414" s="199"/>
      <c r="D1414" s="199"/>
      <c r="E1414" s="199"/>
      <c r="F1414" s="199"/>
      <c r="G1414" s="199"/>
      <c r="H1414" s="199"/>
      <c r="I1414" s="202"/>
    </row>
    <row r="1415" spans="1:9" ht="15.75" customHeight="1">
      <c r="A1415" s="201"/>
      <c r="B1415" s="199"/>
      <c r="C1415" s="199"/>
      <c r="D1415" s="199"/>
      <c r="E1415" s="199"/>
      <c r="F1415" s="199"/>
      <c r="G1415" s="199"/>
      <c r="H1415" s="199"/>
      <c r="I1415" s="202"/>
    </row>
    <row r="1416" spans="1:9" ht="15.75" customHeight="1">
      <c r="A1416" s="201"/>
      <c r="B1416" s="199"/>
      <c r="C1416" s="199"/>
      <c r="D1416" s="199"/>
      <c r="E1416" s="199"/>
      <c r="F1416" s="199"/>
      <c r="G1416" s="199"/>
      <c r="H1416" s="199"/>
      <c r="I1416" s="202"/>
    </row>
    <row r="1417" spans="1:9" ht="15.75" customHeight="1">
      <c r="A1417" s="201"/>
      <c r="B1417" s="199"/>
      <c r="C1417" s="199"/>
      <c r="D1417" s="199"/>
      <c r="E1417" s="199"/>
      <c r="F1417" s="199"/>
      <c r="G1417" s="199"/>
      <c r="H1417" s="199"/>
      <c r="I1417" s="202"/>
    </row>
    <row r="1418" spans="1:9" ht="15.75" customHeight="1">
      <c r="A1418" s="201"/>
      <c r="B1418" s="199"/>
      <c r="C1418" s="199"/>
      <c r="D1418" s="199"/>
      <c r="E1418" s="199"/>
      <c r="F1418" s="199"/>
      <c r="G1418" s="199"/>
      <c r="H1418" s="199"/>
      <c r="I1418" s="202"/>
    </row>
    <row r="1419" spans="1:9" ht="15.75" customHeight="1">
      <c r="A1419" s="201"/>
      <c r="B1419" s="199"/>
      <c r="C1419" s="199"/>
      <c r="D1419" s="199"/>
      <c r="E1419" s="199"/>
      <c r="F1419" s="199"/>
      <c r="G1419" s="199"/>
      <c r="H1419" s="199"/>
      <c r="I1419" s="202"/>
    </row>
    <row r="1420" spans="1:9" ht="15.75" customHeight="1">
      <c r="A1420" s="201"/>
      <c r="B1420" s="199"/>
      <c r="C1420" s="199"/>
      <c r="D1420" s="199"/>
      <c r="E1420" s="199"/>
      <c r="F1420" s="199"/>
      <c r="G1420" s="199"/>
      <c r="H1420" s="199"/>
      <c r="I1420" s="202"/>
    </row>
    <row r="1421" spans="1:9" ht="15.75" customHeight="1">
      <c r="A1421" s="201"/>
      <c r="B1421" s="199"/>
      <c r="C1421" s="199"/>
      <c r="D1421" s="199"/>
      <c r="E1421" s="199"/>
      <c r="F1421" s="199"/>
      <c r="G1421" s="199"/>
      <c r="H1421" s="199"/>
      <c r="I1421" s="202"/>
    </row>
    <row r="1422" spans="1:9" ht="15.75" customHeight="1">
      <c r="A1422" s="201"/>
      <c r="B1422" s="199"/>
      <c r="C1422" s="199"/>
      <c r="D1422" s="199"/>
      <c r="E1422" s="199"/>
      <c r="F1422" s="199"/>
      <c r="G1422" s="199"/>
      <c r="H1422" s="199"/>
      <c r="I1422" s="202"/>
    </row>
    <row r="1423" spans="1:9" ht="15.75" customHeight="1">
      <c r="A1423" s="201"/>
      <c r="B1423" s="199"/>
      <c r="C1423" s="199"/>
      <c r="D1423" s="199"/>
      <c r="E1423" s="199"/>
      <c r="F1423" s="199"/>
      <c r="G1423" s="199"/>
      <c r="H1423" s="199"/>
      <c r="I1423" s="202"/>
    </row>
    <row r="1424" spans="1:9" ht="15.75" customHeight="1">
      <c r="A1424" s="201"/>
      <c r="B1424" s="199"/>
      <c r="C1424" s="199"/>
      <c r="D1424" s="199"/>
      <c r="E1424" s="199"/>
      <c r="F1424" s="199"/>
      <c r="G1424" s="199"/>
      <c r="H1424" s="199"/>
      <c r="I1424" s="202"/>
    </row>
    <row r="1425" spans="1:9" ht="15.75" customHeight="1">
      <c r="A1425" s="201"/>
      <c r="B1425" s="199"/>
      <c r="C1425" s="199"/>
      <c r="D1425" s="199"/>
      <c r="E1425" s="199"/>
      <c r="F1425" s="199"/>
      <c r="G1425" s="199"/>
      <c r="H1425" s="199"/>
      <c r="I1425" s="202"/>
    </row>
    <row r="1426" spans="1:9" ht="15.75" customHeight="1">
      <c r="A1426" s="201"/>
      <c r="B1426" s="199"/>
      <c r="C1426" s="199"/>
      <c r="D1426" s="199"/>
      <c r="E1426" s="199"/>
      <c r="F1426" s="199"/>
      <c r="G1426" s="199"/>
      <c r="H1426" s="199"/>
      <c r="I1426" s="202"/>
    </row>
    <row r="1427" spans="1:9" ht="15.75" customHeight="1">
      <c r="A1427" s="201"/>
      <c r="B1427" s="199"/>
      <c r="C1427" s="199"/>
      <c r="D1427" s="199"/>
      <c r="E1427" s="199"/>
      <c r="F1427" s="199"/>
      <c r="G1427" s="199"/>
      <c r="H1427" s="199"/>
      <c r="I1427" s="202"/>
    </row>
    <row r="1428" spans="1:9" ht="15.75" customHeight="1">
      <c r="A1428" s="203"/>
      <c r="B1428" s="188"/>
      <c r="C1428" s="188"/>
      <c r="D1428" s="188"/>
      <c r="E1428" s="188"/>
      <c r="F1428" s="188"/>
      <c r="G1428" s="188"/>
      <c r="H1428" s="188"/>
      <c r="I1428" s="189"/>
    </row>
    <row r="1429" spans="1:9" ht="15.75" customHeight="1">
      <c r="A1429" s="117"/>
      <c r="B1429" s="117"/>
      <c r="C1429" s="117"/>
      <c r="D1429" s="117"/>
      <c r="E1429" s="117"/>
      <c r="F1429" s="117"/>
      <c r="G1429" s="117"/>
      <c r="H1429" s="117"/>
      <c r="I1429" s="117"/>
    </row>
    <row r="1430" spans="1:9" ht="15.75" customHeight="1">
      <c r="A1430" s="205" t="s">
        <v>102</v>
      </c>
      <c r="B1430" s="182"/>
      <c r="C1430" s="182"/>
      <c r="D1430" s="182"/>
      <c r="E1430" s="182"/>
      <c r="F1430" s="182"/>
      <c r="G1430" s="183"/>
      <c r="H1430" s="142" t="s">
        <v>103</v>
      </c>
      <c r="I1430" s="57"/>
    </row>
    <row r="1431" spans="1:9" ht="15.75" customHeight="1">
      <c r="A1431" s="143" t="s">
        <v>104</v>
      </c>
      <c r="B1431" s="144">
        <v>16</v>
      </c>
      <c r="C1431" s="237" t="s">
        <v>59</v>
      </c>
      <c r="D1431" s="182"/>
      <c r="E1431" s="182"/>
      <c r="F1431" s="182"/>
      <c r="G1431" s="183"/>
      <c r="H1431" s="57" t="s">
        <v>105</v>
      </c>
      <c r="I1431" s="57" t="s">
        <v>16</v>
      </c>
    </row>
    <row r="1432" spans="1:9" ht="15.75" customHeight="1">
      <c r="A1432" s="60" t="s">
        <v>106</v>
      </c>
      <c r="B1432" s="99">
        <v>16.010000000000002</v>
      </c>
      <c r="C1432" s="212" t="s">
        <v>552</v>
      </c>
      <c r="D1432" s="182"/>
      <c r="E1432" s="182"/>
      <c r="F1432" s="182"/>
      <c r="G1432" s="183"/>
      <c r="H1432" s="220" t="s">
        <v>553</v>
      </c>
      <c r="I1432" s="183"/>
    </row>
    <row r="1433" spans="1:9" ht="15.75" customHeight="1">
      <c r="A1433" s="209" t="s">
        <v>554</v>
      </c>
      <c r="B1433" s="185"/>
      <c r="C1433" s="185"/>
      <c r="D1433" s="185"/>
      <c r="E1433" s="185"/>
      <c r="F1433" s="185"/>
      <c r="G1433" s="185"/>
      <c r="H1433" s="185"/>
      <c r="I1433" s="186"/>
    </row>
    <row r="1434" spans="1:9" ht="15.75" customHeight="1">
      <c r="A1434" s="203"/>
      <c r="B1434" s="188"/>
      <c r="C1434" s="188"/>
      <c r="D1434" s="188"/>
      <c r="E1434" s="188"/>
      <c r="F1434" s="188"/>
      <c r="G1434" s="188"/>
      <c r="H1434" s="188"/>
      <c r="I1434" s="189"/>
    </row>
    <row r="1435" spans="1:9" ht="15.75" customHeight="1">
      <c r="A1435" s="69"/>
      <c r="B1435" s="85" t="s">
        <v>3</v>
      </c>
      <c r="C1435" s="85" t="s">
        <v>249</v>
      </c>
      <c r="D1435" s="85" t="s">
        <v>110</v>
      </c>
      <c r="E1435" s="85" t="s">
        <v>555</v>
      </c>
      <c r="F1435" s="85" t="s">
        <v>451</v>
      </c>
      <c r="G1435" s="85" t="s">
        <v>556</v>
      </c>
      <c r="H1435" s="85"/>
      <c r="I1435" s="67"/>
    </row>
    <row r="1436" spans="1:9" ht="15.75" customHeight="1">
      <c r="A1436" s="69"/>
      <c r="B1436" s="85" t="s">
        <v>557</v>
      </c>
      <c r="C1436" s="85">
        <v>0.9</v>
      </c>
      <c r="D1436" s="85">
        <v>2</v>
      </c>
      <c r="E1436" s="85">
        <f>C1436*D1436</f>
        <v>1.8</v>
      </c>
      <c r="F1436" s="85">
        <v>5</v>
      </c>
      <c r="G1436" s="85">
        <f>E1436*F1436</f>
        <v>9</v>
      </c>
      <c r="H1436" s="85"/>
      <c r="I1436" s="67"/>
    </row>
    <row r="1437" spans="1:9" ht="15.75" customHeight="1">
      <c r="A1437" s="69"/>
      <c r="B1437" s="85"/>
      <c r="C1437" s="85"/>
      <c r="D1437" s="85"/>
      <c r="E1437" s="85"/>
      <c r="F1437" s="85"/>
      <c r="G1437" s="85"/>
      <c r="H1437" s="85"/>
      <c r="I1437" s="67"/>
    </row>
    <row r="1438" spans="1:9" ht="15.75" customHeight="1">
      <c r="A1438" s="69"/>
      <c r="B1438" s="85"/>
      <c r="C1438" s="85"/>
      <c r="D1438" s="85"/>
      <c r="E1438" s="85"/>
      <c r="F1438" s="85"/>
      <c r="G1438" s="85"/>
      <c r="H1438" s="85"/>
      <c r="I1438" s="67"/>
    </row>
    <row r="1439" spans="1:9" ht="15.75" customHeight="1">
      <c r="A1439" s="69"/>
      <c r="B1439" s="85"/>
      <c r="C1439" s="85"/>
      <c r="D1439" s="85"/>
      <c r="E1439" s="85"/>
      <c r="F1439" s="85"/>
      <c r="G1439" s="85"/>
      <c r="H1439" s="85"/>
      <c r="I1439" s="67"/>
    </row>
    <row r="1440" spans="1:9" ht="15.75" customHeight="1">
      <c r="A1440" s="69"/>
      <c r="B1440" s="85"/>
      <c r="C1440" s="85"/>
      <c r="D1440" s="85"/>
      <c r="E1440" s="85"/>
      <c r="F1440" s="85"/>
      <c r="G1440" s="85"/>
      <c r="H1440" s="85"/>
      <c r="I1440" s="67"/>
    </row>
    <row r="1441" spans="1:9" ht="15.75" customHeight="1">
      <c r="A1441" s="69"/>
      <c r="B1441" s="85"/>
      <c r="C1441" s="85"/>
      <c r="D1441" s="85"/>
      <c r="E1441" s="85"/>
      <c r="F1441" s="85"/>
      <c r="G1441" s="85"/>
      <c r="H1441" s="85"/>
      <c r="I1441" s="67"/>
    </row>
    <row r="1442" spans="1:9" ht="15.75" customHeight="1">
      <c r="A1442" s="69"/>
      <c r="B1442" s="85"/>
      <c r="C1442" s="85"/>
      <c r="D1442" s="85"/>
      <c r="E1442" s="85"/>
      <c r="F1442" s="85"/>
      <c r="G1442" s="85"/>
      <c r="H1442" s="85"/>
      <c r="I1442" s="67"/>
    </row>
    <row r="1443" spans="1:9" ht="15.75" customHeight="1">
      <c r="A1443" s="69"/>
      <c r="B1443" s="85"/>
      <c r="C1443" s="85"/>
      <c r="D1443" s="85"/>
      <c r="E1443" s="85"/>
      <c r="F1443" s="85"/>
      <c r="G1443" s="85"/>
      <c r="H1443" s="85"/>
      <c r="I1443" s="67"/>
    </row>
    <row r="1444" spans="1:9" ht="15.75" customHeight="1">
      <c r="A1444" s="69"/>
      <c r="B1444" s="85"/>
      <c r="C1444" s="85"/>
      <c r="D1444" s="85"/>
      <c r="E1444" s="85"/>
      <c r="F1444" s="85"/>
      <c r="G1444" s="85"/>
      <c r="H1444" s="85"/>
      <c r="I1444" s="67"/>
    </row>
    <row r="1445" spans="1:9" ht="15.75" customHeight="1">
      <c r="A1445" s="69"/>
      <c r="B1445" s="85"/>
      <c r="C1445" s="85"/>
      <c r="D1445" s="85"/>
      <c r="E1445" s="85"/>
      <c r="F1445" s="85"/>
      <c r="G1445" s="85"/>
      <c r="H1445" s="85"/>
      <c r="I1445" s="67"/>
    </row>
    <row r="1446" spans="1:9" ht="15.75" customHeight="1">
      <c r="A1446" s="69"/>
      <c r="B1446" s="85"/>
      <c r="C1446" s="85"/>
      <c r="D1446" s="85"/>
      <c r="E1446" s="85"/>
      <c r="F1446" s="85"/>
      <c r="G1446" s="85"/>
      <c r="H1446" s="85"/>
      <c r="I1446" s="67"/>
    </row>
    <row r="1447" spans="1:9" ht="15.75" customHeight="1">
      <c r="A1447" s="69"/>
      <c r="B1447" s="85"/>
      <c r="C1447" s="85"/>
      <c r="D1447" s="85"/>
      <c r="E1447" s="85"/>
      <c r="F1447" s="85"/>
      <c r="G1447" s="85"/>
      <c r="H1447" s="85"/>
      <c r="I1447" s="67"/>
    </row>
    <row r="1448" spans="1:9" ht="15.75" customHeight="1">
      <c r="A1448" s="69"/>
      <c r="B1448" s="85"/>
      <c r="C1448" s="85"/>
      <c r="D1448" s="85"/>
      <c r="E1448" s="85"/>
      <c r="F1448" s="85"/>
      <c r="G1448" s="85"/>
      <c r="H1448" s="85"/>
      <c r="I1448" s="67"/>
    </row>
    <row r="1449" spans="1:9" ht="15.75" customHeight="1">
      <c r="A1449" s="71"/>
      <c r="B1449" s="72"/>
      <c r="C1449" s="72"/>
      <c r="D1449" s="72"/>
      <c r="E1449" s="72"/>
      <c r="F1449" s="72"/>
      <c r="G1449" s="72"/>
      <c r="H1449" s="72"/>
      <c r="I1449" s="73"/>
    </row>
    <row r="1450" spans="1:9" ht="15.75" customHeight="1">
      <c r="A1450" s="117"/>
      <c r="B1450" s="117"/>
      <c r="C1450" s="117"/>
      <c r="D1450" s="117"/>
      <c r="E1450" s="117"/>
      <c r="F1450" s="117"/>
      <c r="G1450" s="117"/>
      <c r="H1450" s="117"/>
      <c r="I1450" s="117"/>
    </row>
    <row r="1451" spans="1:9" ht="15.75" customHeight="1">
      <c r="A1451" s="205" t="s">
        <v>102</v>
      </c>
      <c r="B1451" s="182"/>
      <c r="C1451" s="182"/>
      <c r="D1451" s="182"/>
      <c r="E1451" s="182"/>
      <c r="F1451" s="182"/>
      <c r="G1451" s="183"/>
      <c r="H1451" s="142" t="s">
        <v>103</v>
      </c>
      <c r="I1451" s="57"/>
    </row>
    <row r="1452" spans="1:9" ht="15.75" customHeight="1">
      <c r="A1452" s="143" t="s">
        <v>104</v>
      </c>
      <c r="B1452" s="144">
        <v>16</v>
      </c>
      <c r="C1452" s="237" t="s">
        <v>59</v>
      </c>
      <c r="D1452" s="182"/>
      <c r="E1452" s="182"/>
      <c r="F1452" s="182"/>
      <c r="G1452" s="183"/>
      <c r="H1452" s="57" t="s">
        <v>105</v>
      </c>
      <c r="I1452" s="57" t="s">
        <v>16</v>
      </c>
    </row>
    <row r="1453" spans="1:9" ht="15.75" customHeight="1">
      <c r="A1453" s="60" t="s">
        <v>106</v>
      </c>
      <c r="B1453" s="99">
        <v>16.02</v>
      </c>
      <c r="C1453" s="212" t="s">
        <v>558</v>
      </c>
      <c r="D1453" s="182"/>
      <c r="E1453" s="182"/>
      <c r="F1453" s="182"/>
      <c r="G1453" s="183"/>
      <c r="H1453" s="220" t="s">
        <v>559</v>
      </c>
      <c r="I1453" s="183"/>
    </row>
    <row r="1454" spans="1:9" ht="15.75" customHeight="1">
      <c r="A1454" s="209" t="s">
        <v>560</v>
      </c>
      <c r="B1454" s="185"/>
      <c r="C1454" s="185"/>
      <c r="D1454" s="185"/>
      <c r="E1454" s="185"/>
      <c r="F1454" s="185"/>
      <c r="G1454" s="185"/>
      <c r="H1454" s="185"/>
      <c r="I1454" s="186"/>
    </row>
    <row r="1455" spans="1:9" ht="15.75" customHeight="1">
      <c r="A1455" s="203"/>
      <c r="B1455" s="188"/>
      <c r="C1455" s="188"/>
      <c r="D1455" s="188"/>
      <c r="E1455" s="188"/>
      <c r="F1455" s="188"/>
      <c r="G1455" s="188"/>
      <c r="H1455" s="188"/>
      <c r="I1455" s="189"/>
    </row>
    <row r="1456" spans="1:9" ht="15.75" customHeight="1">
      <c r="A1456" s="69"/>
      <c r="B1456" s="85" t="s">
        <v>3</v>
      </c>
      <c r="C1456" s="85" t="s">
        <v>249</v>
      </c>
      <c r="D1456" s="85" t="s">
        <v>110</v>
      </c>
      <c r="E1456" s="85" t="s">
        <v>555</v>
      </c>
      <c r="F1456" s="85" t="s">
        <v>451</v>
      </c>
      <c r="G1456" s="85" t="s">
        <v>556</v>
      </c>
      <c r="H1456" s="85"/>
      <c r="I1456" s="67"/>
    </row>
    <row r="1457" spans="1:9" ht="15.75" customHeight="1">
      <c r="A1457" s="69"/>
      <c r="B1457" s="85" t="s">
        <v>561</v>
      </c>
      <c r="C1457" s="85">
        <v>0.9</v>
      </c>
      <c r="D1457" s="85">
        <v>1</v>
      </c>
      <c r="E1457" s="85">
        <f>C1457*D1457</f>
        <v>0.9</v>
      </c>
      <c r="F1457" s="85">
        <v>1</v>
      </c>
      <c r="G1457" s="85">
        <f>E1457*F1457</f>
        <v>0.9</v>
      </c>
      <c r="H1457" s="85"/>
      <c r="I1457" s="67"/>
    </row>
    <row r="1458" spans="1:9" ht="15.75" customHeight="1">
      <c r="A1458" s="69"/>
      <c r="B1458" s="85"/>
      <c r="C1458" s="85"/>
      <c r="D1458" s="85"/>
      <c r="E1458" s="85"/>
      <c r="F1458" s="85"/>
      <c r="G1458" s="85"/>
      <c r="H1458" s="85"/>
      <c r="I1458" s="67"/>
    </row>
    <row r="1459" spans="1:9" ht="15.75" customHeight="1">
      <c r="A1459" s="69"/>
      <c r="B1459" s="85"/>
      <c r="C1459" s="85"/>
      <c r="D1459" s="85"/>
      <c r="E1459" s="85"/>
      <c r="F1459" s="85"/>
      <c r="G1459" s="85"/>
      <c r="H1459" s="85"/>
      <c r="I1459" s="67"/>
    </row>
    <row r="1460" spans="1:9" ht="15.75" customHeight="1">
      <c r="A1460" s="69"/>
      <c r="B1460" s="85"/>
      <c r="C1460" s="85"/>
      <c r="D1460" s="85"/>
      <c r="E1460" s="85"/>
      <c r="F1460" s="85"/>
      <c r="G1460" s="85"/>
      <c r="H1460" s="85"/>
      <c r="I1460" s="67"/>
    </row>
    <row r="1461" spans="1:9" ht="15.75" customHeight="1">
      <c r="A1461" s="69"/>
      <c r="B1461" s="85"/>
      <c r="C1461" s="85"/>
      <c r="D1461" s="85"/>
      <c r="E1461" s="85"/>
      <c r="F1461" s="85"/>
      <c r="G1461" s="85"/>
      <c r="H1461" s="85"/>
      <c r="I1461" s="67"/>
    </row>
    <row r="1462" spans="1:9" ht="15.75" customHeight="1">
      <c r="A1462" s="69"/>
      <c r="B1462" s="85"/>
      <c r="C1462" s="85"/>
      <c r="D1462" s="85"/>
      <c r="E1462" s="85"/>
      <c r="F1462" s="85"/>
      <c r="G1462" s="85"/>
      <c r="H1462" s="85"/>
      <c r="I1462" s="67"/>
    </row>
    <row r="1463" spans="1:9" ht="15.75" customHeight="1">
      <c r="A1463" s="69"/>
      <c r="B1463" s="85"/>
      <c r="C1463" s="85"/>
      <c r="D1463" s="85"/>
      <c r="E1463" s="85"/>
      <c r="F1463" s="85"/>
      <c r="G1463" s="85"/>
      <c r="H1463" s="85"/>
      <c r="I1463" s="67"/>
    </row>
    <row r="1464" spans="1:9" ht="15.75" customHeight="1">
      <c r="A1464" s="69"/>
      <c r="B1464" s="85"/>
      <c r="C1464" s="85"/>
      <c r="D1464" s="85"/>
      <c r="E1464" s="85"/>
      <c r="F1464" s="85"/>
      <c r="G1464" s="85"/>
      <c r="H1464" s="85"/>
      <c r="I1464" s="67"/>
    </row>
    <row r="1465" spans="1:9" ht="15.75" customHeight="1">
      <c r="A1465" s="69"/>
      <c r="B1465" s="85"/>
      <c r="C1465" s="85"/>
      <c r="D1465" s="85"/>
      <c r="E1465" s="85"/>
      <c r="F1465" s="85"/>
      <c r="G1465" s="85"/>
      <c r="H1465" s="85"/>
      <c r="I1465" s="67"/>
    </row>
    <row r="1466" spans="1:9" ht="15.75" customHeight="1">
      <c r="A1466" s="69"/>
      <c r="B1466" s="85"/>
      <c r="C1466" s="85"/>
      <c r="D1466" s="85"/>
      <c r="E1466" s="85"/>
      <c r="F1466" s="85"/>
      <c r="G1466" s="85"/>
      <c r="H1466" s="85"/>
      <c r="I1466" s="67"/>
    </row>
    <row r="1467" spans="1:9" ht="15.75" customHeight="1">
      <c r="A1467" s="69"/>
      <c r="B1467" s="85"/>
      <c r="C1467" s="85"/>
      <c r="D1467" s="85"/>
      <c r="E1467" s="85"/>
      <c r="F1467" s="85"/>
      <c r="G1467" s="85"/>
      <c r="H1467" s="85"/>
      <c r="I1467" s="67"/>
    </row>
    <row r="1468" spans="1:9" ht="15.75" customHeight="1">
      <c r="A1468" s="69"/>
      <c r="B1468" s="85"/>
      <c r="C1468" s="85"/>
      <c r="D1468" s="85"/>
      <c r="E1468" s="85"/>
      <c r="F1468" s="85"/>
      <c r="G1468" s="85"/>
      <c r="H1468" s="85"/>
      <c r="I1468" s="67"/>
    </row>
    <row r="1469" spans="1:9" ht="15.75" customHeight="1">
      <c r="A1469" s="69"/>
      <c r="B1469" s="85"/>
      <c r="C1469" s="85"/>
      <c r="D1469" s="85"/>
      <c r="E1469" s="85"/>
      <c r="F1469" s="85"/>
      <c r="G1469" s="85"/>
      <c r="H1469" s="85"/>
      <c r="I1469" s="67"/>
    </row>
    <row r="1470" spans="1:9" ht="15.75" customHeight="1">
      <c r="A1470" s="69"/>
      <c r="B1470" s="85"/>
      <c r="C1470" s="85"/>
      <c r="D1470" s="85"/>
      <c r="E1470" s="85"/>
      <c r="F1470" s="85"/>
      <c r="G1470" s="85"/>
      <c r="H1470" s="85"/>
      <c r="I1470" s="67"/>
    </row>
    <row r="1471" spans="1:9" ht="15.75" customHeight="1">
      <c r="A1471" s="69"/>
      <c r="B1471" s="85"/>
      <c r="C1471" s="85"/>
      <c r="D1471" s="85"/>
      <c r="E1471" s="85"/>
      <c r="F1471" s="85"/>
      <c r="G1471" s="85"/>
      <c r="H1471" s="85"/>
      <c r="I1471" s="67"/>
    </row>
    <row r="1472" spans="1:9" ht="15.75" customHeight="1">
      <c r="A1472" s="69"/>
      <c r="B1472" s="85"/>
      <c r="C1472" s="85"/>
      <c r="D1472" s="85"/>
      <c r="E1472" s="85"/>
      <c r="F1472" s="85"/>
      <c r="G1472" s="85"/>
      <c r="H1472" s="85"/>
      <c r="I1472" s="67"/>
    </row>
    <row r="1473" spans="1:9" ht="15.75" customHeight="1">
      <c r="A1473" s="69"/>
      <c r="B1473" s="85"/>
      <c r="C1473" s="85"/>
      <c r="D1473" s="85"/>
      <c r="E1473" s="85"/>
      <c r="F1473" s="85"/>
      <c r="G1473" s="85"/>
      <c r="H1473" s="85"/>
      <c r="I1473" s="67"/>
    </row>
    <row r="1474" spans="1:9" ht="15.75" customHeight="1">
      <c r="A1474" s="71"/>
      <c r="B1474" s="72"/>
      <c r="C1474" s="72"/>
      <c r="D1474" s="72"/>
      <c r="E1474" s="72"/>
      <c r="F1474" s="72"/>
      <c r="G1474" s="72"/>
      <c r="H1474" s="72"/>
      <c r="I1474" s="73"/>
    </row>
    <row r="1475" spans="1:9" ht="15.75" customHeight="1">
      <c r="A1475" s="117"/>
      <c r="B1475" s="117"/>
      <c r="C1475" s="117"/>
      <c r="D1475" s="117"/>
      <c r="E1475" s="117"/>
      <c r="F1475" s="117"/>
      <c r="G1475" s="117"/>
      <c r="H1475" s="117"/>
      <c r="I1475" s="117"/>
    </row>
    <row r="1476" spans="1:9" ht="15.75" customHeight="1">
      <c r="A1476" s="205" t="s">
        <v>102</v>
      </c>
      <c r="B1476" s="182"/>
      <c r="C1476" s="182"/>
      <c r="D1476" s="182"/>
      <c r="E1476" s="182"/>
      <c r="F1476" s="182"/>
      <c r="G1476" s="183"/>
      <c r="H1476" s="142" t="s">
        <v>103</v>
      </c>
      <c r="I1476" s="57"/>
    </row>
    <row r="1477" spans="1:9" ht="15.75" customHeight="1">
      <c r="A1477" s="143" t="s">
        <v>104</v>
      </c>
      <c r="B1477" s="144">
        <v>16</v>
      </c>
      <c r="C1477" s="237" t="s">
        <v>59</v>
      </c>
      <c r="D1477" s="182"/>
      <c r="E1477" s="182"/>
      <c r="F1477" s="182"/>
      <c r="G1477" s="183"/>
      <c r="H1477" s="57" t="s">
        <v>105</v>
      </c>
      <c r="I1477" s="57" t="s">
        <v>16</v>
      </c>
    </row>
    <row r="1478" spans="1:9" ht="15.75" customHeight="1">
      <c r="A1478" s="60" t="s">
        <v>106</v>
      </c>
      <c r="B1478" s="99">
        <v>16.03</v>
      </c>
      <c r="C1478" s="212" t="s">
        <v>562</v>
      </c>
      <c r="D1478" s="182"/>
      <c r="E1478" s="182"/>
      <c r="F1478" s="182"/>
      <c r="G1478" s="183"/>
      <c r="H1478" s="220" t="s">
        <v>563</v>
      </c>
      <c r="I1478" s="183"/>
    </row>
    <row r="1479" spans="1:9" ht="15.75" customHeight="1">
      <c r="A1479" s="209" t="s">
        <v>564</v>
      </c>
      <c r="B1479" s="185"/>
      <c r="C1479" s="185"/>
      <c r="D1479" s="185"/>
      <c r="E1479" s="185"/>
      <c r="F1479" s="185"/>
      <c r="G1479" s="185"/>
      <c r="H1479" s="185"/>
      <c r="I1479" s="186"/>
    </row>
    <row r="1480" spans="1:9" ht="15.75" customHeight="1">
      <c r="A1480" s="203"/>
      <c r="B1480" s="188"/>
      <c r="C1480" s="188"/>
      <c r="D1480" s="188"/>
      <c r="E1480" s="188"/>
      <c r="F1480" s="188"/>
      <c r="G1480" s="188"/>
      <c r="H1480" s="188"/>
      <c r="I1480" s="189"/>
    </row>
    <row r="1481" spans="1:9" ht="15.75" customHeight="1">
      <c r="A1481" s="174"/>
      <c r="B1481" s="85" t="s">
        <v>3</v>
      </c>
      <c r="C1481" s="85" t="s">
        <v>249</v>
      </c>
      <c r="D1481" s="85" t="s">
        <v>110</v>
      </c>
      <c r="E1481" s="85" t="s">
        <v>555</v>
      </c>
      <c r="F1481" s="85" t="s">
        <v>451</v>
      </c>
      <c r="G1481" s="85" t="s">
        <v>556</v>
      </c>
      <c r="H1481" s="51"/>
      <c r="I1481" s="175"/>
    </row>
    <row r="1482" spans="1:9" ht="15.75" customHeight="1">
      <c r="A1482" s="174"/>
      <c r="B1482" s="85" t="s">
        <v>565</v>
      </c>
      <c r="C1482" s="85">
        <v>0.9</v>
      </c>
      <c r="D1482" s="85">
        <v>1.2</v>
      </c>
      <c r="E1482" s="85">
        <f>C1482*D1482</f>
        <v>1.08</v>
      </c>
      <c r="F1482" s="85">
        <v>3</v>
      </c>
      <c r="G1482" s="85">
        <f>E1482*F1482</f>
        <v>3.24</v>
      </c>
      <c r="H1482" s="51"/>
      <c r="I1482" s="175"/>
    </row>
    <row r="1483" spans="1:9" ht="15.75" customHeight="1">
      <c r="A1483" s="174"/>
      <c r="B1483" s="51"/>
      <c r="C1483" s="51"/>
      <c r="D1483" s="51"/>
      <c r="E1483" s="51"/>
      <c r="F1483" s="51"/>
      <c r="G1483" s="51"/>
      <c r="H1483" s="51"/>
      <c r="I1483" s="175"/>
    </row>
    <row r="1484" spans="1:9" ht="15.75" customHeight="1">
      <c r="A1484" s="69"/>
      <c r="B1484" s="85"/>
      <c r="C1484" s="85"/>
      <c r="D1484" s="85"/>
      <c r="E1484" s="85"/>
      <c r="F1484" s="85"/>
      <c r="G1484" s="85"/>
      <c r="H1484" s="85"/>
      <c r="I1484" s="67"/>
    </row>
    <row r="1485" spans="1:9" ht="15.75" customHeight="1">
      <c r="A1485" s="69"/>
      <c r="B1485" s="85"/>
      <c r="C1485" s="85"/>
      <c r="D1485" s="85"/>
      <c r="E1485" s="85"/>
      <c r="F1485" s="85"/>
      <c r="G1485" s="85"/>
      <c r="H1485" s="85"/>
      <c r="I1485" s="67"/>
    </row>
    <row r="1486" spans="1:9" ht="15.75" customHeight="1">
      <c r="A1486" s="69"/>
      <c r="B1486" s="85"/>
      <c r="C1486" s="85"/>
      <c r="D1486" s="85"/>
      <c r="E1486" s="85"/>
      <c r="F1486" s="85"/>
      <c r="G1486" s="85"/>
      <c r="H1486" s="85"/>
      <c r="I1486" s="67"/>
    </row>
    <row r="1487" spans="1:9" ht="15.75" customHeight="1">
      <c r="A1487" s="69"/>
      <c r="B1487" s="85"/>
      <c r="C1487" s="85"/>
      <c r="D1487" s="85"/>
      <c r="E1487" s="85"/>
      <c r="F1487" s="85"/>
      <c r="G1487" s="85"/>
      <c r="H1487" s="85"/>
      <c r="I1487" s="67"/>
    </row>
    <row r="1488" spans="1:9" ht="15.75" customHeight="1">
      <c r="A1488" s="69"/>
      <c r="B1488" s="85"/>
      <c r="C1488" s="85"/>
      <c r="D1488" s="85"/>
      <c r="E1488" s="85"/>
      <c r="F1488" s="85"/>
      <c r="G1488" s="85"/>
      <c r="H1488" s="85"/>
      <c r="I1488" s="67"/>
    </row>
    <row r="1489" spans="1:9" ht="15.75" customHeight="1">
      <c r="A1489" s="69"/>
      <c r="B1489" s="85"/>
      <c r="C1489" s="85"/>
      <c r="D1489" s="85"/>
      <c r="E1489" s="85"/>
      <c r="F1489" s="85"/>
      <c r="G1489" s="85"/>
      <c r="H1489" s="85"/>
      <c r="I1489" s="67"/>
    </row>
    <row r="1490" spans="1:9" ht="15.75" customHeight="1">
      <c r="A1490" s="69"/>
      <c r="B1490" s="85"/>
      <c r="C1490" s="85"/>
      <c r="D1490" s="85"/>
      <c r="E1490" s="85"/>
      <c r="F1490" s="85"/>
      <c r="G1490" s="85"/>
      <c r="H1490" s="85"/>
      <c r="I1490" s="67"/>
    </row>
    <row r="1491" spans="1:9" ht="15.75" customHeight="1">
      <c r="A1491" s="69"/>
      <c r="B1491" s="85"/>
      <c r="C1491" s="85"/>
      <c r="D1491" s="85"/>
      <c r="E1491" s="85"/>
      <c r="F1491" s="85"/>
      <c r="G1491" s="85"/>
      <c r="H1491" s="85"/>
      <c r="I1491" s="67"/>
    </row>
    <row r="1492" spans="1:9" ht="15.75" customHeight="1">
      <c r="A1492" s="69"/>
      <c r="B1492" s="85"/>
      <c r="C1492" s="85"/>
      <c r="D1492" s="85"/>
      <c r="E1492" s="85"/>
      <c r="F1492" s="85"/>
      <c r="G1492" s="85"/>
      <c r="H1492" s="85"/>
      <c r="I1492" s="67"/>
    </row>
    <row r="1493" spans="1:9" ht="15.75" customHeight="1">
      <c r="A1493" s="69"/>
      <c r="B1493" s="85"/>
      <c r="C1493" s="85"/>
      <c r="D1493" s="85"/>
      <c r="E1493" s="85"/>
      <c r="F1493" s="85"/>
      <c r="G1493" s="85"/>
      <c r="H1493" s="85"/>
      <c r="I1493" s="67"/>
    </row>
    <row r="1494" spans="1:9" ht="15.75" customHeight="1">
      <c r="A1494" s="69"/>
      <c r="B1494" s="85"/>
      <c r="C1494" s="85"/>
      <c r="D1494" s="85"/>
      <c r="E1494" s="85"/>
      <c r="F1494" s="85"/>
      <c r="G1494" s="85"/>
      <c r="H1494" s="85"/>
      <c r="I1494" s="67"/>
    </row>
    <row r="1495" spans="1:9" ht="15.75" customHeight="1">
      <c r="A1495" s="69"/>
      <c r="B1495" s="85"/>
      <c r="C1495" s="85"/>
      <c r="D1495" s="85"/>
      <c r="E1495" s="85"/>
      <c r="F1495" s="85"/>
      <c r="G1495" s="85"/>
      <c r="H1495" s="85"/>
      <c r="I1495" s="67"/>
    </row>
    <row r="1496" spans="1:9" ht="15.75" customHeight="1">
      <c r="A1496" s="69"/>
      <c r="B1496" s="85"/>
      <c r="C1496" s="85"/>
      <c r="D1496" s="85"/>
      <c r="E1496" s="85"/>
      <c r="F1496" s="85"/>
      <c r="G1496" s="85"/>
      <c r="H1496" s="85"/>
      <c r="I1496" s="67"/>
    </row>
    <row r="1497" spans="1:9" ht="15.75" customHeight="1">
      <c r="A1497" s="71"/>
      <c r="B1497" s="72"/>
      <c r="C1497" s="72"/>
      <c r="D1497" s="72"/>
      <c r="E1497" s="72"/>
      <c r="F1497" s="72"/>
      <c r="G1497" s="72"/>
      <c r="H1497" s="72"/>
      <c r="I1497" s="73"/>
    </row>
    <row r="1498" spans="1:9" ht="15.75" customHeight="1">
      <c r="A1498" s="117"/>
      <c r="B1498" s="117"/>
      <c r="C1498" s="117"/>
      <c r="D1498" s="117"/>
      <c r="E1498" s="117"/>
      <c r="F1498" s="117"/>
      <c r="G1498" s="117"/>
      <c r="H1498" s="117"/>
      <c r="I1498" s="117"/>
    </row>
    <row r="1499" spans="1:9" ht="15.75" customHeight="1">
      <c r="A1499" s="205" t="s">
        <v>102</v>
      </c>
      <c r="B1499" s="182"/>
      <c r="C1499" s="182"/>
      <c r="D1499" s="182"/>
      <c r="E1499" s="182"/>
      <c r="F1499" s="182"/>
      <c r="G1499" s="183"/>
      <c r="H1499" s="142" t="s">
        <v>103</v>
      </c>
      <c r="I1499" s="57"/>
    </row>
    <row r="1500" spans="1:9" ht="15.75" customHeight="1">
      <c r="A1500" s="143" t="s">
        <v>104</v>
      </c>
      <c r="B1500" s="144">
        <v>16</v>
      </c>
      <c r="C1500" s="237" t="s">
        <v>59</v>
      </c>
      <c r="D1500" s="182"/>
      <c r="E1500" s="182"/>
      <c r="F1500" s="182"/>
      <c r="G1500" s="183"/>
      <c r="H1500" s="57" t="s">
        <v>105</v>
      </c>
      <c r="I1500" s="57" t="s">
        <v>16</v>
      </c>
    </row>
    <row r="1501" spans="1:9" ht="15.75" customHeight="1">
      <c r="A1501" s="60" t="s">
        <v>106</v>
      </c>
      <c r="B1501" s="99">
        <v>16.04</v>
      </c>
      <c r="C1501" s="212" t="s">
        <v>566</v>
      </c>
      <c r="D1501" s="182"/>
      <c r="E1501" s="182"/>
      <c r="F1501" s="182"/>
      <c r="G1501" s="183"/>
      <c r="H1501" s="220" t="s">
        <v>567</v>
      </c>
      <c r="I1501" s="183"/>
    </row>
    <row r="1502" spans="1:9" ht="15.75" customHeight="1">
      <c r="A1502" s="209" t="s">
        <v>568</v>
      </c>
      <c r="B1502" s="185"/>
      <c r="C1502" s="185"/>
      <c r="D1502" s="185"/>
      <c r="E1502" s="185"/>
      <c r="F1502" s="185"/>
      <c r="G1502" s="185"/>
      <c r="H1502" s="185"/>
      <c r="I1502" s="186"/>
    </row>
    <row r="1503" spans="1:9" ht="15.75" customHeight="1">
      <c r="A1503" s="203"/>
      <c r="B1503" s="188"/>
      <c r="C1503" s="188"/>
      <c r="D1503" s="188"/>
      <c r="E1503" s="188"/>
      <c r="F1503" s="188"/>
      <c r="G1503" s="188"/>
      <c r="H1503" s="188"/>
      <c r="I1503" s="189"/>
    </row>
    <row r="1504" spans="1:9" ht="15.75" customHeight="1">
      <c r="A1504" s="174"/>
      <c r="B1504" s="85" t="s">
        <v>3</v>
      </c>
      <c r="C1504" s="85" t="s">
        <v>249</v>
      </c>
      <c r="D1504" s="85" t="s">
        <v>110</v>
      </c>
      <c r="E1504" s="85" t="s">
        <v>555</v>
      </c>
      <c r="F1504" s="85" t="s">
        <v>451</v>
      </c>
      <c r="G1504" s="85" t="s">
        <v>556</v>
      </c>
      <c r="H1504" s="51"/>
      <c r="I1504" s="175"/>
    </row>
    <row r="1505" spans="1:9" ht="15.75" customHeight="1">
      <c r="A1505" s="174"/>
      <c r="B1505" s="85" t="s">
        <v>569</v>
      </c>
      <c r="C1505" s="85">
        <v>0.9</v>
      </c>
      <c r="D1505" s="85">
        <v>1.6</v>
      </c>
      <c r="E1505" s="85">
        <f>C1505*D1505</f>
        <v>1.4400000000000002</v>
      </c>
      <c r="F1505" s="85">
        <v>1</v>
      </c>
      <c r="G1505" s="85">
        <f>E1505*F1505</f>
        <v>1.4400000000000002</v>
      </c>
      <c r="H1505" s="51"/>
      <c r="I1505" s="175"/>
    </row>
    <row r="1506" spans="1:9" ht="15.75" customHeight="1">
      <c r="A1506" s="69"/>
      <c r="B1506" s="85"/>
      <c r="C1506" s="85"/>
      <c r="D1506" s="85"/>
      <c r="E1506" s="85"/>
      <c r="F1506" s="85"/>
      <c r="G1506" s="85"/>
      <c r="H1506" s="85"/>
      <c r="I1506" s="67"/>
    </row>
    <row r="1507" spans="1:9" ht="15.75" customHeight="1">
      <c r="A1507" s="69"/>
      <c r="B1507" s="85"/>
      <c r="C1507" s="85"/>
      <c r="D1507" s="85"/>
      <c r="E1507" s="85"/>
      <c r="F1507" s="85"/>
      <c r="G1507" s="85"/>
      <c r="H1507" s="85"/>
      <c r="I1507" s="67"/>
    </row>
    <row r="1508" spans="1:9" ht="15.75" customHeight="1">
      <c r="A1508" s="69"/>
      <c r="B1508" s="85"/>
      <c r="C1508" s="85"/>
      <c r="D1508" s="85"/>
      <c r="E1508" s="85"/>
      <c r="F1508" s="85"/>
      <c r="G1508" s="85"/>
      <c r="H1508" s="85"/>
      <c r="I1508" s="67"/>
    </row>
    <row r="1509" spans="1:9" ht="15.75" customHeight="1">
      <c r="A1509" s="69"/>
      <c r="B1509" s="85"/>
      <c r="C1509" s="85"/>
      <c r="D1509" s="85"/>
      <c r="E1509" s="85"/>
      <c r="F1509" s="85"/>
      <c r="G1509" s="85"/>
      <c r="H1509" s="85"/>
      <c r="I1509" s="67"/>
    </row>
    <row r="1510" spans="1:9" ht="15.75" customHeight="1">
      <c r="A1510" s="69"/>
      <c r="B1510" s="85"/>
      <c r="C1510" s="85"/>
      <c r="D1510" s="85"/>
      <c r="E1510" s="85"/>
      <c r="F1510" s="85"/>
      <c r="G1510" s="85"/>
      <c r="H1510" s="85"/>
      <c r="I1510" s="67"/>
    </row>
    <row r="1511" spans="1:9" ht="15.75" customHeight="1">
      <c r="A1511" s="69"/>
      <c r="B1511" s="85"/>
      <c r="C1511" s="85"/>
      <c r="D1511" s="85"/>
      <c r="E1511" s="85"/>
      <c r="F1511" s="85"/>
      <c r="G1511" s="85"/>
      <c r="H1511" s="85"/>
      <c r="I1511" s="67"/>
    </row>
    <row r="1512" spans="1:9" ht="15.75" customHeight="1">
      <c r="A1512" s="69"/>
      <c r="B1512" s="85"/>
      <c r="C1512" s="85"/>
      <c r="D1512" s="85"/>
      <c r="E1512" s="85"/>
      <c r="F1512" s="85"/>
      <c r="G1512" s="85"/>
      <c r="H1512" s="85"/>
      <c r="I1512" s="67"/>
    </row>
    <row r="1513" spans="1:9" ht="15.75" customHeight="1">
      <c r="A1513" s="69"/>
      <c r="B1513" s="85"/>
      <c r="C1513" s="85"/>
      <c r="D1513" s="85"/>
      <c r="E1513" s="85"/>
      <c r="F1513" s="85"/>
      <c r="G1513" s="85"/>
      <c r="H1513" s="85"/>
      <c r="I1513" s="67"/>
    </row>
    <row r="1514" spans="1:9" ht="15.75" customHeight="1">
      <c r="A1514" s="69"/>
      <c r="B1514" s="85"/>
      <c r="C1514" s="85"/>
      <c r="D1514" s="85"/>
      <c r="E1514" s="85"/>
      <c r="F1514" s="85"/>
      <c r="G1514" s="85"/>
      <c r="H1514" s="85"/>
      <c r="I1514" s="67"/>
    </row>
    <row r="1515" spans="1:9" ht="15.75" customHeight="1">
      <c r="A1515" s="69"/>
      <c r="B1515" s="85"/>
      <c r="C1515" s="85"/>
      <c r="D1515" s="85"/>
      <c r="E1515" s="85"/>
      <c r="F1515" s="85"/>
      <c r="G1515" s="85"/>
      <c r="H1515" s="85"/>
      <c r="I1515" s="67"/>
    </row>
    <row r="1516" spans="1:9" ht="15.75" customHeight="1">
      <c r="A1516" s="69"/>
      <c r="B1516" s="85"/>
      <c r="C1516" s="85"/>
      <c r="D1516" s="85"/>
      <c r="E1516" s="85"/>
      <c r="F1516" s="85"/>
      <c r="G1516" s="85"/>
      <c r="H1516" s="85"/>
      <c r="I1516" s="67"/>
    </row>
    <row r="1517" spans="1:9" ht="15.75" customHeight="1">
      <c r="A1517" s="69"/>
      <c r="B1517" s="85"/>
      <c r="C1517" s="85"/>
      <c r="D1517" s="85"/>
      <c r="E1517" s="85"/>
      <c r="F1517" s="85"/>
      <c r="G1517" s="85"/>
      <c r="H1517" s="85"/>
      <c r="I1517" s="67"/>
    </row>
    <row r="1518" spans="1:9" ht="15.75" customHeight="1">
      <c r="A1518" s="69"/>
      <c r="B1518" s="85"/>
      <c r="C1518" s="85"/>
      <c r="D1518" s="85"/>
      <c r="E1518" s="85"/>
      <c r="F1518" s="85"/>
      <c r="G1518" s="85"/>
      <c r="H1518" s="85"/>
      <c r="I1518" s="67"/>
    </row>
    <row r="1519" spans="1:9" ht="15.75" customHeight="1">
      <c r="A1519" s="71"/>
      <c r="B1519" s="72"/>
      <c r="C1519" s="72"/>
      <c r="D1519" s="72"/>
      <c r="E1519" s="72"/>
      <c r="F1519" s="72"/>
      <c r="G1519" s="72"/>
      <c r="H1519" s="72"/>
      <c r="I1519" s="73"/>
    </row>
    <row r="1520" spans="1:9" ht="15.75" customHeight="1">
      <c r="A1520" s="117"/>
      <c r="B1520" s="117"/>
      <c r="C1520" s="117"/>
      <c r="D1520" s="117"/>
      <c r="E1520" s="117"/>
      <c r="F1520" s="117"/>
      <c r="G1520" s="117"/>
      <c r="H1520" s="117"/>
      <c r="I1520" s="117"/>
    </row>
    <row r="1521" spans="1:9" ht="15.75" customHeight="1">
      <c r="A1521" s="205" t="s">
        <v>102</v>
      </c>
      <c r="B1521" s="182"/>
      <c r="C1521" s="182"/>
      <c r="D1521" s="182"/>
      <c r="E1521" s="182"/>
      <c r="F1521" s="182"/>
      <c r="G1521" s="183"/>
      <c r="H1521" s="142" t="s">
        <v>103</v>
      </c>
      <c r="I1521" s="57"/>
    </row>
    <row r="1522" spans="1:9" ht="15.75" customHeight="1">
      <c r="A1522" s="143" t="s">
        <v>104</v>
      </c>
      <c r="B1522" s="144">
        <v>16</v>
      </c>
      <c r="C1522" s="237" t="s">
        <v>59</v>
      </c>
      <c r="D1522" s="182"/>
      <c r="E1522" s="182"/>
      <c r="F1522" s="182"/>
      <c r="G1522" s="183"/>
      <c r="H1522" s="57" t="s">
        <v>105</v>
      </c>
      <c r="I1522" s="57" t="s">
        <v>16</v>
      </c>
    </row>
    <row r="1523" spans="1:9" ht="15.75" customHeight="1">
      <c r="A1523" s="60" t="s">
        <v>106</v>
      </c>
      <c r="B1523" s="99">
        <v>16.05</v>
      </c>
      <c r="C1523" s="236" t="s">
        <v>570</v>
      </c>
      <c r="D1523" s="182"/>
      <c r="E1523" s="182"/>
      <c r="F1523" s="182"/>
      <c r="G1523" s="183"/>
      <c r="H1523" s="220" t="s">
        <v>571</v>
      </c>
      <c r="I1523" s="183"/>
    </row>
    <row r="1524" spans="1:9" ht="15.75" customHeight="1">
      <c r="A1524" s="209" t="s">
        <v>572</v>
      </c>
      <c r="B1524" s="185"/>
      <c r="C1524" s="185"/>
      <c r="D1524" s="185"/>
      <c r="E1524" s="185"/>
      <c r="F1524" s="185"/>
      <c r="G1524" s="185"/>
      <c r="H1524" s="185"/>
      <c r="I1524" s="186"/>
    </row>
    <row r="1525" spans="1:9" ht="15.75" customHeight="1">
      <c r="A1525" s="203"/>
      <c r="B1525" s="188"/>
      <c r="C1525" s="188"/>
      <c r="D1525" s="188"/>
      <c r="E1525" s="188"/>
      <c r="F1525" s="188"/>
      <c r="G1525" s="188"/>
      <c r="H1525" s="188"/>
      <c r="I1525" s="189"/>
    </row>
    <row r="1526" spans="1:9" ht="15.75" customHeight="1">
      <c r="A1526" s="69"/>
      <c r="B1526" s="85" t="s">
        <v>3</v>
      </c>
      <c r="C1526" s="85" t="s">
        <v>249</v>
      </c>
      <c r="D1526" s="85" t="s">
        <v>110</v>
      </c>
      <c r="E1526" s="85" t="s">
        <v>555</v>
      </c>
      <c r="F1526" s="85" t="s">
        <v>451</v>
      </c>
      <c r="G1526" s="85" t="s">
        <v>556</v>
      </c>
      <c r="H1526" s="85"/>
      <c r="I1526" s="67"/>
    </row>
    <row r="1527" spans="1:9" ht="15.75" customHeight="1">
      <c r="A1527" s="69"/>
      <c r="B1527" s="85" t="s">
        <v>573</v>
      </c>
      <c r="C1527" s="85">
        <v>1.1000000000000001</v>
      </c>
      <c r="D1527" s="85">
        <v>1.5</v>
      </c>
      <c r="E1527" s="85">
        <f>C1527*D1527</f>
        <v>1.6500000000000001</v>
      </c>
      <c r="F1527" s="85">
        <v>1</v>
      </c>
      <c r="G1527" s="85">
        <f>E1527*F1527</f>
        <v>1.6500000000000001</v>
      </c>
      <c r="H1527" s="85"/>
      <c r="I1527" s="67"/>
    </row>
    <row r="1528" spans="1:9" ht="15.75" customHeight="1">
      <c r="A1528" s="69"/>
      <c r="B1528" s="85"/>
      <c r="C1528" s="85"/>
      <c r="D1528" s="85"/>
      <c r="E1528" s="85"/>
      <c r="F1528" s="85"/>
      <c r="G1528" s="85"/>
      <c r="H1528" s="85"/>
      <c r="I1528" s="67"/>
    </row>
    <row r="1529" spans="1:9" ht="15.75" customHeight="1">
      <c r="A1529" s="69"/>
      <c r="B1529" s="85"/>
      <c r="C1529" s="85"/>
      <c r="D1529" s="85"/>
      <c r="E1529" s="85"/>
      <c r="F1529" s="85"/>
      <c r="G1529" s="85"/>
      <c r="H1529" s="85"/>
      <c r="I1529" s="67"/>
    </row>
    <row r="1530" spans="1:9" ht="15.75" customHeight="1">
      <c r="A1530" s="69"/>
      <c r="B1530" s="85"/>
      <c r="C1530" s="85"/>
      <c r="D1530" s="85"/>
      <c r="E1530" s="85"/>
      <c r="F1530" s="85"/>
      <c r="G1530" s="85"/>
      <c r="H1530" s="85"/>
      <c r="I1530" s="67"/>
    </row>
    <row r="1531" spans="1:9" ht="15.75" customHeight="1">
      <c r="A1531" s="69"/>
      <c r="B1531" s="85"/>
      <c r="C1531" s="85"/>
      <c r="D1531" s="85"/>
      <c r="E1531" s="85"/>
      <c r="F1531" s="85"/>
      <c r="G1531" s="85"/>
      <c r="H1531" s="85"/>
      <c r="I1531" s="67"/>
    </row>
    <row r="1532" spans="1:9" ht="15.75" customHeight="1">
      <c r="A1532" s="69"/>
      <c r="B1532" s="85"/>
      <c r="C1532" s="85"/>
      <c r="D1532" s="85"/>
      <c r="E1532" s="85"/>
      <c r="F1532" s="85"/>
      <c r="G1532" s="85"/>
      <c r="H1532" s="85"/>
      <c r="I1532" s="67"/>
    </row>
    <row r="1533" spans="1:9" ht="15.75" customHeight="1">
      <c r="A1533" s="69"/>
      <c r="B1533" s="85"/>
      <c r="C1533" s="85"/>
      <c r="D1533" s="85"/>
      <c r="E1533" s="85"/>
      <c r="F1533" s="85"/>
      <c r="G1533" s="85"/>
      <c r="H1533" s="85"/>
      <c r="I1533" s="67"/>
    </row>
    <row r="1534" spans="1:9" ht="15.75" customHeight="1">
      <c r="A1534" s="69"/>
      <c r="B1534" s="85"/>
      <c r="C1534" s="85"/>
      <c r="D1534" s="85"/>
      <c r="E1534" s="85"/>
      <c r="F1534" s="85"/>
      <c r="G1534" s="85"/>
      <c r="H1534" s="85"/>
      <c r="I1534" s="67"/>
    </row>
    <row r="1535" spans="1:9" ht="15.75" customHeight="1">
      <c r="A1535" s="69"/>
      <c r="B1535" s="85"/>
      <c r="C1535" s="85"/>
      <c r="D1535" s="85"/>
      <c r="E1535" s="85"/>
      <c r="F1535" s="85"/>
      <c r="G1535" s="85"/>
      <c r="H1535" s="85"/>
      <c r="I1535" s="67"/>
    </row>
    <row r="1536" spans="1:9" ht="15.75" customHeight="1">
      <c r="A1536" s="69"/>
      <c r="B1536" s="85"/>
      <c r="C1536" s="85"/>
      <c r="D1536" s="85"/>
      <c r="E1536" s="85"/>
      <c r="F1536" s="85"/>
      <c r="G1536" s="85"/>
      <c r="H1536" s="85"/>
      <c r="I1536" s="67"/>
    </row>
    <row r="1537" spans="1:9" ht="15.75" customHeight="1">
      <c r="A1537" s="69"/>
      <c r="B1537" s="85"/>
      <c r="C1537" s="85"/>
      <c r="D1537" s="85"/>
      <c r="E1537" s="85"/>
      <c r="F1537" s="85"/>
      <c r="G1537" s="85"/>
      <c r="H1537" s="85"/>
      <c r="I1537" s="67"/>
    </row>
    <row r="1538" spans="1:9" ht="15.75" customHeight="1">
      <c r="A1538" s="69"/>
      <c r="B1538" s="85"/>
      <c r="C1538" s="85"/>
      <c r="D1538" s="85"/>
      <c r="E1538" s="85"/>
      <c r="F1538" s="85"/>
      <c r="G1538" s="85"/>
      <c r="H1538" s="85"/>
      <c r="I1538" s="67"/>
    </row>
    <row r="1539" spans="1:9" ht="15.75" customHeight="1">
      <c r="A1539" s="69"/>
      <c r="B1539" s="85"/>
      <c r="C1539" s="85"/>
      <c r="D1539" s="85"/>
      <c r="E1539" s="85"/>
      <c r="F1539" s="85"/>
      <c r="G1539" s="85"/>
      <c r="H1539" s="85"/>
      <c r="I1539" s="67"/>
    </row>
    <row r="1540" spans="1:9" ht="15.75" customHeight="1">
      <c r="A1540" s="69"/>
      <c r="B1540" s="85"/>
      <c r="C1540" s="85"/>
      <c r="D1540" s="85"/>
      <c r="E1540" s="85"/>
      <c r="F1540" s="85"/>
      <c r="G1540" s="85"/>
      <c r="H1540" s="85"/>
      <c r="I1540" s="67"/>
    </row>
    <row r="1541" spans="1:9" ht="15.75" customHeight="1">
      <c r="A1541" s="69"/>
      <c r="B1541" s="85"/>
      <c r="C1541" s="85"/>
      <c r="D1541" s="85"/>
      <c r="E1541" s="85"/>
      <c r="F1541" s="85"/>
      <c r="G1541" s="85"/>
      <c r="H1541" s="85"/>
      <c r="I1541" s="67"/>
    </row>
    <row r="1542" spans="1:9" ht="15.75" customHeight="1">
      <c r="A1542" s="69"/>
      <c r="B1542" s="85"/>
      <c r="C1542" s="85"/>
      <c r="D1542" s="85"/>
      <c r="E1542" s="85"/>
      <c r="F1542" s="85"/>
      <c r="G1542" s="85"/>
      <c r="H1542" s="85"/>
      <c r="I1542" s="67"/>
    </row>
    <row r="1543" spans="1:9" ht="15.75" customHeight="1">
      <c r="A1543" s="71"/>
      <c r="B1543" s="72"/>
      <c r="C1543" s="72"/>
      <c r="D1543" s="72"/>
      <c r="E1543" s="72"/>
      <c r="F1543" s="72"/>
      <c r="G1543" s="72"/>
      <c r="H1543" s="72"/>
      <c r="I1543" s="73"/>
    </row>
    <row r="1544" spans="1:9" ht="15.75" customHeight="1">
      <c r="A1544" s="117"/>
      <c r="B1544" s="117"/>
      <c r="C1544" s="117"/>
      <c r="D1544" s="117"/>
      <c r="E1544" s="117"/>
      <c r="F1544" s="117"/>
      <c r="G1544" s="117"/>
      <c r="H1544" s="117"/>
      <c r="I1544" s="117"/>
    </row>
    <row r="1545" spans="1:9" ht="15.75" customHeight="1">
      <c r="A1545" s="205" t="s">
        <v>102</v>
      </c>
      <c r="B1545" s="182"/>
      <c r="C1545" s="182"/>
      <c r="D1545" s="182"/>
      <c r="E1545" s="182"/>
      <c r="F1545" s="182"/>
      <c r="G1545" s="183"/>
      <c r="H1545" s="142" t="s">
        <v>103</v>
      </c>
      <c r="I1545" s="57"/>
    </row>
    <row r="1546" spans="1:9" ht="15.75" customHeight="1">
      <c r="A1546" s="143" t="s">
        <v>104</v>
      </c>
      <c r="B1546" s="144">
        <v>16</v>
      </c>
      <c r="C1546" s="237" t="s">
        <v>59</v>
      </c>
      <c r="D1546" s="182"/>
      <c r="E1546" s="182"/>
      <c r="F1546" s="182"/>
      <c r="G1546" s="183"/>
      <c r="H1546" s="57" t="s">
        <v>105</v>
      </c>
      <c r="I1546" s="57" t="s">
        <v>16</v>
      </c>
    </row>
    <row r="1547" spans="1:9" ht="15.75" customHeight="1">
      <c r="A1547" s="60" t="s">
        <v>106</v>
      </c>
      <c r="B1547" s="99">
        <v>16.059999999999999</v>
      </c>
      <c r="C1547" s="236" t="s">
        <v>574</v>
      </c>
      <c r="D1547" s="182"/>
      <c r="E1547" s="182"/>
      <c r="F1547" s="182"/>
      <c r="G1547" s="183"/>
      <c r="H1547" s="220" t="s">
        <v>575</v>
      </c>
      <c r="I1547" s="183"/>
    </row>
    <row r="1548" spans="1:9" ht="15.75" customHeight="1">
      <c r="A1548" s="209" t="s">
        <v>576</v>
      </c>
      <c r="B1548" s="185"/>
      <c r="C1548" s="185"/>
      <c r="D1548" s="185"/>
      <c r="E1548" s="185"/>
      <c r="F1548" s="185"/>
      <c r="G1548" s="185"/>
      <c r="H1548" s="185"/>
      <c r="I1548" s="186"/>
    </row>
    <row r="1549" spans="1:9" ht="15.75" customHeight="1">
      <c r="A1549" s="203"/>
      <c r="B1549" s="188"/>
      <c r="C1549" s="188"/>
      <c r="D1549" s="188"/>
      <c r="E1549" s="188"/>
      <c r="F1549" s="188"/>
      <c r="G1549" s="188"/>
      <c r="H1549" s="188"/>
      <c r="I1549" s="189"/>
    </row>
    <row r="1550" spans="1:9" ht="15.75" customHeight="1">
      <c r="A1550" s="69"/>
      <c r="B1550" s="85" t="s">
        <v>3</v>
      </c>
      <c r="C1550" s="85" t="s">
        <v>249</v>
      </c>
      <c r="D1550" s="85" t="s">
        <v>110</v>
      </c>
      <c r="E1550" s="85" t="s">
        <v>555</v>
      </c>
      <c r="F1550" s="85" t="s">
        <v>451</v>
      </c>
      <c r="G1550" s="85" t="s">
        <v>556</v>
      </c>
      <c r="H1550" s="85"/>
      <c r="I1550" s="67"/>
    </row>
    <row r="1551" spans="1:9" ht="15.75" customHeight="1">
      <c r="A1551" s="69"/>
      <c r="B1551" s="85" t="s">
        <v>577</v>
      </c>
      <c r="C1551" s="85">
        <v>0.8</v>
      </c>
      <c r="D1551" s="85">
        <v>1.44</v>
      </c>
      <c r="E1551" s="85">
        <f>C1551*D1551</f>
        <v>1.1519999999999999</v>
      </c>
      <c r="F1551" s="85">
        <v>3</v>
      </c>
      <c r="G1551" s="85">
        <f>E1551*F1551</f>
        <v>3.4559999999999995</v>
      </c>
      <c r="H1551" s="85"/>
      <c r="I1551" s="67"/>
    </row>
    <row r="1552" spans="1:9" ht="15.75" customHeight="1">
      <c r="A1552" s="69"/>
      <c r="B1552" s="85"/>
      <c r="C1552" s="85"/>
      <c r="D1552" s="85"/>
      <c r="E1552" s="85"/>
      <c r="F1552" s="85"/>
      <c r="G1552" s="85"/>
      <c r="H1552" s="85"/>
      <c r="I1552" s="67"/>
    </row>
    <row r="1553" spans="1:9" ht="15.75" customHeight="1">
      <c r="A1553" s="69"/>
      <c r="B1553" s="85"/>
      <c r="C1553" s="85"/>
      <c r="D1553" s="85"/>
      <c r="E1553" s="85"/>
      <c r="F1553" s="85"/>
      <c r="G1553" s="85"/>
      <c r="H1553" s="85"/>
      <c r="I1553" s="67"/>
    </row>
    <row r="1554" spans="1:9" ht="15.75" customHeight="1">
      <c r="A1554" s="69"/>
      <c r="B1554" s="85"/>
      <c r="C1554" s="85"/>
      <c r="D1554" s="85"/>
      <c r="E1554" s="85"/>
      <c r="F1554" s="85"/>
      <c r="G1554" s="85"/>
      <c r="H1554" s="85"/>
      <c r="I1554" s="67"/>
    </row>
    <row r="1555" spans="1:9" ht="15.75" customHeight="1">
      <c r="A1555" s="69"/>
      <c r="B1555" s="85"/>
      <c r="C1555" s="85"/>
      <c r="D1555" s="85"/>
      <c r="E1555" s="85"/>
      <c r="F1555" s="85"/>
      <c r="G1555" s="85"/>
      <c r="H1555" s="85"/>
      <c r="I1555" s="67"/>
    </row>
    <row r="1556" spans="1:9" ht="15.75" customHeight="1">
      <c r="A1556" s="69"/>
      <c r="B1556" s="85"/>
      <c r="C1556" s="85"/>
      <c r="D1556" s="85"/>
      <c r="E1556" s="85"/>
      <c r="F1556" s="85"/>
      <c r="G1556" s="85"/>
      <c r="H1556" s="85"/>
      <c r="I1556" s="67"/>
    </row>
    <row r="1557" spans="1:9" ht="15.75" customHeight="1">
      <c r="A1557" s="69"/>
      <c r="B1557" s="85"/>
      <c r="C1557" s="85"/>
      <c r="D1557" s="85"/>
      <c r="E1557" s="85"/>
      <c r="F1557" s="85"/>
      <c r="G1557" s="85"/>
      <c r="H1557" s="85"/>
      <c r="I1557" s="67"/>
    </row>
    <row r="1558" spans="1:9" ht="15.75" customHeight="1">
      <c r="A1558" s="69"/>
      <c r="B1558" s="85"/>
      <c r="C1558" s="85"/>
      <c r="D1558" s="85"/>
      <c r="E1558" s="85"/>
      <c r="F1558" s="85"/>
      <c r="G1558" s="85"/>
      <c r="H1558" s="85"/>
      <c r="I1558" s="67"/>
    </row>
    <row r="1559" spans="1:9" ht="15.75" customHeight="1">
      <c r="A1559" s="69"/>
      <c r="B1559" s="85"/>
      <c r="C1559" s="85"/>
      <c r="D1559" s="85"/>
      <c r="E1559" s="85"/>
      <c r="F1559" s="85"/>
      <c r="G1559" s="85"/>
      <c r="H1559" s="85"/>
      <c r="I1559" s="67"/>
    </row>
    <row r="1560" spans="1:9" ht="15.75" customHeight="1">
      <c r="A1560" s="69"/>
      <c r="B1560" s="85"/>
      <c r="C1560" s="85"/>
      <c r="D1560" s="85"/>
      <c r="E1560" s="85"/>
      <c r="F1560" s="85"/>
      <c r="G1560" s="85"/>
      <c r="H1560" s="85"/>
      <c r="I1560" s="67"/>
    </row>
    <row r="1561" spans="1:9" ht="15.75" customHeight="1">
      <c r="A1561" s="69"/>
      <c r="B1561" s="85"/>
      <c r="C1561" s="85"/>
      <c r="D1561" s="85"/>
      <c r="E1561" s="85"/>
      <c r="F1561" s="85"/>
      <c r="G1561" s="85"/>
      <c r="H1561" s="85"/>
      <c r="I1561" s="67"/>
    </row>
    <row r="1562" spans="1:9" ht="15.75" customHeight="1">
      <c r="A1562" s="69"/>
      <c r="B1562" s="85"/>
      <c r="C1562" s="85"/>
      <c r="D1562" s="85"/>
      <c r="E1562" s="85"/>
      <c r="F1562" s="85"/>
      <c r="G1562" s="85"/>
      <c r="H1562" s="85"/>
      <c r="I1562" s="67"/>
    </row>
    <row r="1563" spans="1:9" ht="15.75" customHeight="1">
      <c r="A1563" s="69"/>
      <c r="B1563" s="85"/>
      <c r="C1563" s="85"/>
      <c r="D1563" s="85"/>
      <c r="E1563" s="85"/>
      <c r="F1563" s="85"/>
      <c r="G1563" s="85"/>
      <c r="H1563" s="85"/>
      <c r="I1563" s="67"/>
    </row>
    <row r="1564" spans="1:9" ht="15.75" customHeight="1">
      <c r="A1564" s="69"/>
      <c r="B1564" s="85"/>
      <c r="C1564" s="85"/>
      <c r="D1564" s="85"/>
      <c r="E1564" s="85"/>
      <c r="F1564" s="85"/>
      <c r="G1564" s="85"/>
      <c r="H1564" s="85"/>
      <c r="I1564" s="67"/>
    </row>
    <row r="1565" spans="1:9" ht="15.75" customHeight="1">
      <c r="A1565" s="71"/>
      <c r="B1565" s="72"/>
      <c r="C1565" s="72"/>
      <c r="D1565" s="72"/>
      <c r="E1565" s="72"/>
      <c r="F1565" s="72"/>
      <c r="G1565" s="72"/>
      <c r="H1565" s="72"/>
      <c r="I1565" s="73"/>
    </row>
    <row r="1566" spans="1:9" ht="15.75" customHeight="1">
      <c r="A1566" s="117"/>
      <c r="B1566" s="117"/>
      <c r="C1566" s="117"/>
      <c r="D1566" s="117"/>
      <c r="E1566" s="117"/>
      <c r="F1566" s="117"/>
      <c r="G1566" s="117"/>
      <c r="H1566" s="117"/>
      <c r="I1566" s="117"/>
    </row>
    <row r="1567" spans="1:9" ht="15.75" customHeight="1">
      <c r="A1567" s="205" t="s">
        <v>102</v>
      </c>
      <c r="B1567" s="182"/>
      <c r="C1567" s="182"/>
      <c r="D1567" s="182"/>
      <c r="E1567" s="182"/>
      <c r="F1567" s="182"/>
      <c r="G1567" s="183"/>
      <c r="H1567" s="142" t="s">
        <v>103</v>
      </c>
      <c r="I1567" s="57"/>
    </row>
    <row r="1568" spans="1:9" ht="15.75" customHeight="1">
      <c r="A1568" s="143" t="s">
        <v>104</v>
      </c>
      <c r="B1568" s="144">
        <v>16</v>
      </c>
      <c r="C1568" s="237" t="s">
        <v>59</v>
      </c>
      <c r="D1568" s="182"/>
      <c r="E1568" s="182"/>
      <c r="F1568" s="182"/>
      <c r="G1568" s="183"/>
      <c r="H1568" s="57" t="s">
        <v>105</v>
      </c>
      <c r="I1568" s="57" t="s">
        <v>16</v>
      </c>
    </row>
    <row r="1569" spans="1:9" ht="15.75" customHeight="1">
      <c r="A1569" s="60" t="s">
        <v>106</v>
      </c>
      <c r="B1569" s="99">
        <v>16.07</v>
      </c>
      <c r="C1569" s="236" t="s">
        <v>578</v>
      </c>
      <c r="D1569" s="182"/>
      <c r="E1569" s="182"/>
      <c r="F1569" s="182"/>
      <c r="G1569" s="183"/>
      <c r="H1569" s="220" t="s">
        <v>579</v>
      </c>
      <c r="I1569" s="183"/>
    </row>
    <row r="1570" spans="1:9" ht="15.75" customHeight="1">
      <c r="A1570" s="209" t="s">
        <v>580</v>
      </c>
      <c r="B1570" s="185"/>
      <c r="C1570" s="185"/>
      <c r="D1570" s="185"/>
      <c r="E1570" s="185"/>
      <c r="F1570" s="185"/>
      <c r="G1570" s="185"/>
      <c r="H1570" s="185"/>
      <c r="I1570" s="186"/>
    </row>
    <row r="1571" spans="1:9" ht="15.75" customHeight="1">
      <c r="A1571" s="203"/>
      <c r="B1571" s="188"/>
      <c r="C1571" s="188"/>
      <c r="D1571" s="188"/>
      <c r="E1571" s="188"/>
      <c r="F1571" s="188"/>
      <c r="G1571" s="188"/>
      <c r="H1571" s="188"/>
      <c r="I1571" s="189"/>
    </row>
    <row r="1572" spans="1:9" ht="15.75" customHeight="1">
      <c r="A1572" s="69"/>
      <c r="B1572" s="85" t="s">
        <v>3</v>
      </c>
      <c r="C1572" s="85" t="s">
        <v>249</v>
      </c>
      <c r="D1572" s="85" t="s">
        <v>110</v>
      </c>
      <c r="E1572" s="85" t="s">
        <v>555</v>
      </c>
      <c r="F1572" s="85" t="s">
        <v>451</v>
      </c>
      <c r="G1572" s="85" t="s">
        <v>556</v>
      </c>
      <c r="H1572" s="85"/>
      <c r="I1572" s="67"/>
    </row>
    <row r="1573" spans="1:9" ht="15.75" customHeight="1">
      <c r="A1573" s="69"/>
      <c r="B1573" s="85" t="s">
        <v>581</v>
      </c>
      <c r="C1573" s="85">
        <v>1.45</v>
      </c>
      <c r="D1573" s="85">
        <v>1.2</v>
      </c>
      <c r="E1573" s="85">
        <f>C1573*D1573</f>
        <v>1.74</v>
      </c>
      <c r="F1573" s="85">
        <v>3</v>
      </c>
      <c r="G1573" s="85">
        <f>E1573*F1573</f>
        <v>5.22</v>
      </c>
      <c r="H1573" s="85"/>
      <c r="I1573" s="67"/>
    </row>
    <row r="1574" spans="1:9" ht="15.75" customHeight="1">
      <c r="A1574" s="69"/>
      <c r="B1574" s="85"/>
      <c r="C1574" s="85"/>
      <c r="D1574" s="85"/>
      <c r="E1574" s="85"/>
      <c r="F1574" s="85"/>
      <c r="G1574" s="85"/>
      <c r="H1574" s="85"/>
      <c r="I1574" s="67"/>
    </row>
    <row r="1575" spans="1:9" ht="15.75" customHeight="1">
      <c r="A1575" s="69"/>
      <c r="B1575" s="85"/>
      <c r="C1575" s="85"/>
      <c r="D1575" s="85"/>
      <c r="E1575" s="85"/>
      <c r="F1575" s="85"/>
      <c r="G1575" s="85"/>
      <c r="H1575" s="85"/>
      <c r="I1575" s="67"/>
    </row>
    <row r="1576" spans="1:9" ht="15.75" customHeight="1">
      <c r="A1576" s="69"/>
      <c r="B1576" s="85"/>
      <c r="C1576" s="85"/>
      <c r="D1576" s="85"/>
      <c r="E1576" s="85"/>
      <c r="F1576" s="85"/>
      <c r="G1576" s="85"/>
      <c r="H1576" s="85"/>
      <c r="I1576" s="67"/>
    </row>
    <row r="1577" spans="1:9" ht="15.75" customHeight="1">
      <c r="A1577" s="69"/>
      <c r="B1577" s="85"/>
      <c r="C1577" s="85"/>
      <c r="D1577" s="85"/>
      <c r="E1577" s="85"/>
      <c r="F1577" s="85"/>
      <c r="G1577" s="85"/>
      <c r="H1577" s="85"/>
      <c r="I1577" s="67"/>
    </row>
    <row r="1578" spans="1:9" ht="15.75" customHeight="1">
      <c r="A1578" s="69"/>
      <c r="B1578" s="85"/>
      <c r="C1578" s="85"/>
      <c r="D1578" s="85"/>
      <c r="E1578" s="85"/>
      <c r="F1578" s="85"/>
      <c r="G1578" s="85"/>
      <c r="H1578" s="85"/>
      <c r="I1578" s="67"/>
    </row>
    <row r="1579" spans="1:9" ht="15.75" customHeight="1">
      <c r="A1579" s="69"/>
      <c r="B1579" s="85"/>
      <c r="C1579" s="85"/>
      <c r="D1579" s="85"/>
      <c r="E1579" s="85"/>
      <c r="F1579" s="85"/>
      <c r="G1579" s="85"/>
      <c r="H1579" s="85"/>
      <c r="I1579" s="67"/>
    </row>
    <row r="1580" spans="1:9" ht="15.75" customHeight="1">
      <c r="A1580" s="69"/>
      <c r="B1580" s="85"/>
      <c r="C1580" s="85"/>
      <c r="D1580" s="85"/>
      <c r="E1580" s="85"/>
      <c r="F1580" s="85"/>
      <c r="G1580" s="85"/>
      <c r="H1580" s="85"/>
      <c r="I1580" s="67"/>
    </row>
    <row r="1581" spans="1:9" ht="15.75" customHeight="1">
      <c r="A1581" s="69"/>
      <c r="B1581" s="85"/>
      <c r="C1581" s="85"/>
      <c r="D1581" s="85"/>
      <c r="E1581" s="85"/>
      <c r="F1581" s="85"/>
      <c r="G1581" s="85"/>
      <c r="H1581" s="85"/>
      <c r="I1581" s="67"/>
    </row>
    <row r="1582" spans="1:9" ht="15.75" customHeight="1">
      <c r="A1582" s="69"/>
      <c r="B1582" s="85"/>
      <c r="C1582" s="85"/>
      <c r="D1582" s="85"/>
      <c r="E1582" s="85"/>
      <c r="F1582" s="85"/>
      <c r="G1582" s="85"/>
      <c r="H1582" s="85"/>
      <c r="I1582" s="67"/>
    </row>
    <row r="1583" spans="1:9" ht="15.75" customHeight="1">
      <c r="A1583" s="69"/>
      <c r="B1583" s="85"/>
      <c r="C1583" s="85"/>
      <c r="D1583" s="85"/>
      <c r="E1583" s="85"/>
      <c r="F1583" s="85"/>
      <c r="G1583" s="85"/>
      <c r="H1583" s="85"/>
      <c r="I1583" s="67"/>
    </row>
    <row r="1584" spans="1:9" ht="15.75" customHeight="1">
      <c r="A1584" s="69"/>
      <c r="B1584" s="85"/>
      <c r="C1584" s="85"/>
      <c r="D1584" s="85"/>
      <c r="E1584" s="85"/>
      <c r="F1584" s="85"/>
      <c r="G1584" s="85"/>
      <c r="H1584" s="85"/>
      <c r="I1584" s="67"/>
    </row>
    <row r="1585" spans="1:9" ht="15.75" customHeight="1">
      <c r="A1585" s="69"/>
      <c r="B1585" s="85"/>
      <c r="C1585" s="85"/>
      <c r="D1585" s="85"/>
      <c r="E1585" s="85"/>
      <c r="F1585" s="85"/>
      <c r="G1585" s="85"/>
      <c r="H1585" s="85"/>
      <c r="I1585" s="67"/>
    </row>
    <row r="1586" spans="1:9" ht="15.75" customHeight="1">
      <c r="A1586" s="69"/>
      <c r="B1586" s="85"/>
      <c r="C1586" s="85"/>
      <c r="D1586" s="85"/>
      <c r="E1586" s="85"/>
      <c r="F1586" s="85"/>
      <c r="G1586" s="85"/>
      <c r="H1586" s="85"/>
      <c r="I1586" s="67"/>
    </row>
    <row r="1587" spans="1:9" ht="15.75" customHeight="1">
      <c r="A1587" s="69"/>
      <c r="B1587" s="85"/>
      <c r="C1587" s="85"/>
      <c r="D1587" s="85"/>
      <c r="E1587" s="85"/>
      <c r="F1587" s="85"/>
      <c r="G1587" s="85"/>
      <c r="H1587" s="85"/>
      <c r="I1587" s="67"/>
    </row>
    <row r="1588" spans="1:9" ht="15.75" customHeight="1">
      <c r="A1588" s="69"/>
      <c r="B1588" s="85"/>
      <c r="C1588" s="85"/>
      <c r="D1588" s="85"/>
      <c r="E1588" s="85"/>
      <c r="F1588" s="85"/>
      <c r="G1588" s="85"/>
      <c r="H1588" s="85"/>
      <c r="I1588" s="67"/>
    </row>
    <row r="1589" spans="1:9" ht="15.75" customHeight="1">
      <c r="A1589" s="69"/>
      <c r="B1589" s="85"/>
      <c r="C1589" s="85"/>
      <c r="D1589" s="85"/>
      <c r="E1589" s="85"/>
      <c r="F1589" s="85"/>
      <c r="G1589" s="85"/>
      <c r="H1589" s="85"/>
      <c r="I1589" s="67"/>
    </row>
    <row r="1590" spans="1:9" ht="15.75" customHeight="1">
      <c r="A1590" s="69"/>
      <c r="B1590" s="85"/>
      <c r="C1590" s="85"/>
      <c r="D1590" s="85"/>
      <c r="E1590" s="85"/>
      <c r="F1590" s="85"/>
      <c r="G1590" s="85"/>
      <c r="H1590" s="85"/>
      <c r="I1590" s="67"/>
    </row>
    <row r="1591" spans="1:9" ht="15.75" customHeight="1">
      <c r="A1591" s="71"/>
      <c r="B1591" s="72"/>
      <c r="C1591" s="72"/>
      <c r="D1591" s="72"/>
      <c r="E1591" s="72"/>
      <c r="F1591" s="72"/>
      <c r="G1591" s="72"/>
      <c r="H1591" s="72"/>
      <c r="I1591" s="73"/>
    </row>
    <row r="1592" spans="1:9" ht="15.75" customHeight="1">
      <c r="A1592" s="117"/>
      <c r="B1592" s="117"/>
      <c r="C1592" s="117"/>
      <c r="D1592" s="117"/>
      <c r="E1592" s="117"/>
      <c r="F1592" s="117"/>
      <c r="G1592" s="117"/>
      <c r="H1592" s="117"/>
      <c r="I1592" s="117"/>
    </row>
    <row r="1593" spans="1:9" ht="15.75" customHeight="1">
      <c r="A1593" s="205" t="s">
        <v>102</v>
      </c>
      <c r="B1593" s="182"/>
      <c r="C1593" s="182"/>
      <c r="D1593" s="182"/>
      <c r="E1593" s="182"/>
      <c r="F1593" s="182"/>
      <c r="G1593" s="183"/>
      <c r="H1593" s="142" t="s">
        <v>103</v>
      </c>
      <c r="I1593" s="57"/>
    </row>
    <row r="1594" spans="1:9" ht="15.75" customHeight="1">
      <c r="A1594" s="143" t="s">
        <v>104</v>
      </c>
      <c r="B1594" s="144">
        <v>16</v>
      </c>
      <c r="C1594" s="237" t="s">
        <v>59</v>
      </c>
      <c r="D1594" s="182"/>
      <c r="E1594" s="182"/>
      <c r="F1594" s="182"/>
      <c r="G1594" s="183"/>
      <c r="H1594" s="57" t="s">
        <v>105</v>
      </c>
      <c r="I1594" s="57" t="s">
        <v>16</v>
      </c>
    </row>
    <row r="1595" spans="1:9" ht="15.75" customHeight="1">
      <c r="A1595" s="60" t="s">
        <v>106</v>
      </c>
      <c r="B1595" s="99">
        <v>16.079999999999998</v>
      </c>
      <c r="C1595" s="236" t="s">
        <v>582</v>
      </c>
      <c r="D1595" s="182"/>
      <c r="E1595" s="182"/>
      <c r="F1595" s="182"/>
      <c r="G1595" s="183"/>
      <c r="H1595" s="220" t="s">
        <v>583</v>
      </c>
      <c r="I1595" s="183"/>
    </row>
    <row r="1596" spans="1:9" ht="15.75" customHeight="1">
      <c r="A1596" s="209" t="s">
        <v>584</v>
      </c>
      <c r="B1596" s="185"/>
      <c r="C1596" s="185"/>
      <c r="D1596" s="185"/>
      <c r="E1596" s="185"/>
      <c r="F1596" s="185"/>
      <c r="G1596" s="185"/>
      <c r="H1596" s="185"/>
      <c r="I1596" s="186"/>
    </row>
    <row r="1597" spans="1:9" ht="15.75" customHeight="1">
      <c r="A1597" s="203"/>
      <c r="B1597" s="188"/>
      <c r="C1597" s="188"/>
      <c r="D1597" s="188"/>
      <c r="E1597" s="188"/>
      <c r="F1597" s="188"/>
      <c r="G1597" s="188"/>
      <c r="H1597" s="188"/>
      <c r="I1597" s="189"/>
    </row>
    <row r="1598" spans="1:9" ht="15.75" customHeight="1">
      <c r="A1598" s="69"/>
      <c r="B1598" s="85" t="s">
        <v>3</v>
      </c>
      <c r="C1598" s="85" t="s">
        <v>249</v>
      </c>
      <c r="D1598" s="85" t="s">
        <v>110</v>
      </c>
      <c r="E1598" s="85" t="s">
        <v>555</v>
      </c>
      <c r="F1598" s="85" t="s">
        <v>451</v>
      </c>
      <c r="G1598" s="85" t="s">
        <v>556</v>
      </c>
      <c r="H1598" s="85"/>
      <c r="I1598" s="67"/>
    </row>
    <row r="1599" spans="1:9" ht="15.75" customHeight="1">
      <c r="A1599" s="69"/>
      <c r="B1599" s="85" t="s">
        <v>391</v>
      </c>
      <c r="C1599" s="85">
        <v>0.8</v>
      </c>
      <c r="D1599" s="85">
        <v>1.87</v>
      </c>
      <c r="E1599" s="85">
        <f>C1599*D1599</f>
        <v>1.4960000000000002</v>
      </c>
      <c r="F1599" s="85">
        <v>12</v>
      </c>
      <c r="G1599" s="85">
        <f>E1599*F1599</f>
        <v>17.952000000000002</v>
      </c>
      <c r="H1599" s="85"/>
      <c r="I1599" s="67"/>
    </row>
    <row r="1600" spans="1:9" ht="15.75" customHeight="1">
      <c r="A1600" s="69"/>
      <c r="B1600" s="85"/>
      <c r="C1600" s="85"/>
      <c r="D1600" s="85"/>
      <c r="E1600" s="85"/>
      <c r="F1600" s="85"/>
      <c r="G1600" s="85"/>
      <c r="H1600" s="85"/>
      <c r="I1600" s="67"/>
    </row>
    <row r="1601" spans="1:9" ht="15.75" customHeight="1">
      <c r="A1601" s="69"/>
      <c r="B1601" s="85"/>
      <c r="C1601" s="85"/>
      <c r="D1601" s="85"/>
      <c r="E1601" s="85"/>
      <c r="F1601" s="85"/>
      <c r="G1601" s="85"/>
      <c r="H1601" s="85"/>
      <c r="I1601" s="67"/>
    </row>
    <row r="1602" spans="1:9" ht="15.75" customHeight="1">
      <c r="A1602" s="69"/>
      <c r="B1602" s="85"/>
      <c r="C1602" s="85"/>
      <c r="D1602" s="85"/>
      <c r="E1602" s="85"/>
      <c r="F1602" s="85"/>
      <c r="G1602" s="85"/>
      <c r="H1602" s="85"/>
      <c r="I1602" s="67"/>
    </row>
    <row r="1603" spans="1:9" ht="15.75" customHeight="1">
      <c r="A1603" s="69"/>
      <c r="B1603" s="85"/>
      <c r="C1603" s="85"/>
      <c r="D1603" s="85"/>
      <c r="E1603" s="85"/>
      <c r="F1603" s="85"/>
      <c r="G1603" s="85"/>
      <c r="H1603" s="85"/>
      <c r="I1603" s="67"/>
    </row>
    <row r="1604" spans="1:9" ht="15.75" customHeight="1">
      <c r="A1604" s="69"/>
      <c r="B1604" s="85"/>
      <c r="C1604" s="85"/>
      <c r="D1604" s="85"/>
      <c r="E1604" s="85"/>
      <c r="F1604" s="85"/>
      <c r="G1604" s="85"/>
      <c r="H1604" s="85"/>
      <c r="I1604" s="67"/>
    </row>
    <row r="1605" spans="1:9" ht="15.75" customHeight="1">
      <c r="A1605" s="69"/>
      <c r="B1605" s="85"/>
      <c r="C1605" s="85"/>
      <c r="D1605" s="85"/>
      <c r="E1605" s="85"/>
      <c r="F1605" s="85"/>
      <c r="G1605" s="85"/>
      <c r="H1605" s="85"/>
      <c r="I1605" s="67"/>
    </row>
    <row r="1606" spans="1:9" ht="15.75" customHeight="1">
      <c r="A1606" s="69"/>
      <c r="B1606" s="85"/>
      <c r="C1606" s="85"/>
      <c r="D1606" s="85"/>
      <c r="E1606" s="85"/>
      <c r="F1606" s="85"/>
      <c r="G1606" s="85"/>
      <c r="H1606" s="85"/>
      <c r="I1606" s="67"/>
    </row>
    <row r="1607" spans="1:9" ht="15.75" customHeight="1">
      <c r="A1607" s="69"/>
      <c r="B1607" s="85"/>
      <c r="C1607" s="85"/>
      <c r="D1607" s="85"/>
      <c r="E1607" s="85"/>
      <c r="F1607" s="85"/>
      <c r="G1607" s="85"/>
      <c r="H1607" s="85"/>
      <c r="I1607" s="67"/>
    </row>
    <row r="1608" spans="1:9" ht="15.75" customHeight="1">
      <c r="A1608" s="69"/>
      <c r="B1608" s="85"/>
      <c r="C1608" s="85"/>
      <c r="D1608" s="85"/>
      <c r="E1608" s="85"/>
      <c r="F1608" s="85"/>
      <c r="G1608" s="85"/>
      <c r="H1608" s="85"/>
      <c r="I1608" s="67"/>
    </row>
    <row r="1609" spans="1:9" ht="15.75" customHeight="1">
      <c r="A1609" s="69"/>
      <c r="B1609" s="85"/>
      <c r="C1609" s="85"/>
      <c r="D1609" s="85"/>
      <c r="E1609" s="85"/>
      <c r="F1609" s="85"/>
      <c r="G1609" s="85"/>
      <c r="H1609" s="85"/>
      <c r="I1609" s="67"/>
    </row>
    <row r="1610" spans="1:9" ht="15.75" customHeight="1">
      <c r="A1610" s="71"/>
      <c r="B1610" s="72"/>
      <c r="C1610" s="72"/>
      <c r="D1610" s="72"/>
      <c r="E1610" s="72"/>
      <c r="F1610" s="72"/>
      <c r="G1610" s="72"/>
      <c r="H1610" s="72"/>
      <c r="I1610" s="73"/>
    </row>
    <row r="1611" spans="1:9" ht="15.75" customHeight="1">
      <c r="A1611" s="117"/>
      <c r="B1611" s="117"/>
      <c r="C1611" s="117"/>
      <c r="D1611" s="117"/>
      <c r="E1611" s="117"/>
      <c r="F1611" s="117"/>
      <c r="G1611" s="117"/>
      <c r="H1611" s="117"/>
      <c r="I1611" s="117"/>
    </row>
    <row r="1612" spans="1:9" ht="15.75" customHeight="1">
      <c r="A1612" s="205" t="s">
        <v>102</v>
      </c>
      <c r="B1612" s="182"/>
      <c r="C1612" s="182"/>
      <c r="D1612" s="182"/>
      <c r="E1612" s="182"/>
      <c r="F1612" s="182"/>
      <c r="G1612" s="183"/>
      <c r="H1612" s="142" t="s">
        <v>103</v>
      </c>
      <c r="I1612" s="57"/>
    </row>
    <row r="1613" spans="1:9" ht="15.75" customHeight="1">
      <c r="A1613" s="143" t="s">
        <v>104</v>
      </c>
      <c r="B1613" s="144">
        <v>16</v>
      </c>
      <c r="C1613" s="237" t="s">
        <v>59</v>
      </c>
      <c r="D1613" s="182"/>
      <c r="E1613" s="182"/>
      <c r="F1613" s="182"/>
      <c r="G1613" s="183"/>
      <c r="H1613" s="57" t="s">
        <v>105</v>
      </c>
      <c r="I1613" s="57" t="s">
        <v>16</v>
      </c>
    </row>
    <row r="1614" spans="1:9" ht="15.75" customHeight="1">
      <c r="A1614" s="74" t="s">
        <v>106</v>
      </c>
      <c r="B1614" s="173">
        <v>16.09</v>
      </c>
      <c r="C1614" s="250" t="s">
        <v>585</v>
      </c>
      <c r="D1614" s="251"/>
      <c r="E1614" s="251"/>
      <c r="F1614" s="251"/>
      <c r="G1614" s="215"/>
      <c r="H1614" s="235" t="s">
        <v>586</v>
      </c>
      <c r="I1614" s="215"/>
    </row>
    <row r="1615" spans="1:9" ht="15.75" customHeight="1">
      <c r="A1615" s="209" t="s">
        <v>587</v>
      </c>
      <c r="B1615" s="185"/>
      <c r="C1615" s="185"/>
      <c r="D1615" s="185"/>
      <c r="E1615" s="185"/>
      <c r="F1615" s="185"/>
      <c r="G1615" s="185"/>
      <c r="H1615" s="185"/>
      <c r="I1615" s="186"/>
    </row>
    <row r="1616" spans="1:9" ht="15.75" customHeight="1">
      <c r="A1616" s="201"/>
      <c r="B1616" s="199"/>
      <c r="C1616" s="199"/>
      <c r="D1616" s="199"/>
      <c r="E1616" s="199"/>
      <c r="F1616" s="199"/>
      <c r="G1616" s="199"/>
      <c r="H1616" s="199"/>
      <c r="I1616" s="202"/>
    </row>
    <row r="1617" spans="1:9" ht="15.75" customHeight="1">
      <c r="A1617" s="174"/>
      <c r="B1617" s="85" t="s">
        <v>3</v>
      </c>
      <c r="C1617" s="85" t="s">
        <v>249</v>
      </c>
      <c r="D1617" s="85" t="s">
        <v>110</v>
      </c>
      <c r="E1617" s="85" t="s">
        <v>555</v>
      </c>
      <c r="F1617" s="85" t="s">
        <v>451</v>
      </c>
      <c r="G1617" s="85" t="s">
        <v>556</v>
      </c>
      <c r="H1617" s="51"/>
      <c r="I1617" s="175"/>
    </row>
    <row r="1618" spans="1:9" ht="15.75" customHeight="1">
      <c r="A1618" s="69"/>
      <c r="B1618" s="85" t="s">
        <v>397</v>
      </c>
      <c r="C1618" s="85">
        <v>1.45</v>
      </c>
      <c r="D1618" s="85">
        <v>1.87</v>
      </c>
      <c r="E1618" s="85">
        <f>C1618*D1618</f>
        <v>2.7115</v>
      </c>
      <c r="F1618" s="85">
        <v>13</v>
      </c>
      <c r="G1618" s="85">
        <f>E1618*F1618</f>
        <v>35.249499999999998</v>
      </c>
      <c r="H1618" s="85"/>
      <c r="I1618" s="67"/>
    </row>
    <row r="1619" spans="1:9" ht="15.75" customHeight="1">
      <c r="A1619" s="69"/>
      <c r="B1619" s="85"/>
      <c r="C1619" s="85"/>
      <c r="D1619" s="85"/>
      <c r="E1619" s="85"/>
      <c r="F1619" s="85"/>
      <c r="G1619" s="85"/>
      <c r="H1619" s="85"/>
      <c r="I1619" s="67"/>
    </row>
    <row r="1620" spans="1:9" ht="15.75" customHeight="1">
      <c r="A1620" s="69"/>
      <c r="B1620" s="85"/>
      <c r="C1620" s="85"/>
      <c r="D1620" s="85"/>
      <c r="E1620" s="85"/>
      <c r="F1620" s="85"/>
      <c r="G1620" s="85"/>
      <c r="H1620" s="85"/>
      <c r="I1620" s="67"/>
    </row>
    <row r="1621" spans="1:9" ht="15.75" customHeight="1">
      <c r="A1621" s="69"/>
      <c r="B1621" s="85"/>
      <c r="C1621" s="85"/>
      <c r="D1621" s="85"/>
      <c r="E1621" s="85"/>
      <c r="F1621" s="85"/>
      <c r="G1621" s="85"/>
      <c r="H1621" s="85"/>
      <c r="I1621" s="67"/>
    </row>
    <row r="1622" spans="1:9" ht="15.75" customHeight="1">
      <c r="A1622" s="69"/>
      <c r="B1622" s="85"/>
      <c r="C1622" s="85"/>
      <c r="D1622" s="85"/>
      <c r="E1622" s="85"/>
      <c r="F1622" s="85"/>
      <c r="G1622" s="85"/>
      <c r="H1622" s="85"/>
      <c r="I1622" s="67"/>
    </row>
    <row r="1623" spans="1:9" ht="15.75" customHeight="1">
      <c r="A1623" s="69"/>
      <c r="B1623" s="85"/>
      <c r="C1623" s="85"/>
      <c r="D1623" s="85"/>
      <c r="E1623" s="85"/>
      <c r="F1623" s="85"/>
      <c r="G1623" s="85"/>
      <c r="H1623" s="85"/>
      <c r="I1623" s="67"/>
    </row>
    <row r="1624" spans="1:9" ht="15.75" customHeight="1">
      <c r="A1624" s="69"/>
      <c r="B1624" s="85"/>
      <c r="C1624" s="85"/>
      <c r="D1624" s="85"/>
      <c r="E1624" s="85"/>
      <c r="F1624" s="85"/>
      <c r="G1624" s="85"/>
      <c r="H1624" s="85"/>
      <c r="I1624" s="67"/>
    </row>
    <row r="1625" spans="1:9" ht="15.75" customHeight="1">
      <c r="A1625" s="69"/>
      <c r="B1625" s="85"/>
      <c r="C1625" s="85"/>
      <c r="D1625" s="85"/>
      <c r="E1625" s="85"/>
      <c r="F1625" s="85"/>
      <c r="G1625" s="85"/>
      <c r="H1625" s="85"/>
      <c r="I1625" s="67"/>
    </row>
    <row r="1626" spans="1:9" ht="15.75" customHeight="1">
      <c r="A1626" s="69"/>
      <c r="B1626" s="85"/>
      <c r="C1626" s="85"/>
      <c r="D1626" s="85"/>
      <c r="E1626" s="85"/>
      <c r="F1626" s="85"/>
      <c r="G1626" s="85"/>
      <c r="H1626" s="85"/>
      <c r="I1626" s="67"/>
    </row>
    <row r="1627" spans="1:9" ht="15.75" customHeight="1">
      <c r="A1627" s="69"/>
      <c r="B1627" s="85"/>
      <c r="C1627" s="85"/>
      <c r="D1627" s="85"/>
      <c r="E1627" s="85"/>
      <c r="F1627" s="85"/>
      <c r="G1627" s="85"/>
      <c r="H1627" s="85"/>
      <c r="I1627" s="67"/>
    </row>
    <row r="1628" spans="1:9" ht="15.75" customHeight="1">
      <c r="A1628" s="69"/>
      <c r="B1628" s="85"/>
      <c r="C1628" s="85"/>
      <c r="D1628" s="85"/>
      <c r="E1628" s="85"/>
      <c r="F1628" s="85"/>
      <c r="G1628" s="85"/>
      <c r="H1628" s="85"/>
      <c r="I1628" s="67"/>
    </row>
    <row r="1629" spans="1:9" ht="15.75" customHeight="1">
      <c r="A1629" s="69"/>
      <c r="B1629" s="85"/>
      <c r="C1629" s="85"/>
      <c r="D1629" s="85"/>
      <c r="E1629" s="85"/>
      <c r="F1629" s="85"/>
      <c r="G1629" s="85"/>
      <c r="H1629" s="85"/>
      <c r="I1629" s="67"/>
    </row>
    <row r="1630" spans="1:9" ht="15.75" customHeight="1">
      <c r="A1630" s="69"/>
      <c r="B1630" s="85"/>
      <c r="C1630" s="85"/>
      <c r="D1630" s="85"/>
      <c r="E1630" s="85"/>
      <c r="F1630" s="85"/>
      <c r="G1630" s="85"/>
      <c r="H1630" s="85"/>
      <c r="I1630" s="67"/>
    </row>
    <row r="1631" spans="1:9" ht="15.75" customHeight="1">
      <c r="A1631" s="69"/>
      <c r="B1631" s="85"/>
      <c r="C1631" s="85"/>
      <c r="D1631" s="85"/>
      <c r="E1631" s="85"/>
      <c r="F1631" s="85"/>
      <c r="G1631" s="85"/>
      <c r="H1631" s="85"/>
      <c r="I1631" s="67"/>
    </row>
    <row r="1632" spans="1:9" ht="15.75" customHeight="1">
      <c r="A1632" s="69"/>
      <c r="B1632" s="85"/>
      <c r="C1632" s="85"/>
      <c r="D1632" s="85"/>
      <c r="E1632" s="85"/>
      <c r="F1632" s="85"/>
      <c r="G1632" s="85"/>
      <c r="H1632" s="85"/>
      <c r="I1632" s="67"/>
    </row>
    <row r="1633" spans="1:9" ht="15.75" customHeight="1">
      <c r="A1633" s="69"/>
      <c r="B1633" s="85"/>
      <c r="C1633" s="85"/>
      <c r="D1633" s="85"/>
      <c r="E1633" s="85"/>
      <c r="F1633" s="85"/>
      <c r="G1633" s="85"/>
      <c r="H1633" s="85"/>
      <c r="I1633" s="67"/>
    </row>
    <row r="1634" spans="1:9" ht="15.75" customHeight="1">
      <c r="A1634" s="69"/>
      <c r="B1634" s="85"/>
      <c r="C1634" s="85"/>
      <c r="D1634" s="85"/>
      <c r="E1634" s="85"/>
      <c r="F1634" s="85"/>
      <c r="G1634" s="85"/>
      <c r="H1634" s="85"/>
      <c r="I1634" s="67"/>
    </row>
    <row r="1635" spans="1:9" ht="15.75" customHeight="1">
      <c r="A1635" s="69"/>
      <c r="B1635" s="85"/>
      <c r="C1635" s="85"/>
      <c r="D1635" s="85"/>
      <c r="E1635" s="85"/>
      <c r="F1635" s="85"/>
      <c r="G1635" s="85"/>
      <c r="H1635" s="85"/>
      <c r="I1635" s="67"/>
    </row>
    <row r="1636" spans="1:9" ht="15.75" customHeight="1">
      <c r="A1636" s="69"/>
      <c r="B1636" s="85"/>
      <c r="C1636" s="85"/>
      <c r="D1636" s="85"/>
      <c r="E1636" s="85"/>
      <c r="F1636" s="85"/>
      <c r="G1636" s="85"/>
      <c r="H1636" s="85"/>
      <c r="I1636" s="67"/>
    </row>
    <row r="1637" spans="1:9" ht="15.75" customHeight="1">
      <c r="A1637" s="69"/>
      <c r="B1637" s="85"/>
      <c r="C1637" s="85"/>
      <c r="D1637" s="85"/>
      <c r="E1637" s="85"/>
      <c r="F1637" s="85"/>
      <c r="G1637" s="85"/>
      <c r="H1637" s="85"/>
      <c r="I1637" s="67"/>
    </row>
    <row r="1638" spans="1:9" ht="15.75" customHeight="1">
      <c r="A1638" s="71"/>
      <c r="B1638" s="72"/>
      <c r="C1638" s="72"/>
      <c r="D1638" s="72"/>
      <c r="E1638" s="72"/>
      <c r="F1638" s="72"/>
      <c r="G1638" s="72"/>
      <c r="H1638" s="72"/>
      <c r="I1638" s="73"/>
    </row>
    <row r="1639" spans="1:9" ht="15.75" customHeight="1">
      <c r="A1639" s="117"/>
      <c r="B1639" s="117"/>
      <c r="C1639" s="117"/>
      <c r="D1639" s="117"/>
      <c r="E1639" s="117"/>
      <c r="F1639" s="117"/>
      <c r="G1639" s="117"/>
      <c r="H1639" s="117"/>
      <c r="I1639" s="117"/>
    </row>
    <row r="1640" spans="1:9" ht="15.75" customHeight="1">
      <c r="A1640" s="205" t="s">
        <v>102</v>
      </c>
      <c r="B1640" s="182"/>
      <c r="C1640" s="182"/>
      <c r="D1640" s="182"/>
      <c r="E1640" s="182"/>
      <c r="F1640" s="182"/>
      <c r="G1640" s="183"/>
      <c r="H1640" s="142" t="s">
        <v>103</v>
      </c>
      <c r="I1640" s="57"/>
    </row>
    <row r="1641" spans="1:9" ht="15.75" customHeight="1">
      <c r="A1641" s="143" t="s">
        <v>104</v>
      </c>
      <c r="B1641" s="144">
        <v>16</v>
      </c>
      <c r="C1641" s="237" t="s">
        <v>59</v>
      </c>
      <c r="D1641" s="182"/>
      <c r="E1641" s="182"/>
      <c r="F1641" s="182"/>
      <c r="G1641" s="183"/>
      <c r="H1641" s="57" t="s">
        <v>105</v>
      </c>
      <c r="I1641" s="57" t="s">
        <v>16</v>
      </c>
    </row>
    <row r="1642" spans="1:9" ht="15.75" customHeight="1">
      <c r="A1642" s="60" t="s">
        <v>106</v>
      </c>
      <c r="B1642" s="99">
        <v>16.100000000000001</v>
      </c>
      <c r="C1642" s="236" t="s">
        <v>588</v>
      </c>
      <c r="D1642" s="182"/>
      <c r="E1642" s="182"/>
      <c r="F1642" s="182"/>
      <c r="G1642" s="183"/>
      <c r="H1642" s="220" t="s">
        <v>589</v>
      </c>
      <c r="I1642" s="183"/>
    </row>
    <row r="1643" spans="1:9" ht="15.75" customHeight="1">
      <c r="A1643" s="209" t="s">
        <v>590</v>
      </c>
      <c r="B1643" s="185"/>
      <c r="C1643" s="185"/>
      <c r="D1643" s="185"/>
      <c r="E1643" s="185"/>
      <c r="F1643" s="185"/>
      <c r="G1643" s="185"/>
      <c r="H1643" s="185"/>
      <c r="I1643" s="186"/>
    </row>
    <row r="1644" spans="1:9" ht="15.75" customHeight="1">
      <c r="A1644" s="203"/>
      <c r="B1644" s="188"/>
      <c r="C1644" s="188"/>
      <c r="D1644" s="188"/>
      <c r="E1644" s="188"/>
      <c r="F1644" s="188"/>
      <c r="G1644" s="188"/>
      <c r="H1644" s="188"/>
      <c r="I1644" s="189"/>
    </row>
    <row r="1645" spans="1:9" ht="15.75" customHeight="1">
      <c r="A1645" s="174"/>
      <c r="B1645" s="85" t="s">
        <v>3</v>
      </c>
      <c r="C1645" s="85" t="s">
        <v>249</v>
      </c>
      <c r="D1645" s="85" t="s">
        <v>110</v>
      </c>
      <c r="E1645" s="85" t="s">
        <v>555</v>
      </c>
      <c r="F1645" s="85" t="s">
        <v>451</v>
      </c>
      <c r="G1645" s="85" t="s">
        <v>556</v>
      </c>
      <c r="H1645" s="51"/>
      <c r="I1645" s="175"/>
    </row>
    <row r="1646" spans="1:9" ht="15.75" customHeight="1">
      <c r="A1646" s="174"/>
      <c r="B1646" s="85" t="s">
        <v>591</v>
      </c>
      <c r="C1646" s="85">
        <v>0.8</v>
      </c>
      <c r="D1646" s="85">
        <v>1</v>
      </c>
      <c r="E1646" s="85">
        <f>C1646*D1646</f>
        <v>0.8</v>
      </c>
      <c r="F1646" s="85">
        <v>1</v>
      </c>
      <c r="G1646" s="85">
        <f>E1646*F1646</f>
        <v>0.8</v>
      </c>
      <c r="H1646" s="51"/>
      <c r="I1646" s="175"/>
    </row>
    <row r="1647" spans="1:9" ht="15.75" customHeight="1">
      <c r="A1647" s="69"/>
      <c r="B1647" s="85"/>
      <c r="C1647" s="85"/>
      <c r="D1647" s="85"/>
      <c r="E1647" s="85"/>
      <c r="F1647" s="85"/>
      <c r="G1647" s="85"/>
      <c r="H1647" s="85"/>
      <c r="I1647" s="67"/>
    </row>
    <row r="1648" spans="1:9" ht="15.75" customHeight="1">
      <c r="A1648" s="69"/>
      <c r="B1648" s="85"/>
      <c r="C1648" s="85"/>
      <c r="D1648" s="85"/>
      <c r="E1648" s="85"/>
      <c r="F1648" s="85"/>
      <c r="G1648" s="85"/>
      <c r="H1648" s="85"/>
      <c r="I1648" s="67"/>
    </row>
    <row r="1649" spans="1:9" ht="15.75" customHeight="1">
      <c r="A1649" s="69"/>
      <c r="B1649" s="85"/>
      <c r="C1649" s="85"/>
      <c r="D1649" s="85"/>
      <c r="E1649" s="85"/>
      <c r="F1649" s="85"/>
      <c r="G1649" s="85"/>
      <c r="H1649" s="85"/>
      <c r="I1649" s="67"/>
    </row>
    <row r="1650" spans="1:9" ht="15.75" customHeight="1">
      <c r="A1650" s="69"/>
      <c r="B1650" s="85"/>
      <c r="C1650" s="85"/>
      <c r="D1650" s="85"/>
      <c r="E1650" s="85"/>
      <c r="F1650" s="85"/>
      <c r="G1650" s="85"/>
      <c r="H1650" s="85"/>
      <c r="I1650" s="67"/>
    </row>
    <row r="1651" spans="1:9" ht="15.75" customHeight="1">
      <c r="A1651" s="69"/>
      <c r="B1651" s="85"/>
      <c r="C1651" s="85"/>
      <c r="D1651" s="85"/>
      <c r="E1651" s="85"/>
      <c r="F1651" s="85"/>
      <c r="G1651" s="85"/>
      <c r="H1651" s="85"/>
      <c r="I1651" s="67"/>
    </row>
    <row r="1652" spans="1:9" ht="15.75" customHeight="1">
      <c r="A1652" s="69"/>
      <c r="B1652" s="85"/>
      <c r="C1652" s="85"/>
      <c r="D1652" s="85"/>
      <c r="E1652" s="85"/>
      <c r="F1652" s="85"/>
      <c r="G1652" s="85"/>
      <c r="H1652" s="85"/>
      <c r="I1652" s="67"/>
    </row>
    <row r="1653" spans="1:9" ht="15.75" customHeight="1">
      <c r="A1653" s="69"/>
      <c r="B1653" s="85"/>
      <c r="C1653" s="85"/>
      <c r="D1653" s="85"/>
      <c r="E1653" s="85"/>
      <c r="F1653" s="85"/>
      <c r="G1653" s="85"/>
      <c r="H1653" s="85"/>
      <c r="I1653" s="67"/>
    </row>
    <row r="1654" spans="1:9" ht="15.75" customHeight="1">
      <c r="A1654" s="69"/>
      <c r="B1654" s="85"/>
      <c r="C1654" s="85"/>
      <c r="D1654" s="85"/>
      <c r="E1654" s="85"/>
      <c r="F1654" s="85"/>
      <c r="G1654" s="85"/>
      <c r="H1654" s="85"/>
      <c r="I1654" s="67"/>
    </row>
    <row r="1655" spans="1:9" ht="15.75" customHeight="1">
      <c r="A1655" s="69"/>
      <c r="B1655" s="85"/>
      <c r="C1655" s="85"/>
      <c r="D1655" s="85"/>
      <c r="E1655" s="85"/>
      <c r="F1655" s="85"/>
      <c r="G1655" s="85"/>
      <c r="H1655" s="85"/>
      <c r="I1655" s="67"/>
    </row>
    <row r="1656" spans="1:9" ht="15.75" customHeight="1">
      <c r="A1656" s="69"/>
      <c r="B1656" s="85"/>
      <c r="C1656" s="85"/>
      <c r="D1656" s="85"/>
      <c r="E1656" s="85"/>
      <c r="F1656" s="85"/>
      <c r="G1656" s="85"/>
      <c r="H1656" s="85"/>
      <c r="I1656" s="67"/>
    </row>
    <row r="1657" spans="1:9" ht="15.75" customHeight="1">
      <c r="A1657" s="69"/>
      <c r="B1657" s="85"/>
      <c r="C1657" s="85"/>
      <c r="D1657" s="85"/>
      <c r="E1657" s="85"/>
      <c r="F1657" s="85"/>
      <c r="G1657" s="85"/>
      <c r="H1657" s="85"/>
      <c r="I1657" s="67"/>
    </row>
    <row r="1658" spans="1:9" ht="15.75" customHeight="1">
      <c r="A1658" s="69"/>
      <c r="B1658" s="85"/>
      <c r="C1658" s="85"/>
      <c r="D1658" s="85"/>
      <c r="E1658" s="85"/>
      <c r="F1658" s="85"/>
      <c r="G1658" s="85"/>
      <c r="H1658" s="85"/>
      <c r="I1658" s="67"/>
    </row>
    <row r="1659" spans="1:9" ht="15.75" customHeight="1">
      <c r="A1659" s="69"/>
      <c r="B1659" s="85"/>
      <c r="C1659" s="85"/>
      <c r="D1659" s="85"/>
      <c r="E1659" s="85"/>
      <c r="F1659" s="85"/>
      <c r="G1659" s="85"/>
      <c r="H1659" s="85"/>
      <c r="I1659" s="67"/>
    </row>
    <row r="1660" spans="1:9" ht="15.75" customHeight="1">
      <c r="A1660" s="71"/>
      <c r="B1660" s="72"/>
      <c r="C1660" s="72"/>
      <c r="D1660" s="72"/>
      <c r="E1660" s="72"/>
      <c r="F1660" s="72"/>
      <c r="G1660" s="72"/>
      <c r="H1660" s="72"/>
      <c r="I1660" s="73"/>
    </row>
    <row r="1661" spans="1:9" ht="15.75" customHeight="1">
      <c r="A1661" s="85"/>
      <c r="B1661" s="85"/>
      <c r="C1661" s="85"/>
      <c r="D1661" s="85"/>
      <c r="E1661" s="85"/>
      <c r="F1661" s="85"/>
      <c r="G1661" s="85"/>
      <c r="H1661" s="85"/>
      <c r="I1661" s="85"/>
    </row>
    <row r="1662" spans="1:9" ht="15.75" customHeight="1">
      <c r="A1662" s="205" t="s">
        <v>102</v>
      </c>
      <c r="B1662" s="182"/>
      <c r="C1662" s="182"/>
      <c r="D1662" s="182"/>
      <c r="E1662" s="182"/>
      <c r="F1662" s="182"/>
      <c r="G1662" s="183"/>
      <c r="H1662" s="142" t="s">
        <v>103</v>
      </c>
      <c r="I1662" s="57"/>
    </row>
    <row r="1663" spans="1:9" ht="15.75" customHeight="1">
      <c r="A1663" s="143" t="s">
        <v>104</v>
      </c>
      <c r="B1663" s="144">
        <v>16</v>
      </c>
      <c r="C1663" s="237" t="s">
        <v>59</v>
      </c>
      <c r="D1663" s="182"/>
      <c r="E1663" s="182"/>
      <c r="F1663" s="182"/>
      <c r="G1663" s="183"/>
      <c r="H1663" s="57" t="s">
        <v>105</v>
      </c>
      <c r="I1663" s="57" t="s">
        <v>16</v>
      </c>
    </row>
    <row r="1664" spans="1:9" ht="15.75" customHeight="1">
      <c r="A1664" s="60" t="s">
        <v>106</v>
      </c>
      <c r="B1664" s="99">
        <v>16.11</v>
      </c>
      <c r="C1664" s="236" t="s">
        <v>592</v>
      </c>
      <c r="D1664" s="182"/>
      <c r="E1664" s="182"/>
      <c r="F1664" s="182"/>
      <c r="G1664" s="183"/>
      <c r="H1664" s="220" t="s">
        <v>593</v>
      </c>
      <c r="I1664" s="183"/>
    </row>
    <row r="1665" spans="1:9" ht="15.75" customHeight="1">
      <c r="A1665" s="209" t="s">
        <v>594</v>
      </c>
      <c r="B1665" s="185"/>
      <c r="C1665" s="185"/>
      <c r="D1665" s="185"/>
      <c r="E1665" s="185"/>
      <c r="F1665" s="185"/>
      <c r="G1665" s="185"/>
      <c r="H1665" s="185"/>
      <c r="I1665" s="186"/>
    </row>
    <row r="1666" spans="1:9" ht="15.75" customHeight="1">
      <c r="A1666" s="203"/>
      <c r="B1666" s="188"/>
      <c r="C1666" s="188"/>
      <c r="D1666" s="188"/>
      <c r="E1666" s="188"/>
      <c r="F1666" s="188"/>
      <c r="G1666" s="188"/>
      <c r="H1666" s="188"/>
      <c r="I1666" s="189"/>
    </row>
    <row r="1667" spans="1:9" ht="15.75" customHeight="1">
      <c r="A1667" s="174"/>
      <c r="B1667" s="85" t="s">
        <v>3</v>
      </c>
      <c r="C1667" s="85" t="s">
        <v>249</v>
      </c>
      <c r="D1667" s="85" t="s">
        <v>110</v>
      </c>
      <c r="E1667" s="85" t="s">
        <v>555</v>
      </c>
      <c r="F1667" s="85" t="s">
        <v>451</v>
      </c>
      <c r="G1667" s="85" t="s">
        <v>556</v>
      </c>
      <c r="H1667" s="51"/>
      <c r="I1667" s="175"/>
    </row>
    <row r="1668" spans="1:9" ht="15.75" customHeight="1">
      <c r="A1668" s="174"/>
      <c r="B1668" s="85" t="s">
        <v>595</v>
      </c>
      <c r="C1668" s="85">
        <v>1.45</v>
      </c>
      <c r="D1668" s="85">
        <v>1.82</v>
      </c>
      <c r="E1668" s="85">
        <f>C1668*D1668</f>
        <v>2.6389999999999998</v>
      </c>
      <c r="F1668" s="85">
        <v>3</v>
      </c>
      <c r="G1668" s="85">
        <f>E1668*F1668</f>
        <v>7.9169999999999998</v>
      </c>
      <c r="H1668" s="51"/>
      <c r="I1668" s="175"/>
    </row>
    <row r="1669" spans="1:9" ht="15.75" customHeight="1">
      <c r="A1669" s="69"/>
      <c r="B1669" s="85"/>
      <c r="C1669" s="85"/>
      <c r="D1669" s="85"/>
      <c r="E1669" s="85"/>
      <c r="F1669" s="85"/>
      <c r="G1669" s="85"/>
      <c r="H1669" s="85"/>
      <c r="I1669" s="67"/>
    </row>
    <row r="1670" spans="1:9" ht="15.75" customHeight="1">
      <c r="A1670" s="69"/>
      <c r="B1670" s="85"/>
      <c r="C1670" s="85"/>
      <c r="D1670" s="85"/>
      <c r="E1670" s="85"/>
      <c r="F1670" s="85"/>
      <c r="G1670" s="85"/>
      <c r="H1670" s="85"/>
      <c r="I1670" s="67"/>
    </row>
    <row r="1671" spans="1:9" ht="15.75" customHeight="1">
      <c r="A1671" s="69"/>
      <c r="B1671" s="85"/>
      <c r="C1671" s="85"/>
      <c r="D1671" s="85"/>
      <c r="E1671" s="85"/>
      <c r="F1671" s="85"/>
      <c r="G1671" s="85"/>
      <c r="H1671" s="85"/>
      <c r="I1671" s="67"/>
    </row>
    <row r="1672" spans="1:9" ht="15.75" customHeight="1">
      <c r="A1672" s="69"/>
      <c r="B1672" s="85"/>
      <c r="C1672" s="85"/>
      <c r="D1672" s="85"/>
      <c r="E1672" s="85"/>
      <c r="F1672" s="85"/>
      <c r="G1672" s="85"/>
      <c r="H1672" s="85"/>
      <c r="I1672" s="67"/>
    </row>
    <row r="1673" spans="1:9" ht="15.75" customHeight="1">
      <c r="A1673" s="69"/>
      <c r="B1673" s="85"/>
      <c r="C1673" s="85"/>
      <c r="D1673" s="85"/>
      <c r="E1673" s="85"/>
      <c r="F1673" s="85"/>
      <c r="G1673" s="85"/>
      <c r="H1673" s="85"/>
      <c r="I1673" s="67"/>
    </row>
    <row r="1674" spans="1:9" ht="15.75" customHeight="1">
      <c r="A1674" s="69"/>
      <c r="B1674" s="85"/>
      <c r="C1674" s="85"/>
      <c r="D1674" s="85"/>
      <c r="E1674" s="85"/>
      <c r="F1674" s="85"/>
      <c r="G1674" s="85"/>
      <c r="H1674" s="85"/>
      <c r="I1674" s="67"/>
    </row>
    <row r="1675" spans="1:9" ht="15.75" customHeight="1">
      <c r="A1675" s="69"/>
      <c r="B1675" s="85"/>
      <c r="C1675" s="85"/>
      <c r="D1675" s="85"/>
      <c r="E1675" s="85"/>
      <c r="F1675" s="85"/>
      <c r="G1675" s="85"/>
      <c r="H1675" s="85"/>
      <c r="I1675" s="67"/>
    </row>
    <row r="1676" spans="1:9" ht="15.75" customHeight="1">
      <c r="A1676" s="69"/>
      <c r="B1676" s="85"/>
      <c r="C1676" s="85"/>
      <c r="D1676" s="85"/>
      <c r="E1676" s="85"/>
      <c r="F1676" s="85"/>
      <c r="G1676" s="85"/>
      <c r="H1676" s="85"/>
      <c r="I1676" s="67"/>
    </row>
    <row r="1677" spans="1:9" ht="15.75" customHeight="1">
      <c r="A1677" s="69"/>
      <c r="B1677" s="85"/>
      <c r="C1677" s="85"/>
      <c r="D1677" s="85"/>
      <c r="E1677" s="85"/>
      <c r="F1677" s="85"/>
      <c r="G1677" s="85"/>
      <c r="H1677" s="85"/>
      <c r="I1677" s="67"/>
    </row>
    <row r="1678" spans="1:9" ht="15.75" customHeight="1">
      <c r="A1678" s="69"/>
      <c r="B1678" s="85"/>
      <c r="C1678" s="85"/>
      <c r="D1678" s="85"/>
      <c r="E1678" s="85"/>
      <c r="F1678" s="85"/>
      <c r="G1678" s="85"/>
      <c r="H1678" s="85"/>
      <c r="I1678" s="67"/>
    </row>
    <row r="1679" spans="1:9" ht="15.75" customHeight="1">
      <c r="A1679" s="69"/>
      <c r="B1679" s="85"/>
      <c r="C1679" s="85"/>
      <c r="D1679" s="85"/>
      <c r="E1679" s="85"/>
      <c r="F1679" s="85"/>
      <c r="G1679" s="85"/>
      <c r="H1679" s="85"/>
      <c r="I1679" s="67"/>
    </row>
    <row r="1680" spans="1:9" ht="15.75" customHeight="1">
      <c r="A1680" s="69"/>
      <c r="B1680" s="85"/>
      <c r="C1680" s="85"/>
      <c r="D1680" s="85"/>
      <c r="E1680" s="85"/>
      <c r="F1680" s="85"/>
      <c r="G1680" s="85"/>
      <c r="H1680" s="85"/>
      <c r="I1680" s="67"/>
    </row>
    <row r="1681" spans="1:9" ht="15.75" customHeight="1">
      <c r="A1681" s="69"/>
      <c r="B1681" s="85"/>
      <c r="C1681" s="85"/>
      <c r="D1681" s="85"/>
      <c r="E1681" s="85"/>
      <c r="F1681" s="85"/>
      <c r="G1681" s="85"/>
      <c r="H1681" s="85"/>
      <c r="I1681" s="67"/>
    </row>
    <row r="1682" spans="1:9" ht="15.75" customHeight="1">
      <c r="A1682" s="69"/>
      <c r="B1682" s="85"/>
      <c r="C1682" s="85"/>
      <c r="D1682" s="85"/>
      <c r="E1682" s="85"/>
      <c r="F1682" s="85"/>
      <c r="G1682" s="85"/>
      <c r="H1682" s="85"/>
      <c r="I1682" s="67"/>
    </row>
    <row r="1683" spans="1:9" ht="15.75" customHeight="1">
      <c r="A1683" s="69"/>
      <c r="B1683" s="85"/>
      <c r="C1683" s="85"/>
      <c r="D1683" s="85"/>
      <c r="E1683" s="85"/>
      <c r="F1683" s="85"/>
      <c r="G1683" s="85"/>
      <c r="H1683" s="85"/>
      <c r="I1683" s="67"/>
    </row>
    <row r="1684" spans="1:9" ht="15.75" customHeight="1">
      <c r="A1684" s="71"/>
      <c r="B1684" s="72"/>
      <c r="C1684" s="72"/>
      <c r="D1684" s="72"/>
      <c r="E1684" s="72"/>
      <c r="F1684" s="72"/>
      <c r="G1684" s="72"/>
      <c r="H1684" s="72"/>
      <c r="I1684" s="73"/>
    </row>
    <row r="1685" spans="1:9" ht="15.75" customHeight="1">
      <c r="A1685" s="85"/>
      <c r="B1685" s="85"/>
      <c r="C1685" s="85"/>
      <c r="D1685" s="85"/>
      <c r="E1685" s="85"/>
      <c r="F1685" s="85"/>
      <c r="G1685" s="85"/>
      <c r="H1685" s="85"/>
      <c r="I1685" s="85"/>
    </row>
    <row r="1686" spans="1:9" ht="15.75" customHeight="1">
      <c r="A1686" s="205" t="s">
        <v>102</v>
      </c>
      <c r="B1686" s="182"/>
      <c r="C1686" s="182"/>
      <c r="D1686" s="182"/>
      <c r="E1686" s="182"/>
      <c r="F1686" s="182"/>
      <c r="G1686" s="183"/>
      <c r="H1686" s="142" t="s">
        <v>103</v>
      </c>
      <c r="I1686" s="57"/>
    </row>
    <row r="1687" spans="1:9" ht="15.75" customHeight="1">
      <c r="A1687" s="143" t="s">
        <v>104</v>
      </c>
      <c r="B1687" s="144">
        <v>16</v>
      </c>
      <c r="C1687" s="237" t="s">
        <v>59</v>
      </c>
      <c r="D1687" s="182"/>
      <c r="E1687" s="182"/>
      <c r="F1687" s="182"/>
      <c r="G1687" s="183"/>
      <c r="H1687" s="57" t="s">
        <v>105</v>
      </c>
      <c r="I1687" s="57" t="s">
        <v>16</v>
      </c>
    </row>
    <row r="1688" spans="1:9" ht="15.75" customHeight="1">
      <c r="A1688" s="60" t="s">
        <v>106</v>
      </c>
      <c r="B1688" s="99">
        <v>16.12</v>
      </c>
      <c r="C1688" s="236" t="s">
        <v>596</v>
      </c>
      <c r="D1688" s="182"/>
      <c r="E1688" s="182"/>
      <c r="F1688" s="182"/>
      <c r="G1688" s="183"/>
      <c r="H1688" s="220" t="s">
        <v>597</v>
      </c>
      <c r="I1688" s="183"/>
    </row>
    <row r="1689" spans="1:9" ht="15.75" customHeight="1">
      <c r="A1689" s="209" t="s">
        <v>594</v>
      </c>
      <c r="B1689" s="185"/>
      <c r="C1689" s="185"/>
      <c r="D1689" s="185"/>
      <c r="E1689" s="185"/>
      <c r="F1689" s="185"/>
      <c r="G1689" s="185"/>
      <c r="H1689" s="185"/>
      <c r="I1689" s="186"/>
    </row>
    <row r="1690" spans="1:9" ht="15.75" customHeight="1">
      <c r="A1690" s="203"/>
      <c r="B1690" s="188"/>
      <c r="C1690" s="188"/>
      <c r="D1690" s="188"/>
      <c r="E1690" s="188"/>
      <c r="F1690" s="188"/>
      <c r="G1690" s="188"/>
      <c r="H1690" s="188"/>
      <c r="I1690" s="189"/>
    </row>
    <row r="1691" spans="1:9" ht="15.75" customHeight="1">
      <c r="A1691" s="174"/>
      <c r="B1691" s="85" t="s">
        <v>3</v>
      </c>
      <c r="C1691" s="85" t="s">
        <v>249</v>
      </c>
      <c r="D1691" s="85" t="s">
        <v>110</v>
      </c>
      <c r="E1691" s="85" t="s">
        <v>555</v>
      </c>
      <c r="F1691" s="85" t="s">
        <v>451</v>
      </c>
      <c r="G1691" s="85" t="s">
        <v>556</v>
      </c>
      <c r="H1691" s="51"/>
      <c r="I1691" s="175"/>
    </row>
    <row r="1692" spans="1:9" ht="15.75" customHeight="1">
      <c r="A1692" s="174"/>
      <c r="B1692" s="85" t="s">
        <v>598</v>
      </c>
      <c r="C1692" s="85">
        <v>0.8</v>
      </c>
      <c r="D1692" s="85">
        <v>1.82</v>
      </c>
      <c r="E1692" s="85">
        <f>C1692*D1692</f>
        <v>1.4560000000000002</v>
      </c>
      <c r="F1692" s="85">
        <v>3</v>
      </c>
      <c r="G1692" s="85">
        <f>E1692*F1692</f>
        <v>4.3680000000000003</v>
      </c>
      <c r="H1692" s="51"/>
      <c r="I1692" s="175"/>
    </row>
    <row r="1693" spans="1:9" ht="15.75" customHeight="1">
      <c r="A1693" s="69"/>
      <c r="B1693" s="85"/>
      <c r="C1693" s="85"/>
      <c r="D1693" s="85"/>
      <c r="E1693" s="85"/>
      <c r="F1693" s="85"/>
      <c r="G1693" s="85"/>
      <c r="H1693" s="85"/>
      <c r="I1693" s="67"/>
    </row>
    <row r="1694" spans="1:9" ht="15.75" customHeight="1">
      <c r="A1694" s="69"/>
      <c r="B1694" s="85"/>
      <c r="C1694" s="85"/>
      <c r="D1694" s="85"/>
      <c r="E1694" s="85"/>
      <c r="F1694" s="85"/>
      <c r="G1694" s="85"/>
      <c r="H1694" s="85"/>
      <c r="I1694" s="67"/>
    </row>
    <row r="1695" spans="1:9" ht="15.75" customHeight="1">
      <c r="A1695" s="69"/>
      <c r="B1695" s="85"/>
      <c r="C1695" s="85"/>
      <c r="D1695" s="85"/>
      <c r="E1695" s="85"/>
      <c r="F1695" s="85"/>
      <c r="G1695" s="85"/>
      <c r="H1695" s="85"/>
      <c r="I1695" s="67"/>
    </row>
    <row r="1696" spans="1:9" ht="15.75" customHeight="1">
      <c r="A1696" s="69"/>
      <c r="B1696" s="85"/>
      <c r="C1696" s="85"/>
      <c r="D1696" s="85"/>
      <c r="E1696" s="85"/>
      <c r="F1696" s="85"/>
      <c r="G1696" s="85"/>
      <c r="H1696" s="85"/>
      <c r="I1696" s="67"/>
    </row>
    <row r="1697" spans="1:9" ht="15.75" customHeight="1">
      <c r="A1697" s="69"/>
      <c r="B1697" s="85"/>
      <c r="C1697" s="85"/>
      <c r="D1697" s="85"/>
      <c r="E1697" s="85"/>
      <c r="F1697" s="85"/>
      <c r="G1697" s="85"/>
      <c r="H1697" s="85"/>
      <c r="I1697" s="67"/>
    </row>
    <row r="1698" spans="1:9" ht="15.75" customHeight="1">
      <c r="A1698" s="69"/>
      <c r="B1698" s="85"/>
      <c r="C1698" s="85"/>
      <c r="D1698" s="85"/>
      <c r="E1698" s="85"/>
      <c r="F1698" s="85"/>
      <c r="G1698" s="85"/>
      <c r="H1698" s="85"/>
      <c r="I1698" s="67"/>
    </row>
    <row r="1699" spans="1:9" ht="15.75" customHeight="1">
      <c r="A1699" s="69"/>
      <c r="B1699" s="85"/>
      <c r="C1699" s="85"/>
      <c r="D1699" s="85"/>
      <c r="E1699" s="85"/>
      <c r="F1699" s="85"/>
      <c r="G1699" s="85"/>
      <c r="H1699" s="85"/>
      <c r="I1699" s="67"/>
    </row>
    <row r="1700" spans="1:9" ht="15.75" customHeight="1">
      <c r="A1700" s="69"/>
      <c r="B1700" s="85"/>
      <c r="C1700" s="85"/>
      <c r="D1700" s="85"/>
      <c r="E1700" s="85"/>
      <c r="F1700" s="85"/>
      <c r="G1700" s="85"/>
      <c r="H1700" s="85"/>
      <c r="I1700" s="67"/>
    </row>
    <row r="1701" spans="1:9" ht="15.75" customHeight="1">
      <c r="A1701" s="69"/>
      <c r="B1701" s="85"/>
      <c r="C1701" s="85"/>
      <c r="D1701" s="85"/>
      <c r="E1701" s="85"/>
      <c r="F1701" s="85"/>
      <c r="G1701" s="85"/>
      <c r="H1701" s="85"/>
      <c r="I1701" s="67"/>
    </row>
    <row r="1702" spans="1:9" ht="15.75" customHeight="1">
      <c r="A1702" s="69"/>
      <c r="B1702" s="85"/>
      <c r="C1702" s="85"/>
      <c r="D1702" s="85"/>
      <c r="E1702" s="85"/>
      <c r="F1702" s="85"/>
      <c r="G1702" s="85"/>
      <c r="H1702" s="85"/>
      <c r="I1702" s="67"/>
    </row>
    <row r="1703" spans="1:9" ht="15.75" customHeight="1">
      <c r="A1703" s="69"/>
      <c r="B1703" s="85"/>
      <c r="C1703" s="85"/>
      <c r="D1703" s="85"/>
      <c r="E1703" s="85"/>
      <c r="F1703" s="85"/>
      <c r="G1703" s="85"/>
      <c r="H1703" s="85"/>
      <c r="I1703" s="67"/>
    </row>
    <row r="1704" spans="1:9" ht="15.75" customHeight="1">
      <c r="A1704" s="71"/>
      <c r="B1704" s="72"/>
      <c r="C1704" s="72"/>
      <c r="D1704" s="72"/>
      <c r="E1704" s="72"/>
      <c r="F1704" s="72"/>
      <c r="G1704" s="72"/>
      <c r="H1704" s="72"/>
      <c r="I1704" s="73"/>
    </row>
    <row r="1705" spans="1:9" ht="15.75" customHeight="1">
      <c r="A1705" s="85"/>
      <c r="B1705" s="85"/>
      <c r="C1705" s="85"/>
      <c r="D1705" s="85"/>
      <c r="E1705" s="85"/>
      <c r="F1705" s="85"/>
      <c r="G1705" s="85"/>
      <c r="H1705" s="85"/>
      <c r="I1705" s="85"/>
    </row>
    <row r="1706" spans="1:9" ht="15.75" customHeight="1">
      <c r="A1706" s="205" t="s">
        <v>102</v>
      </c>
      <c r="B1706" s="182"/>
      <c r="C1706" s="182"/>
      <c r="D1706" s="182"/>
      <c r="E1706" s="182"/>
      <c r="F1706" s="182"/>
      <c r="G1706" s="183"/>
      <c r="H1706" s="142" t="s">
        <v>103</v>
      </c>
      <c r="I1706" s="57"/>
    </row>
    <row r="1707" spans="1:9" ht="15.75" customHeight="1">
      <c r="A1707" s="143" t="s">
        <v>104</v>
      </c>
      <c r="B1707" s="144">
        <v>16</v>
      </c>
      <c r="C1707" s="237" t="s">
        <v>59</v>
      </c>
      <c r="D1707" s="182"/>
      <c r="E1707" s="182"/>
      <c r="F1707" s="182"/>
      <c r="G1707" s="183"/>
      <c r="H1707" s="57" t="s">
        <v>105</v>
      </c>
      <c r="I1707" s="57" t="s">
        <v>16</v>
      </c>
    </row>
    <row r="1708" spans="1:9" ht="15.75" customHeight="1">
      <c r="A1708" s="60" t="s">
        <v>106</v>
      </c>
      <c r="B1708" s="99">
        <v>16.13</v>
      </c>
      <c r="C1708" s="236" t="s">
        <v>599</v>
      </c>
      <c r="D1708" s="182"/>
      <c r="E1708" s="182"/>
      <c r="F1708" s="182"/>
      <c r="G1708" s="183"/>
      <c r="H1708" s="220" t="s">
        <v>600</v>
      </c>
      <c r="I1708" s="183"/>
    </row>
    <row r="1709" spans="1:9" ht="15.75" customHeight="1">
      <c r="A1709" s="209" t="s">
        <v>590</v>
      </c>
      <c r="B1709" s="185"/>
      <c r="C1709" s="185"/>
      <c r="D1709" s="185"/>
      <c r="E1709" s="185"/>
      <c r="F1709" s="185"/>
      <c r="G1709" s="185"/>
      <c r="H1709" s="185"/>
      <c r="I1709" s="186"/>
    </row>
    <row r="1710" spans="1:9" ht="15.75" customHeight="1">
      <c r="A1710" s="203"/>
      <c r="B1710" s="188"/>
      <c r="C1710" s="188"/>
      <c r="D1710" s="188"/>
      <c r="E1710" s="188"/>
      <c r="F1710" s="188"/>
      <c r="G1710" s="188"/>
      <c r="H1710" s="188"/>
      <c r="I1710" s="189"/>
    </row>
    <row r="1711" spans="1:9" ht="15.75" customHeight="1">
      <c r="A1711" s="174"/>
      <c r="B1711" s="85" t="s">
        <v>3</v>
      </c>
      <c r="C1711" s="85" t="s">
        <v>249</v>
      </c>
      <c r="D1711" s="85" t="s">
        <v>110</v>
      </c>
      <c r="E1711" s="85" t="s">
        <v>555</v>
      </c>
      <c r="F1711" s="85" t="s">
        <v>451</v>
      </c>
      <c r="G1711" s="85" t="s">
        <v>556</v>
      </c>
      <c r="H1711" s="51"/>
      <c r="I1711" s="175"/>
    </row>
    <row r="1712" spans="1:9" ht="15.75" customHeight="1">
      <c r="A1712" s="174"/>
      <c r="B1712" s="85" t="s">
        <v>601</v>
      </c>
      <c r="C1712" s="85">
        <v>0.8</v>
      </c>
      <c r="D1712" s="85">
        <v>1.84</v>
      </c>
      <c r="E1712" s="85">
        <f>C1712*D1712</f>
        <v>1.4720000000000002</v>
      </c>
      <c r="F1712" s="85">
        <v>2</v>
      </c>
      <c r="G1712" s="85">
        <f>E1712*F1712</f>
        <v>2.9440000000000004</v>
      </c>
      <c r="H1712" s="51"/>
      <c r="I1712" s="175"/>
    </row>
    <row r="1713" spans="1:9" ht="15.75" customHeight="1">
      <c r="A1713" s="69"/>
      <c r="B1713" s="85"/>
      <c r="C1713" s="85"/>
      <c r="D1713" s="85"/>
      <c r="E1713" s="85"/>
      <c r="F1713" s="85"/>
      <c r="G1713" s="85"/>
      <c r="H1713" s="85"/>
      <c r="I1713" s="67"/>
    </row>
    <row r="1714" spans="1:9" ht="15.75" customHeight="1">
      <c r="A1714" s="69"/>
      <c r="B1714" s="85"/>
      <c r="C1714" s="85"/>
      <c r="D1714" s="85"/>
      <c r="E1714" s="85"/>
      <c r="F1714" s="85"/>
      <c r="G1714" s="85"/>
      <c r="H1714" s="85"/>
      <c r="I1714" s="67"/>
    </row>
    <row r="1715" spans="1:9" ht="15.75" customHeight="1">
      <c r="A1715" s="69"/>
      <c r="B1715" s="85"/>
      <c r="C1715" s="85"/>
      <c r="D1715" s="85"/>
      <c r="E1715" s="85"/>
      <c r="F1715" s="85"/>
      <c r="G1715" s="85"/>
      <c r="H1715" s="85"/>
      <c r="I1715" s="67"/>
    </row>
    <row r="1716" spans="1:9" ht="15.75" customHeight="1">
      <c r="A1716" s="69"/>
      <c r="B1716" s="85"/>
      <c r="C1716" s="85"/>
      <c r="D1716" s="85"/>
      <c r="E1716" s="85"/>
      <c r="F1716" s="85"/>
      <c r="G1716" s="85"/>
      <c r="H1716" s="85"/>
      <c r="I1716" s="67"/>
    </row>
    <row r="1717" spans="1:9" ht="15.75" customHeight="1">
      <c r="A1717" s="69"/>
      <c r="B1717" s="85"/>
      <c r="C1717" s="85"/>
      <c r="D1717" s="85"/>
      <c r="E1717" s="85"/>
      <c r="F1717" s="85"/>
      <c r="G1717" s="85"/>
      <c r="H1717" s="85"/>
      <c r="I1717" s="67"/>
    </row>
    <row r="1718" spans="1:9" ht="15.75" customHeight="1">
      <c r="A1718" s="69"/>
      <c r="B1718" s="85"/>
      <c r="C1718" s="85"/>
      <c r="D1718" s="85"/>
      <c r="E1718" s="85"/>
      <c r="F1718" s="85"/>
      <c r="G1718" s="85"/>
      <c r="H1718" s="85"/>
      <c r="I1718" s="67"/>
    </row>
    <row r="1719" spans="1:9" ht="15.75" customHeight="1">
      <c r="A1719" s="69"/>
      <c r="B1719" s="85"/>
      <c r="C1719" s="85"/>
      <c r="D1719" s="85"/>
      <c r="E1719" s="85"/>
      <c r="F1719" s="85"/>
      <c r="G1719" s="85"/>
      <c r="H1719" s="85"/>
      <c r="I1719" s="67"/>
    </row>
    <row r="1720" spans="1:9" ht="15.75" customHeight="1">
      <c r="A1720" s="69"/>
      <c r="B1720" s="85"/>
      <c r="C1720" s="85"/>
      <c r="D1720" s="85"/>
      <c r="E1720" s="85"/>
      <c r="F1720" s="85"/>
      <c r="G1720" s="85"/>
      <c r="H1720" s="85"/>
      <c r="I1720" s="67"/>
    </row>
    <row r="1721" spans="1:9" ht="15.75" customHeight="1">
      <c r="A1721" s="69"/>
      <c r="B1721" s="85"/>
      <c r="C1721" s="85"/>
      <c r="D1721" s="85"/>
      <c r="E1721" s="85"/>
      <c r="F1721" s="85"/>
      <c r="G1721" s="85"/>
      <c r="H1721" s="85"/>
      <c r="I1721" s="67"/>
    </row>
    <row r="1722" spans="1:9" ht="15.75" customHeight="1">
      <c r="A1722" s="69"/>
      <c r="B1722" s="85"/>
      <c r="C1722" s="85"/>
      <c r="D1722" s="85"/>
      <c r="E1722" s="85"/>
      <c r="F1722" s="85"/>
      <c r="G1722" s="85"/>
      <c r="H1722" s="85"/>
      <c r="I1722" s="67"/>
    </row>
    <row r="1723" spans="1:9" ht="15.75" customHeight="1">
      <c r="A1723" s="69"/>
      <c r="B1723" s="85"/>
      <c r="C1723" s="85"/>
      <c r="D1723" s="85"/>
      <c r="E1723" s="85"/>
      <c r="F1723" s="85"/>
      <c r="G1723" s="85"/>
      <c r="H1723" s="85"/>
      <c r="I1723" s="67"/>
    </row>
    <row r="1724" spans="1:9" ht="15.75" customHeight="1">
      <c r="A1724" s="69"/>
      <c r="B1724" s="85"/>
      <c r="C1724" s="85"/>
      <c r="D1724" s="85"/>
      <c r="E1724" s="85"/>
      <c r="F1724" s="85"/>
      <c r="G1724" s="85"/>
      <c r="H1724" s="85"/>
      <c r="I1724" s="67"/>
    </row>
    <row r="1725" spans="1:9" ht="15.75" customHeight="1">
      <c r="A1725" s="69"/>
      <c r="B1725" s="85"/>
      <c r="C1725" s="85"/>
      <c r="D1725" s="85"/>
      <c r="E1725" s="85"/>
      <c r="F1725" s="85"/>
      <c r="G1725" s="85"/>
      <c r="H1725" s="85"/>
      <c r="I1725" s="67"/>
    </row>
    <row r="1726" spans="1:9" ht="15.75" customHeight="1">
      <c r="A1726" s="71"/>
      <c r="B1726" s="72"/>
      <c r="C1726" s="72"/>
      <c r="D1726" s="72"/>
      <c r="E1726" s="72"/>
      <c r="F1726" s="72"/>
      <c r="G1726" s="72"/>
      <c r="H1726" s="72"/>
      <c r="I1726" s="73"/>
    </row>
    <row r="1727" spans="1:9" ht="15.75" customHeight="1">
      <c r="A1727" s="85"/>
      <c r="B1727" s="85"/>
      <c r="C1727" s="85"/>
      <c r="D1727" s="85"/>
      <c r="E1727" s="85"/>
      <c r="F1727" s="85"/>
      <c r="G1727" s="85"/>
      <c r="H1727" s="85"/>
      <c r="I1727" s="85"/>
    </row>
    <row r="1728" spans="1:9" ht="15.75" customHeight="1">
      <c r="A1728" s="85"/>
      <c r="B1728" s="85"/>
      <c r="C1728" s="85"/>
      <c r="D1728" s="85"/>
      <c r="E1728" s="85"/>
      <c r="F1728" s="85"/>
      <c r="G1728" s="85"/>
      <c r="H1728" s="85"/>
      <c r="I1728" s="85"/>
    </row>
    <row r="1729" spans="1:9" ht="15.75" customHeight="1">
      <c r="A1729" s="205" t="s">
        <v>102</v>
      </c>
      <c r="B1729" s="182"/>
      <c r="C1729" s="182"/>
      <c r="D1729" s="182"/>
      <c r="E1729" s="182"/>
      <c r="F1729" s="182"/>
      <c r="G1729" s="183"/>
      <c r="H1729" s="142" t="s">
        <v>103</v>
      </c>
      <c r="I1729" s="57"/>
    </row>
    <row r="1730" spans="1:9" ht="15.75" customHeight="1">
      <c r="A1730" s="143" t="s">
        <v>104</v>
      </c>
      <c r="B1730" s="144">
        <v>16</v>
      </c>
      <c r="C1730" s="237" t="s">
        <v>59</v>
      </c>
      <c r="D1730" s="182"/>
      <c r="E1730" s="182"/>
      <c r="F1730" s="182"/>
      <c r="G1730" s="183"/>
      <c r="H1730" s="57" t="s">
        <v>105</v>
      </c>
      <c r="I1730" s="57" t="s">
        <v>16</v>
      </c>
    </row>
    <row r="1731" spans="1:9" ht="15.75" customHeight="1">
      <c r="A1731" s="60" t="s">
        <v>106</v>
      </c>
      <c r="B1731" s="99">
        <v>16.14</v>
      </c>
      <c r="C1731" s="236" t="s">
        <v>602</v>
      </c>
      <c r="D1731" s="182"/>
      <c r="E1731" s="182"/>
      <c r="F1731" s="182"/>
      <c r="G1731" s="183"/>
      <c r="H1731" s="220" t="s">
        <v>603</v>
      </c>
      <c r="I1731" s="183"/>
    </row>
    <row r="1732" spans="1:9" ht="15.75" customHeight="1">
      <c r="A1732" s="209" t="s">
        <v>590</v>
      </c>
      <c r="B1732" s="185"/>
      <c r="C1732" s="185"/>
      <c r="D1732" s="185"/>
      <c r="E1732" s="185"/>
      <c r="F1732" s="185"/>
      <c r="G1732" s="185"/>
      <c r="H1732" s="185"/>
      <c r="I1732" s="186"/>
    </row>
    <row r="1733" spans="1:9" ht="45.75" customHeight="1">
      <c r="A1733" s="203"/>
      <c r="B1733" s="188"/>
      <c r="C1733" s="188"/>
      <c r="D1733" s="188"/>
      <c r="E1733" s="188"/>
      <c r="F1733" s="188"/>
      <c r="G1733" s="188"/>
      <c r="H1733" s="188"/>
      <c r="I1733" s="189"/>
    </row>
    <row r="1734" spans="1:9" ht="15.75" customHeight="1">
      <c r="A1734" s="174"/>
      <c r="B1734" s="85" t="s">
        <v>3</v>
      </c>
      <c r="C1734" s="85" t="s">
        <v>249</v>
      </c>
      <c r="D1734" s="85" t="s">
        <v>110</v>
      </c>
      <c r="E1734" s="85" t="s">
        <v>555</v>
      </c>
      <c r="F1734" s="85" t="s">
        <v>451</v>
      </c>
      <c r="G1734" s="85" t="s">
        <v>556</v>
      </c>
      <c r="H1734" s="51"/>
      <c r="I1734" s="175"/>
    </row>
    <row r="1735" spans="1:9" ht="15.75" customHeight="1">
      <c r="A1735" s="174"/>
      <c r="B1735" s="85" t="s">
        <v>604</v>
      </c>
      <c r="C1735" s="85">
        <v>0.8</v>
      </c>
      <c r="D1735" s="85">
        <v>1.74</v>
      </c>
      <c r="E1735" s="85">
        <f>C1735*D1735</f>
        <v>1.3920000000000001</v>
      </c>
      <c r="F1735" s="85">
        <v>1</v>
      </c>
      <c r="G1735" s="85">
        <f>E1735*F1735</f>
        <v>1.3920000000000001</v>
      </c>
      <c r="H1735" s="51"/>
      <c r="I1735" s="175"/>
    </row>
    <row r="1736" spans="1:9" ht="15.75" customHeight="1">
      <c r="A1736" s="174"/>
      <c r="B1736" s="85"/>
      <c r="C1736" s="85"/>
      <c r="D1736" s="85"/>
      <c r="E1736" s="85"/>
      <c r="F1736" s="85"/>
      <c r="G1736" s="85"/>
      <c r="H1736" s="51"/>
      <c r="I1736" s="175"/>
    </row>
    <row r="1737" spans="1:9" ht="15.75" customHeight="1">
      <c r="A1737" s="69"/>
      <c r="B1737" s="85"/>
      <c r="C1737" s="85"/>
      <c r="D1737" s="85"/>
      <c r="E1737" s="85"/>
      <c r="F1737" s="85"/>
      <c r="G1737" s="85"/>
      <c r="H1737" s="85"/>
      <c r="I1737" s="67"/>
    </row>
    <row r="1738" spans="1:9" ht="15.75" customHeight="1">
      <c r="A1738" s="69"/>
      <c r="B1738" s="85"/>
      <c r="C1738" s="85"/>
      <c r="D1738" s="85"/>
      <c r="E1738" s="85"/>
      <c r="F1738" s="85"/>
      <c r="G1738" s="85"/>
      <c r="H1738" s="85"/>
      <c r="I1738" s="67"/>
    </row>
    <row r="1739" spans="1:9" ht="15.75" customHeight="1">
      <c r="A1739" s="69"/>
      <c r="B1739" s="85"/>
      <c r="C1739" s="85"/>
      <c r="D1739" s="85"/>
      <c r="E1739" s="85"/>
      <c r="F1739" s="85"/>
      <c r="G1739" s="85"/>
      <c r="H1739" s="85"/>
      <c r="I1739" s="67"/>
    </row>
    <row r="1740" spans="1:9" ht="15.75" customHeight="1">
      <c r="A1740" s="69"/>
      <c r="B1740" s="85"/>
      <c r="C1740" s="85"/>
      <c r="D1740" s="85"/>
      <c r="E1740" s="85"/>
      <c r="F1740" s="85"/>
      <c r="G1740" s="85"/>
      <c r="H1740" s="85"/>
      <c r="I1740" s="67"/>
    </row>
    <row r="1741" spans="1:9" ht="15.75" customHeight="1">
      <c r="A1741" s="69"/>
      <c r="B1741" s="85"/>
      <c r="C1741" s="85"/>
      <c r="D1741" s="85"/>
      <c r="E1741" s="85"/>
      <c r="F1741" s="85"/>
      <c r="G1741" s="85"/>
      <c r="H1741" s="85"/>
      <c r="I1741" s="67"/>
    </row>
    <row r="1742" spans="1:9" ht="15.75" customHeight="1">
      <c r="A1742" s="69"/>
      <c r="B1742" s="85"/>
      <c r="C1742" s="85"/>
      <c r="D1742" s="85"/>
      <c r="E1742" s="85"/>
      <c r="F1742" s="85"/>
      <c r="G1742" s="85"/>
      <c r="H1742" s="85"/>
      <c r="I1742" s="67"/>
    </row>
    <row r="1743" spans="1:9" ht="15.75" customHeight="1">
      <c r="A1743" s="69"/>
      <c r="B1743" s="85"/>
      <c r="C1743" s="85"/>
      <c r="D1743" s="85"/>
      <c r="E1743" s="85"/>
      <c r="F1743" s="85"/>
      <c r="G1743" s="85"/>
      <c r="H1743" s="85"/>
      <c r="I1743" s="67"/>
    </row>
    <row r="1744" spans="1:9" ht="15.75" customHeight="1">
      <c r="A1744" s="69"/>
      <c r="B1744" s="85"/>
      <c r="C1744" s="85"/>
      <c r="D1744" s="85"/>
      <c r="E1744" s="85"/>
      <c r="F1744" s="85"/>
      <c r="G1744" s="85"/>
      <c r="H1744" s="85"/>
      <c r="I1744" s="67"/>
    </row>
    <row r="1745" spans="1:9" ht="15.75" customHeight="1">
      <c r="A1745" s="69"/>
      <c r="B1745" s="85"/>
      <c r="C1745" s="85"/>
      <c r="D1745" s="85"/>
      <c r="E1745" s="85"/>
      <c r="F1745" s="85"/>
      <c r="G1745" s="85"/>
      <c r="H1745" s="85"/>
      <c r="I1745" s="67"/>
    </row>
    <row r="1746" spans="1:9" ht="15.75" customHeight="1">
      <c r="A1746" s="69"/>
      <c r="B1746" s="85"/>
      <c r="C1746" s="85"/>
      <c r="D1746" s="85"/>
      <c r="E1746" s="85"/>
      <c r="F1746" s="85"/>
      <c r="G1746" s="85"/>
      <c r="H1746" s="85"/>
      <c r="I1746" s="67"/>
    </row>
    <row r="1747" spans="1:9" ht="15.75" customHeight="1">
      <c r="A1747" s="69"/>
      <c r="B1747" s="85"/>
      <c r="C1747" s="85"/>
      <c r="D1747" s="85"/>
      <c r="E1747" s="85"/>
      <c r="F1747" s="85"/>
      <c r="G1747" s="85"/>
      <c r="H1747" s="85"/>
      <c r="I1747" s="67"/>
    </row>
    <row r="1748" spans="1:9" ht="15.75" customHeight="1">
      <c r="A1748" s="69"/>
      <c r="B1748" s="85"/>
      <c r="C1748" s="85"/>
      <c r="D1748" s="85"/>
      <c r="E1748" s="85"/>
      <c r="F1748" s="85"/>
      <c r="G1748" s="85"/>
      <c r="H1748" s="85"/>
      <c r="I1748" s="67"/>
    </row>
    <row r="1749" spans="1:9" ht="15.75" customHeight="1">
      <c r="A1749" s="71"/>
      <c r="B1749" s="72"/>
      <c r="C1749" s="72"/>
      <c r="D1749" s="72"/>
      <c r="E1749" s="72"/>
      <c r="F1749" s="72"/>
      <c r="G1749" s="72"/>
      <c r="H1749" s="72"/>
      <c r="I1749" s="73"/>
    </row>
    <row r="1750" spans="1:9" ht="15.75" customHeight="1">
      <c r="A1750" s="117"/>
      <c r="B1750" s="117"/>
      <c r="C1750" s="117"/>
      <c r="D1750" s="117"/>
      <c r="E1750" s="117"/>
      <c r="F1750" s="117"/>
      <c r="G1750" s="117"/>
      <c r="H1750" s="117"/>
      <c r="I1750" s="117"/>
    </row>
    <row r="1751" spans="1:9" ht="15.75" customHeight="1">
      <c r="A1751" s="205" t="s">
        <v>102</v>
      </c>
      <c r="B1751" s="182"/>
      <c r="C1751" s="182"/>
      <c r="D1751" s="182"/>
      <c r="E1751" s="182"/>
      <c r="F1751" s="182"/>
      <c r="G1751" s="183"/>
      <c r="H1751" s="142" t="s">
        <v>103</v>
      </c>
      <c r="I1751" s="57"/>
    </row>
    <row r="1752" spans="1:9" ht="15.75" customHeight="1">
      <c r="A1752" s="143" t="s">
        <v>104</v>
      </c>
      <c r="B1752" s="144">
        <v>17</v>
      </c>
      <c r="C1752" s="237" t="s">
        <v>605</v>
      </c>
      <c r="D1752" s="182"/>
      <c r="E1752" s="182"/>
      <c r="F1752" s="182"/>
      <c r="G1752" s="183"/>
      <c r="H1752" s="57" t="s">
        <v>105</v>
      </c>
      <c r="I1752" s="57" t="s">
        <v>57</v>
      </c>
    </row>
    <row r="1753" spans="1:9" ht="15.75" customHeight="1">
      <c r="A1753" s="60" t="s">
        <v>106</v>
      </c>
      <c r="B1753" s="99">
        <v>17.010000000000002</v>
      </c>
      <c r="C1753" s="236" t="s">
        <v>606</v>
      </c>
      <c r="D1753" s="182"/>
      <c r="E1753" s="182"/>
      <c r="F1753" s="182"/>
      <c r="G1753" s="183"/>
      <c r="H1753" s="220" t="s">
        <v>130</v>
      </c>
      <c r="I1753" s="183"/>
    </row>
    <row r="1754" spans="1:9" ht="15.75" customHeight="1">
      <c r="A1754" s="209" t="s">
        <v>607</v>
      </c>
      <c r="B1754" s="185"/>
      <c r="C1754" s="185"/>
      <c r="D1754" s="185"/>
      <c r="E1754" s="185"/>
      <c r="F1754" s="185"/>
      <c r="G1754" s="185"/>
      <c r="H1754" s="185"/>
      <c r="I1754" s="186"/>
    </row>
    <row r="1755" spans="1:9" ht="15.75" customHeight="1">
      <c r="A1755" s="203"/>
      <c r="B1755" s="188"/>
      <c r="C1755" s="188"/>
      <c r="D1755" s="188"/>
      <c r="E1755" s="188"/>
      <c r="F1755" s="188"/>
      <c r="G1755" s="188"/>
      <c r="H1755" s="188"/>
      <c r="I1755" s="189"/>
    </row>
    <row r="1756" spans="1:9" ht="15.75" customHeight="1">
      <c r="A1756" s="63"/>
      <c r="B1756" s="64"/>
      <c r="C1756" s="64"/>
      <c r="D1756" s="64"/>
      <c r="E1756" s="64"/>
      <c r="F1756" s="64"/>
      <c r="G1756" s="64"/>
      <c r="H1756" s="64"/>
      <c r="I1756" s="65"/>
    </row>
    <row r="1757" spans="1:9" ht="15.75" customHeight="1">
      <c r="A1757" s="69"/>
      <c r="E1757" s="121" t="s">
        <v>608</v>
      </c>
      <c r="F1757" s="176"/>
      <c r="G1757" s="176">
        <v>458.93</v>
      </c>
      <c r="H1757" s="121" t="s">
        <v>609</v>
      </c>
      <c r="I1757" s="67"/>
    </row>
    <row r="1758" spans="1:9" ht="15.75" customHeight="1">
      <c r="A1758" s="69"/>
      <c r="E1758" s="121" t="s">
        <v>610</v>
      </c>
      <c r="G1758" s="176">
        <v>160</v>
      </c>
      <c r="I1758" s="67"/>
    </row>
    <row r="1759" spans="1:9" ht="15.75" customHeight="1">
      <c r="A1759" s="69"/>
      <c r="H1759" s="121" t="s">
        <v>348</v>
      </c>
      <c r="I1759" s="67"/>
    </row>
    <row r="1760" spans="1:9" ht="15.75" customHeight="1">
      <c r="A1760" s="69"/>
      <c r="E1760" s="121" t="s">
        <v>462</v>
      </c>
      <c r="F1760" s="121">
        <v>3.92</v>
      </c>
      <c r="G1760" s="121">
        <v>0.7</v>
      </c>
      <c r="H1760" s="121">
        <f t="shared" ref="H1760:H1762" si="36">F1760*G1760</f>
        <v>2.7439999999999998</v>
      </c>
      <c r="I1760" s="67"/>
    </row>
    <row r="1761" spans="1:9" ht="15.75" customHeight="1">
      <c r="A1761" s="69"/>
      <c r="E1761" s="121" t="s">
        <v>463</v>
      </c>
      <c r="F1761" s="121">
        <v>1.1499999999999999</v>
      </c>
      <c r="G1761" s="121">
        <v>0.7</v>
      </c>
      <c r="H1761" s="121">
        <f t="shared" si="36"/>
        <v>0.80499999999999994</v>
      </c>
      <c r="I1761" s="67"/>
    </row>
    <row r="1762" spans="1:9" ht="15" customHeight="1">
      <c r="A1762" s="69"/>
      <c r="E1762" s="121" t="s">
        <v>611</v>
      </c>
      <c r="F1762" s="121">
        <v>2.85</v>
      </c>
      <c r="G1762" s="121">
        <v>0.7</v>
      </c>
      <c r="H1762" s="121">
        <f t="shared" si="36"/>
        <v>1.9949999999999999</v>
      </c>
      <c r="I1762" s="67"/>
    </row>
    <row r="1763" spans="1:9" ht="15" customHeight="1">
      <c r="A1763" s="69"/>
      <c r="E1763" s="121" t="s">
        <v>124</v>
      </c>
      <c r="H1763" s="121">
        <f>H1760+H1761+H1762</f>
        <v>5.5439999999999996</v>
      </c>
      <c r="I1763" s="67"/>
    </row>
    <row r="1764" spans="1:9" ht="15" customHeight="1">
      <c r="A1764" s="69"/>
      <c r="G1764" s="177"/>
      <c r="I1764" s="67"/>
    </row>
    <row r="1765" spans="1:9" ht="15.75" customHeight="1">
      <c r="A1765" s="69"/>
      <c r="I1765" s="67"/>
    </row>
    <row r="1766" spans="1:9" ht="15.75" customHeight="1">
      <c r="A1766" s="69"/>
      <c r="I1766" s="67"/>
    </row>
    <row r="1767" spans="1:9" ht="15.75" customHeight="1">
      <c r="A1767" s="69"/>
      <c r="E1767" s="121" t="s">
        <v>612</v>
      </c>
      <c r="F1767" s="121">
        <v>5.54</v>
      </c>
      <c r="G1767" s="176">
        <v>458.93</v>
      </c>
      <c r="H1767" s="178">
        <f t="shared" ref="H1767:H1768" si="37">F1767*G1767</f>
        <v>2542.4722000000002</v>
      </c>
      <c r="I1767" s="67"/>
    </row>
    <row r="1768" spans="1:9" ht="15.75" customHeight="1">
      <c r="A1768" s="69"/>
      <c r="E1768" s="121" t="s">
        <v>613</v>
      </c>
      <c r="F1768" s="121">
        <v>1</v>
      </c>
      <c r="G1768" s="121">
        <v>160</v>
      </c>
      <c r="H1768" s="178">
        <f t="shared" si="37"/>
        <v>160</v>
      </c>
      <c r="I1768" s="67"/>
    </row>
    <row r="1769" spans="1:9" ht="15.75" customHeight="1">
      <c r="A1769" s="69"/>
      <c r="E1769" s="121" t="s">
        <v>8</v>
      </c>
      <c r="H1769" s="178">
        <f>H1767+H1768</f>
        <v>2702.4722000000002</v>
      </c>
      <c r="I1769" s="67"/>
    </row>
    <row r="1770" spans="1:9" ht="15.75" customHeight="1">
      <c r="A1770" s="69"/>
      <c r="E1770" s="121" t="s">
        <v>614</v>
      </c>
      <c r="G1770" s="177">
        <v>0.13</v>
      </c>
      <c r="H1770" s="178">
        <f>H1769*13%</f>
        <v>351.32138600000002</v>
      </c>
      <c r="I1770" s="67"/>
    </row>
    <row r="1771" spans="1:9" ht="15.75" customHeight="1">
      <c r="A1771" s="69"/>
      <c r="E1771" s="121" t="s">
        <v>8</v>
      </c>
      <c r="H1771" s="178">
        <f>H1769+H1770</f>
        <v>3053.7935860000002</v>
      </c>
      <c r="I1771" s="67"/>
    </row>
    <row r="1772" spans="1:9" ht="15.75" customHeight="1">
      <c r="A1772" s="69"/>
      <c r="I1772" s="67"/>
    </row>
    <row r="1773" spans="1:9" ht="15.75" customHeight="1">
      <c r="A1773" s="69"/>
      <c r="I1773" s="67"/>
    </row>
    <row r="1774" spans="1:9" ht="15.75" customHeight="1">
      <c r="A1774" s="69"/>
      <c r="I1774" s="67"/>
    </row>
    <row r="1775" spans="1:9" ht="15.75" customHeight="1">
      <c r="A1775" s="69"/>
      <c r="I1775" s="67"/>
    </row>
    <row r="1776" spans="1:9" ht="15.75" customHeight="1">
      <c r="A1776" s="69"/>
      <c r="I1776" s="67"/>
    </row>
    <row r="1777" spans="1:9" ht="15.75" customHeight="1">
      <c r="A1777" s="69"/>
      <c r="I1777" s="67"/>
    </row>
    <row r="1778" spans="1:9" ht="15.75" customHeight="1">
      <c r="A1778" s="69"/>
      <c r="I1778" s="67"/>
    </row>
    <row r="1779" spans="1:9" ht="15.75" customHeight="1">
      <c r="A1779" s="69"/>
      <c r="I1779" s="67"/>
    </row>
    <row r="1780" spans="1:9" ht="15.75" customHeight="1">
      <c r="A1780" s="69"/>
      <c r="I1780" s="67"/>
    </row>
    <row r="1781" spans="1:9" ht="15.75" customHeight="1">
      <c r="A1781" s="71"/>
      <c r="B1781" s="72"/>
      <c r="C1781" s="72"/>
      <c r="D1781" s="72"/>
      <c r="E1781" s="72"/>
      <c r="F1781" s="72"/>
      <c r="G1781" s="72"/>
      <c r="H1781" s="72"/>
      <c r="I1781" s="73"/>
    </row>
    <row r="1782" spans="1:9" ht="15.75" customHeight="1">
      <c r="A1782" s="117"/>
      <c r="B1782" s="117"/>
      <c r="C1782" s="117"/>
      <c r="D1782" s="117"/>
      <c r="E1782" s="117"/>
      <c r="F1782" s="117"/>
      <c r="G1782" s="117"/>
      <c r="H1782" s="117"/>
      <c r="I1782" s="117"/>
    </row>
    <row r="1783" spans="1:9" ht="15.75" customHeight="1">
      <c r="A1783" s="205" t="s">
        <v>102</v>
      </c>
      <c r="B1783" s="182"/>
      <c r="C1783" s="182"/>
      <c r="D1783" s="182"/>
      <c r="E1783" s="182"/>
      <c r="F1783" s="182"/>
      <c r="G1783" s="183"/>
      <c r="H1783" s="142" t="s">
        <v>103</v>
      </c>
      <c r="I1783" s="57"/>
    </row>
    <row r="1784" spans="1:9" ht="15.75" customHeight="1">
      <c r="A1784" s="143" t="s">
        <v>104</v>
      </c>
      <c r="B1784" s="144">
        <v>17</v>
      </c>
      <c r="C1784" s="237" t="s">
        <v>605</v>
      </c>
      <c r="D1784" s="182"/>
      <c r="E1784" s="182"/>
      <c r="F1784" s="182"/>
      <c r="G1784" s="183"/>
      <c r="H1784" s="57" t="s">
        <v>105</v>
      </c>
      <c r="I1784" s="57" t="s">
        <v>57</v>
      </c>
    </row>
    <row r="1785" spans="1:9" ht="15.75" customHeight="1">
      <c r="A1785" s="60" t="s">
        <v>106</v>
      </c>
      <c r="B1785" s="99">
        <v>17.02</v>
      </c>
      <c r="C1785" s="236" t="s">
        <v>615</v>
      </c>
      <c r="D1785" s="182"/>
      <c r="E1785" s="182"/>
      <c r="F1785" s="182"/>
      <c r="G1785" s="183"/>
      <c r="H1785" s="220" t="s">
        <v>130</v>
      </c>
      <c r="I1785" s="183"/>
    </row>
    <row r="1786" spans="1:9" ht="15.75" customHeight="1">
      <c r="A1786" s="209" t="s">
        <v>607</v>
      </c>
      <c r="B1786" s="185"/>
      <c r="C1786" s="185"/>
      <c r="D1786" s="185"/>
      <c r="E1786" s="185"/>
      <c r="F1786" s="185"/>
      <c r="G1786" s="185"/>
      <c r="H1786" s="185"/>
      <c r="I1786" s="186"/>
    </row>
    <row r="1787" spans="1:9" ht="15.75" customHeight="1">
      <c r="A1787" s="203"/>
      <c r="B1787" s="188"/>
      <c r="C1787" s="188"/>
      <c r="D1787" s="188"/>
      <c r="E1787" s="188"/>
      <c r="F1787" s="188"/>
      <c r="G1787" s="188"/>
      <c r="H1787" s="188"/>
      <c r="I1787" s="189"/>
    </row>
    <row r="1788" spans="1:9" ht="15.75" customHeight="1">
      <c r="A1788" s="63"/>
      <c r="B1788" s="64"/>
      <c r="C1788" s="64"/>
      <c r="D1788" s="64"/>
      <c r="E1788" s="64"/>
      <c r="F1788" s="64"/>
      <c r="G1788" s="64"/>
      <c r="H1788" s="64"/>
      <c r="I1788" s="65"/>
    </row>
    <row r="1789" spans="1:9" ht="15.75" customHeight="1">
      <c r="A1789" s="69"/>
      <c r="D1789" s="121" t="s">
        <v>608</v>
      </c>
      <c r="F1789" s="176"/>
      <c r="G1789" s="176">
        <v>458.93</v>
      </c>
      <c r="H1789" s="121" t="s">
        <v>609</v>
      </c>
      <c r="I1789" s="67"/>
    </row>
    <row r="1790" spans="1:9" ht="15.75" customHeight="1">
      <c r="A1790" s="69"/>
      <c r="D1790" s="121" t="s">
        <v>610</v>
      </c>
      <c r="G1790" s="176">
        <v>160</v>
      </c>
      <c r="I1790" s="67"/>
    </row>
    <row r="1791" spans="1:9" ht="15.75" customHeight="1">
      <c r="A1791" s="69"/>
      <c r="H1791" s="121" t="s">
        <v>348</v>
      </c>
      <c r="I1791" s="67"/>
    </row>
    <row r="1792" spans="1:9" ht="15.75" customHeight="1">
      <c r="A1792" s="69"/>
      <c r="E1792" s="121" t="s">
        <v>462</v>
      </c>
      <c r="F1792" s="121">
        <v>4.63</v>
      </c>
      <c r="G1792" s="121">
        <v>0.7</v>
      </c>
      <c r="H1792" s="121">
        <f t="shared" ref="H1792:H1793" si="38">F1792*G1792</f>
        <v>3.2409999999999997</v>
      </c>
      <c r="I1792" s="67"/>
    </row>
    <row r="1793" spans="1:9" ht="15.75" customHeight="1">
      <c r="A1793" s="69"/>
      <c r="E1793" s="121" t="s">
        <v>463</v>
      </c>
      <c r="F1793" s="121">
        <v>2.85</v>
      </c>
      <c r="G1793" s="121">
        <v>0.7</v>
      </c>
      <c r="H1793" s="121">
        <f t="shared" si="38"/>
        <v>1.9949999999999999</v>
      </c>
      <c r="I1793" s="67"/>
    </row>
    <row r="1794" spans="1:9" ht="15.75" customHeight="1">
      <c r="A1794" s="69"/>
      <c r="E1794" s="121" t="s">
        <v>124</v>
      </c>
      <c r="H1794" s="121">
        <f>H1792+H1793</f>
        <v>5.2359999999999998</v>
      </c>
      <c r="I1794" s="67"/>
    </row>
    <row r="1795" spans="1:9" ht="15.75" customHeight="1">
      <c r="A1795" s="69"/>
      <c r="I1795" s="67"/>
    </row>
    <row r="1796" spans="1:9" ht="15.75" customHeight="1">
      <c r="A1796" s="69"/>
      <c r="G1796" s="177"/>
      <c r="I1796" s="67"/>
    </row>
    <row r="1797" spans="1:9" ht="15.75" customHeight="1">
      <c r="A1797" s="69"/>
      <c r="I1797" s="67"/>
    </row>
    <row r="1798" spans="1:9" ht="15.75" customHeight="1">
      <c r="A1798" s="69"/>
      <c r="I1798" s="67"/>
    </row>
    <row r="1799" spans="1:9" ht="15.75" customHeight="1">
      <c r="A1799" s="69"/>
      <c r="E1799" s="121" t="s">
        <v>612</v>
      </c>
      <c r="F1799" s="121">
        <v>5.24</v>
      </c>
      <c r="G1799" s="176">
        <v>458.93</v>
      </c>
      <c r="H1799" s="178">
        <f t="shared" ref="H1799:H1800" si="39">F1799*G1799</f>
        <v>2404.7932000000001</v>
      </c>
      <c r="I1799" s="67"/>
    </row>
    <row r="1800" spans="1:9" ht="15.75" customHeight="1">
      <c r="A1800" s="69"/>
      <c r="E1800" s="121" t="s">
        <v>613</v>
      </c>
      <c r="F1800" s="121">
        <v>1</v>
      </c>
      <c r="G1800" s="121">
        <v>160</v>
      </c>
      <c r="H1800" s="178">
        <f t="shared" si="39"/>
        <v>160</v>
      </c>
      <c r="I1800" s="67"/>
    </row>
    <row r="1801" spans="1:9" ht="15.75" customHeight="1">
      <c r="A1801" s="69"/>
      <c r="E1801" s="121" t="s">
        <v>8</v>
      </c>
      <c r="H1801" s="178">
        <f>H1799+H1800</f>
        <v>2564.7932000000001</v>
      </c>
      <c r="I1801" s="67"/>
    </row>
    <row r="1802" spans="1:9" ht="15.75" customHeight="1">
      <c r="A1802" s="69"/>
      <c r="E1802" s="121" t="s">
        <v>614</v>
      </c>
      <c r="G1802" s="177">
        <v>0.13</v>
      </c>
      <c r="H1802" s="178">
        <f>H1801*13%</f>
        <v>333.42311599999999</v>
      </c>
      <c r="I1802" s="67"/>
    </row>
    <row r="1803" spans="1:9" ht="15.75" customHeight="1">
      <c r="A1803" s="69"/>
      <c r="E1803" s="121" t="s">
        <v>8</v>
      </c>
      <c r="H1803" s="178">
        <f>H1801+H1802</f>
        <v>2898.216316</v>
      </c>
      <c r="I1803" s="67"/>
    </row>
    <row r="1804" spans="1:9" ht="15.75" customHeight="1">
      <c r="A1804" s="69"/>
      <c r="I1804" s="67"/>
    </row>
    <row r="1805" spans="1:9" ht="15.75" customHeight="1">
      <c r="A1805" s="69"/>
      <c r="I1805" s="67"/>
    </row>
    <row r="1806" spans="1:9" ht="15.75" customHeight="1">
      <c r="A1806" s="69"/>
      <c r="I1806" s="67"/>
    </row>
    <row r="1807" spans="1:9" ht="15.75" customHeight="1">
      <c r="A1807" s="69"/>
      <c r="I1807" s="67"/>
    </row>
    <row r="1808" spans="1:9" ht="15.75" customHeight="1">
      <c r="A1808" s="69"/>
      <c r="I1808" s="67"/>
    </row>
    <row r="1809" spans="1:9" ht="15.75" customHeight="1">
      <c r="A1809" s="69"/>
      <c r="I1809" s="67"/>
    </row>
    <row r="1810" spans="1:9" ht="15.75" customHeight="1">
      <c r="A1810" s="69"/>
      <c r="I1810" s="67"/>
    </row>
    <row r="1811" spans="1:9" ht="15.75" customHeight="1">
      <c r="A1811" s="69"/>
      <c r="I1811" s="67"/>
    </row>
    <row r="1812" spans="1:9" ht="15.75" customHeight="1">
      <c r="A1812" s="69"/>
      <c r="I1812" s="67"/>
    </row>
    <row r="1813" spans="1:9" ht="15.75" customHeight="1">
      <c r="A1813" s="117"/>
      <c r="B1813" s="117"/>
      <c r="C1813" s="117"/>
      <c r="D1813" s="117"/>
      <c r="E1813" s="117"/>
      <c r="F1813" s="117"/>
      <c r="G1813" s="117"/>
      <c r="H1813" s="117"/>
      <c r="I1813" s="117"/>
    </row>
    <row r="1814" spans="1:9" ht="15.75" customHeight="1">
      <c r="A1814" s="205" t="s">
        <v>102</v>
      </c>
      <c r="B1814" s="182"/>
      <c r="C1814" s="182"/>
      <c r="D1814" s="182"/>
      <c r="E1814" s="182"/>
      <c r="F1814" s="182"/>
      <c r="G1814" s="183"/>
      <c r="H1814" s="142" t="s">
        <v>103</v>
      </c>
      <c r="I1814" s="57"/>
    </row>
    <row r="1815" spans="1:9" ht="15.75" customHeight="1">
      <c r="A1815" s="143" t="s">
        <v>104</v>
      </c>
      <c r="B1815" s="144">
        <v>17</v>
      </c>
      <c r="C1815" s="237" t="s">
        <v>605</v>
      </c>
      <c r="D1815" s="182"/>
      <c r="E1815" s="182"/>
      <c r="F1815" s="182"/>
      <c r="G1815" s="183"/>
      <c r="H1815" s="57" t="s">
        <v>105</v>
      </c>
      <c r="I1815" s="57" t="s">
        <v>57</v>
      </c>
    </row>
    <row r="1816" spans="1:9" ht="15.75" customHeight="1">
      <c r="A1816" s="60" t="s">
        <v>106</v>
      </c>
      <c r="B1816" s="99">
        <v>17.03</v>
      </c>
      <c r="C1816" s="236" t="s">
        <v>616</v>
      </c>
      <c r="D1816" s="182"/>
      <c r="E1816" s="182"/>
      <c r="F1816" s="182"/>
      <c r="G1816" s="183"/>
      <c r="H1816" s="220" t="s">
        <v>130</v>
      </c>
      <c r="I1816" s="183"/>
    </row>
    <row r="1817" spans="1:9" ht="15.75" customHeight="1">
      <c r="A1817" s="209" t="s">
        <v>607</v>
      </c>
      <c r="B1817" s="185"/>
      <c r="C1817" s="185"/>
      <c r="D1817" s="185"/>
      <c r="E1817" s="185"/>
      <c r="F1817" s="185"/>
      <c r="G1817" s="185"/>
      <c r="H1817" s="185"/>
      <c r="I1817" s="186"/>
    </row>
    <row r="1818" spans="1:9" ht="15.75" customHeight="1">
      <c r="A1818" s="203"/>
      <c r="B1818" s="188"/>
      <c r="C1818" s="188"/>
      <c r="D1818" s="188"/>
      <c r="E1818" s="188"/>
      <c r="F1818" s="188"/>
      <c r="G1818" s="188"/>
      <c r="H1818" s="188"/>
      <c r="I1818" s="189"/>
    </row>
    <row r="1819" spans="1:9" ht="15.75" customHeight="1">
      <c r="A1819" s="63"/>
      <c r="B1819" s="64"/>
      <c r="C1819" s="64"/>
      <c r="D1819" s="64"/>
      <c r="E1819" s="64"/>
      <c r="F1819" s="64"/>
      <c r="G1819" s="64"/>
      <c r="H1819" s="64"/>
      <c r="I1819" s="65"/>
    </row>
    <row r="1820" spans="1:9" ht="15.75" customHeight="1">
      <c r="A1820" s="69"/>
      <c r="B1820" s="121" t="s">
        <v>608</v>
      </c>
      <c r="D1820" s="176"/>
      <c r="E1820" s="176">
        <v>458.93</v>
      </c>
      <c r="F1820" s="121" t="s">
        <v>609</v>
      </c>
      <c r="I1820" s="67"/>
    </row>
    <row r="1821" spans="1:9" ht="15.75" customHeight="1">
      <c r="A1821" s="69"/>
      <c r="B1821" s="121" t="s">
        <v>610</v>
      </c>
      <c r="E1821" s="176">
        <v>160</v>
      </c>
      <c r="I1821" s="67"/>
    </row>
    <row r="1822" spans="1:9" ht="15.75" customHeight="1">
      <c r="A1822" s="69"/>
      <c r="I1822" s="67"/>
    </row>
    <row r="1823" spans="1:9" ht="15.75" customHeight="1">
      <c r="A1823" s="69"/>
      <c r="E1823" s="121" t="s">
        <v>462</v>
      </c>
      <c r="F1823" s="121">
        <v>3.19</v>
      </c>
      <c r="G1823" s="121">
        <v>0.7</v>
      </c>
      <c r="H1823" s="121">
        <f t="shared" ref="H1823:H1824" si="40">F1823*G1823</f>
        <v>2.2329999999999997</v>
      </c>
      <c r="I1823" s="67"/>
    </row>
    <row r="1824" spans="1:9" ht="15.75" customHeight="1">
      <c r="A1824" s="69"/>
      <c r="E1824" s="121" t="s">
        <v>463</v>
      </c>
      <c r="F1824" s="121">
        <v>3.55</v>
      </c>
      <c r="G1824" s="121">
        <v>0.7</v>
      </c>
      <c r="H1824" s="121">
        <f t="shared" si="40"/>
        <v>2.4849999999999999</v>
      </c>
      <c r="I1824" s="67"/>
    </row>
    <row r="1825" spans="1:9" ht="15.75" customHeight="1">
      <c r="A1825" s="69"/>
      <c r="E1825" s="121" t="s">
        <v>124</v>
      </c>
      <c r="H1825" s="121">
        <f>H1823+H1824</f>
        <v>4.718</v>
      </c>
      <c r="I1825" s="67"/>
    </row>
    <row r="1826" spans="1:9" ht="15.75" customHeight="1">
      <c r="A1826" s="69"/>
      <c r="I1826" s="67"/>
    </row>
    <row r="1827" spans="1:9" ht="15.75" customHeight="1">
      <c r="A1827" s="69"/>
      <c r="G1827" s="177"/>
      <c r="I1827" s="67"/>
    </row>
    <row r="1828" spans="1:9" ht="15.75" customHeight="1">
      <c r="A1828" s="69"/>
      <c r="I1828" s="67"/>
    </row>
    <row r="1829" spans="1:9" ht="15.75" customHeight="1">
      <c r="A1829" s="69"/>
      <c r="I1829" s="67"/>
    </row>
    <row r="1830" spans="1:9" ht="15.75" customHeight="1">
      <c r="A1830" s="69"/>
      <c r="E1830" s="121" t="s">
        <v>612</v>
      </c>
      <c r="F1830" s="121">
        <v>4.71</v>
      </c>
      <c r="G1830" s="176">
        <v>458.93</v>
      </c>
      <c r="H1830" s="178">
        <f t="shared" ref="H1830:H1831" si="41">F1830*G1830</f>
        <v>2161.5603000000001</v>
      </c>
      <c r="I1830" s="67"/>
    </row>
    <row r="1831" spans="1:9" ht="15.75" customHeight="1">
      <c r="A1831" s="69"/>
      <c r="E1831" s="121" t="s">
        <v>613</v>
      </c>
      <c r="F1831" s="121">
        <v>1</v>
      </c>
      <c r="G1831" s="121">
        <v>160</v>
      </c>
      <c r="H1831" s="178">
        <f t="shared" si="41"/>
        <v>160</v>
      </c>
      <c r="I1831" s="67"/>
    </row>
    <row r="1832" spans="1:9" ht="15.75" customHeight="1">
      <c r="A1832" s="69"/>
      <c r="E1832" s="121" t="s">
        <v>8</v>
      </c>
      <c r="H1832" s="178">
        <f>H1830+H1831</f>
        <v>2321.5603000000001</v>
      </c>
      <c r="I1832" s="67"/>
    </row>
    <row r="1833" spans="1:9" ht="15.75" customHeight="1">
      <c r="A1833" s="69"/>
      <c r="E1833" s="121" t="s">
        <v>614</v>
      </c>
      <c r="G1833" s="177">
        <v>0.13</v>
      </c>
      <c r="H1833" s="178">
        <f>H1832*13%</f>
        <v>301.80283900000001</v>
      </c>
      <c r="I1833" s="67"/>
    </row>
    <row r="1834" spans="1:9" ht="15.75" customHeight="1">
      <c r="A1834" s="69"/>
      <c r="E1834" s="121" t="s">
        <v>8</v>
      </c>
      <c r="H1834" s="178">
        <f>H1832+H1833</f>
        <v>2623.363139</v>
      </c>
      <c r="I1834" s="67"/>
    </row>
    <row r="1835" spans="1:9" ht="15.75" customHeight="1">
      <c r="A1835" s="69"/>
      <c r="I1835" s="67"/>
    </row>
    <row r="1836" spans="1:9" ht="15.75" customHeight="1">
      <c r="A1836" s="69"/>
      <c r="I1836" s="67"/>
    </row>
    <row r="1837" spans="1:9" ht="15.75" customHeight="1">
      <c r="A1837" s="69"/>
      <c r="I1837" s="67"/>
    </row>
    <row r="1838" spans="1:9" ht="15.75" customHeight="1">
      <c r="A1838" s="69"/>
      <c r="I1838" s="67"/>
    </row>
    <row r="1839" spans="1:9" ht="15.75" customHeight="1">
      <c r="A1839" s="71"/>
      <c r="B1839" s="72"/>
      <c r="C1839" s="72"/>
      <c r="D1839" s="72"/>
      <c r="E1839" s="72"/>
      <c r="F1839" s="72"/>
      <c r="G1839" s="72"/>
      <c r="H1839" s="72"/>
      <c r="I1839" s="73"/>
    </row>
    <row r="1840" spans="1:9" ht="15.75" customHeight="1">
      <c r="A1840" s="117"/>
      <c r="B1840" s="117"/>
      <c r="C1840" s="117"/>
      <c r="D1840" s="117"/>
      <c r="E1840" s="117"/>
      <c r="F1840" s="117"/>
      <c r="G1840" s="117"/>
      <c r="H1840" s="117"/>
      <c r="I1840" s="117"/>
    </row>
    <row r="1841" spans="1:9" ht="15.75" customHeight="1">
      <c r="A1841" s="205" t="s">
        <v>102</v>
      </c>
      <c r="B1841" s="182"/>
      <c r="C1841" s="182"/>
      <c r="D1841" s="182"/>
      <c r="E1841" s="182"/>
      <c r="F1841" s="182"/>
      <c r="G1841" s="183"/>
      <c r="H1841" s="142" t="s">
        <v>103</v>
      </c>
      <c r="I1841" s="57"/>
    </row>
    <row r="1842" spans="1:9" ht="15.75" customHeight="1">
      <c r="A1842" s="143" t="s">
        <v>104</v>
      </c>
      <c r="B1842" s="144">
        <v>17</v>
      </c>
      <c r="C1842" s="237" t="s">
        <v>605</v>
      </c>
      <c r="D1842" s="182"/>
      <c r="E1842" s="182"/>
      <c r="F1842" s="182"/>
      <c r="G1842" s="183"/>
      <c r="H1842" s="57" t="s">
        <v>105</v>
      </c>
      <c r="I1842" s="57" t="s">
        <v>57</v>
      </c>
    </row>
    <row r="1843" spans="1:9" ht="15.75" customHeight="1">
      <c r="A1843" s="60" t="s">
        <v>106</v>
      </c>
      <c r="B1843" s="99">
        <v>17.04</v>
      </c>
      <c r="C1843" s="236" t="s">
        <v>617</v>
      </c>
      <c r="D1843" s="182"/>
      <c r="E1843" s="182"/>
      <c r="F1843" s="182"/>
      <c r="G1843" s="183"/>
      <c r="H1843" s="220" t="s">
        <v>130</v>
      </c>
      <c r="I1843" s="183"/>
    </row>
    <row r="1844" spans="1:9" ht="15.75" customHeight="1">
      <c r="A1844" s="209" t="s">
        <v>607</v>
      </c>
      <c r="B1844" s="185"/>
      <c r="C1844" s="185"/>
      <c r="D1844" s="185"/>
      <c r="E1844" s="185"/>
      <c r="F1844" s="185"/>
      <c r="G1844" s="185"/>
      <c r="H1844" s="185"/>
      <c r="I1844" s="186"/>
    </row>
    <row r="1845" spans="1:9" ht="15.75" customHeight="1">
      <c r="A1845" s="203"/>
      <c r="B1845" s="188"/>
      <c r="C1845" s="188"/>
      <c r="D1845" s="188"/>
      <c r="E1845" s="188"/>
      <c r="F1845" s="188"/>
      <c r="G1845" s="188"/>
      <c r="H1845" s="188"/>
      <c r="I1845" s="189"/>
    </row>
    <row r="1846" spans="1:9" ht="15.75" customHeight="1">
      <c r="A1846" s="63"/>
      <c r="B1846" s="64"/>
      <c r="C1846" s="64"/>
      <c r="D1846" s="64"/>
      <c r="E1846" s="64"/>
      <c r="F1846" s="64"/>
      <c r="G1846" s="64"/>
      <c r="H1846" s="64"/>
      <c r="I1846" s="65"/>
    </row>
    <row r="1847" spans="1:9" ht="15.75" customHeight="1">
      <c r="A1847" s="69"/>
      <c r="B1847" s="85"/>
      <c r="C1847" s="85" t="s">
        <v>608</v>
      </c>
      <c r="D1847" s="85"/>
      <c r="E1847" s="176"/>
      <c r="F1847" s="176">
        <v>458.93</v>
      </c>
      <c r="G1847" s="85" t="s">
        <v>609</v>
      </c>
      <c r="H1847" s="85"/>
      <c r="I1847" s="67"/>
    </row>
    <row r="1848" spans="1:9" ht="15.75" customHeight="1">
      <c r="A1848" s="69"/>
      <c r="B1848" s="85"/>
      <c r="C1848" s="85" t="s">
        <v>610</v>
      </c>
      <c r="D1848" s="85"/>
      <c r="E1848" s="85"/>
      <c r="F1848" s="176">
        <v>160</v>
      </c>
      <c r="G1848" s="85"/>
      <c r="H1848" s="85"/>
      <c r="I1848" s="67"/>
    </row>
    <row r="1849" spans="1:9" ht="15.75" customHeight="1">
      <c r="A1849" s="69"/>
      <c r="B1849" s="85"/>
      <c r="C1849" s="85"/>
      <c r="D1849" s="85"/>
      <c r="E1849" s="85"/>
      <c r="F1849" s="85"/>
      <c r="G1849" s="85"/>
      <c r="H1849" s="85"/>
      <c r="I1849" s="67"/>
    </row>
    <row r="1850" spans="1:9" ht="15.75" customHeight="1">
      <c r="A1850" s="69"/>
      <c r="B1850" s="85"/>
      <c r="C1850" s="85"/>
      <c r="D1850" s="85"/>
      <c r="E1850" s="85"/>
      <c r="F1850" s="85"/>
      <c r="G1850" s="85"/>
      <c r="H1850" s="85"/>
      <c r="I1850" s="67"/>
    </row>
    <row r="1851" spans="1:9" ht="15.75" customHeight="1">
      <c r="A1851" s="69"/>
      <c r="B1851" s="85"/>
      <c r="C1851" s="85"/>
      <c r="D1851" s="85"/>
      <c r="E1851" s="85" t="s">
        <v>462</v>
      </c>
      <c r="F1851" s="85">
        <v>3.19</v>
      </c>
      <c r="G1851" s="85">
        <v>0.7</v>
      </c>
      <c r="H1851" s="85">
        <f>F1851*G1851</f>
        <v>2.2329999999999997</v>
      </c>
      <c r="I1851" s="67"/>
    </row>
    <row r="1852" spans="1:9" ht="15.75" customHeight="1">
      <c r="A1852" s="69"/>
      <c r="B1852" s="85"/>
      <c r="C1852" s="85"/>
      <c r="D1852" s="85"/>
      <c r="E1852" s="85" t="s">
        <v>124</v>
      </c>
      <c r="F1852" s="85"/>
      <c r="G1852" s="85"/>
      <c r="H1852" s="85">
        <f>H1851</f>
        <v>2.2329999999999997</v>
      </c>
      <c r="I1852" s="67"/>
    </row>
    <row r="1853" spans="1:9" ht="15.75" customHeight="1">
      <c r="A1853" s="69"/>
      <c r="B1853" s="85"/>
      <c r="C1853" s="85"/>
      <c r="D1853" s="85"/>
      <c r="E1853" s="85"/>
      <c r="F1853" s="85"/>
      <c r="G1853" s="85"/>
      <c r="H1853" s="85"/>
      <c r="I1853" s="67"/>
    </row>
    <row r="1854" spans="1:9" ht="15.75" customHeight="1">
      <c r="A1854" s="69"/>
      <c r="B1854" s="85"/>
      <c r="C1854" s="85"/>
      <c r="D1854" s="85"/>
      <c r="E1854" s="85"/>
      <c r="F1854" s="85"/>
      <c r="G1854" s="85"/>
      <c r="H1854" s="85"/>
      <c r="I1854" s="67"/>
    </row>
    <row r="1855" spans="1:9" ht="15.75" customHeight="1">
      <c r="A1855" s="69"/>
      <c r="B1855" s="85"/>
      <c r="C1855" s="85"/>
      <c r="D1855" s="85"/>
      <c r="E1855" s="85"/>
      <c r="F1855" s="85"/>
      <c r="G1855" s="177"/>
      <c r="H1855" s="85"/>
      <c r="I1855" s="67"/>
    </row>
    <row r="1856" spans="1:9" ht="15.75" customHeight="1">
      <c r="A1856" s="69"/>
      <c r="B1856" s="85"/>
      <c r="C1856" s="85"/>
      <c r="D1856" s="85"/>
      <c r="E1856" s="85"/>
      <c r="F1856" s="85"/>
      <c r="G1856" s="85"/>
      <c r="H1856" s="85"/>
      <c r="I1856" s="67"/>
    </row>
    <row r="1857" spans="1:9" ht="15.75" customHeight="1">
      <c r="A1857" s="69"/>
      <c r="B1857" s="85"/>
      <c r="C1857" s="85"/>
      <c r="D1857" s="85"/>
      <c r="E1857" s="85"/>
      <c r="F1857" s="85"/>
      <c r="G1857" s="85"/>
      <c r="H1857" s="85"/>
      <c r="I1857" s="67"/>
    </row>
    <row r="1858" spans="1:9" ht="15.75" customHeight="1">
      <c r="A1858" s="69"/>
      <c r="B1858" s="85"/>
      <c r="C1858" s="85"/>
      <c r="D1858" s="85"/>
      <c r="E1858" s="85" t="s">
        <v>612</v>
      </c>
      <c r="F1858" s="85">
        <v>2.23</v>
      </c>
      <c r="G1858" s="176">
        <v>458.93</v>
      </c>
      <c r="H1858" s="178">
        <f t="shared" ref="H1858:H1859" si="42">F1858*G1858</f>
        <v>1023.4139</v>
      </c>
      <c r="I1858" s="67"/>
    </row>
    <row r="1859" spans="1:9" ht="15.75" customHeight="1">
      <c r="A1859" s="69"/>
      <c r="B1859" s="85"/>
      <c r="C1859" s="85"/>
      <c r="D1859" s="85"/>
      <c r="E1859" s="85" t="s">
        <v>613</v>
      </c>
      <c r="F1859" s="85">
        <v>1</v>
      </c>
      <c r="G1859" s="85">
        <v>160</v>
      </c>
      <c r="H1859" s="178">
        <f t="shared" si="42"/>
        <v>160</v>
      </c>
      <c r="I1859" s="67"/>
    </row>
    <row r="1860" spans="1:9" ht="15.75" customHeight="1">
      <c r="A1860" s="69"/>
      <c r="B1860" s="85"/>
      <c r="C1860" s="85"/>
      <c r="D1860" s="85"/>
      <c r="E1860" s="85" t="s">
        <v>8</v>
      </c>
      <c r="F1860" s="85"/>
      <c r="G1860" s="85"/>
      <c r="H1860" s="178">
        <f>H1858+H1859</f>
        <v>1183.4139</v>
      </c>
      <c r="I1860" s="67"/>
    </row>
    <row r="1861" spans="1:9" ht="15.75" customHeight="1">
      <c r="A1861" s="69"/>
      <c r="B1861" s="85"/>
      <c r="C1861" s="85"/>
      <c r="D1861" s="85"/>
      <c r="E1861" s="85" t="s">
        <v>614</v>
      </c>
      <c r="F1861" s="85"/>
      <c r="G1861" s="177">
        <v>0.13</v>
      </c>
      <c r="H1861" s="178">
        <f>H1860*13%</f>
        <v>153.843807</v>
      </c>
      <c r="I1861" s="67"/>
    </row>
    <row r="1862" spans="1:9" ht="15.75" customHeight="1">
      <c r="A1862" s="69"/>
      <c r="B1862" s="85"/>
      <c r="C1862" s="85"/>
      <c r="D1862" s="85"/>
      <c r="E1862" s="85" t="s">
        <v>8</v>
      </c>
      <c r="F1862" s="85"/>
      <c r="G1862" s="85"/>
      <c r="H1862" s="178">
        <f>H1860+H1861</f>
        <v>1337.257707</v>
      </c>
      <c r="I1862" s="67"/>
    </row>
    <row r="1863" spans="1:9" ht="15.75" customHeight="1">
      <c r="A1863" s="71"/>
      <c r="B1863" s="72"/>
      <c r="C1863" s="72"/>
      <c r="D1863" s="72"/>
      <c r="E1863" s="72"/>
      <c r="F1863" s="72"/>
      <c r="G1863" s="72"/>
      <c r="H1863" s="72"/>
      <c r="I1863" s="73"/>
    </row>
    <row r="1864" spans="1:9" ht="15.75" customHeight="1">
      <c r="A1864" s="117"/>
      <c r="B1864" s="117"/>
      <c r="C1864" s="117"/>
      <c r="D1864" s="117"/>
      <c r="E1864" s="117"/>
      <c r="F1864" s="117"/>
      <c r="G1864" s="117"/>
      <c r="H1864" s="117"/>
      <c r="I1864" s="117"/>
    </row>
    <row r="1865" spans="1:9" ht="15" customHeight="1">
      <c r="A1865" s="205" t="s">
        <v>102</v>
      </c>
      <c r="B1865" s="182"/>
      <c r="C1865" s="182"/>
      <c r="D1865" s="182"/>
      <c r="E1865" s="182"/>
      <c r="F1865" s="182"/>
      <c r="G1865" s="183"/>
      <c r="H1865" s="142" t="s">
        <v>103</v>
      </c>
      <c r="I1865" s="57"/>
    </row>
    <row r="1866" spans="1:9" ht="15.75" customHeight="1">
      <c r="A1866" s="143" t="s">
        <v>104</v>
      </c>
      <c r="B1866" s="144">
        <v>17</v>
      </c>
      <c r="C1866" s="237" t="s">
        <v>605</v>
      </c>
      <c r="D1866" s="182"/>
      <c r="E1866" s="182"/>
      <c r="F1866" s="182"/>
      <c r="G1866" s="183"/>
      <c r="H1866" s="57" t="s">
        <v>105</v>
      </c>
      <c r="I1866" s="57" t="s">
        <v>57</v>
      </c>
    </row>
    <row r="1867" spans="1:9" ht="15.75" customHeight="1">
      <c r="A1867" s="60" t="s">
        <v>106</v>
      </c>
      <c r="B1867" s="99">
        <v>17.05</v>
      </c>
      <c r="C1867" s="236" t="s">
        <v>618</v>
      </c>
      <c r="D1867" s="182"/>
      <c r="E1867" s="182"/>
      <c r="F1867" s="182"/>
      <c r="G1867" s="183"/>
      <c r="H1867" s="220" t="s">
        <v>130</v>
      </c>
      <c r="I1867" s="183"/>
    </row>
    <row r="1868" spans="1:9" ht="15.75" customHeight="1">
      <c r="A1868" s="209" t="s">
        <v>607</v>
      </c>
      <c r="B1868" s="185"/>
      <c r="C1868" s="185"/>
      <c r="D1868" s="185"/>
      <c r="E1868" s="185"/>
      <c r="F1868" s="185"/>
      <c r="G1868" s="185"/>
      <c r="H1868" s="185"/>
      <c r="I1868" s="186"/>
    </row>
    <row r="1869" spans="1:9" ht="15.75" customHeight="1">
      <c r="A1869" s="203"/>
      <c r="B1869" s="188"/>
      <c r="C1869" s="188"/>
      <c r="D1869" s="188"/>
      <c r="E1869" s="188"/>
      <c r="F1869" s="188"/>
      <c r="G1869" s="188"/>
      <c r="H1869" s="188"/>
      <c r="I1869" s="189"/>
    </row>
    <row r="1870" spans="1:9" ht="15.75" customHeight="1">
      <c r="A1870" s="63"/>
      <c r="B1870" s="64"/>
      <c r="C1870" s="64"/>
      <c r="D1870" s="64"/>
      <c r="E1870" s="64"/>
      <c r="F1870" s="64"/>
      <c r="G1870" s="64"/>
      <c r="H1870" s="64"/>
      <c r="I1870" s="65"/>
    </row>
    <row r="1871" spans="1:9" ht="15.75" customHeight="1">
      <c r="A1871" s="69"/>
      <c r="C1871" s="121" t="s">
        <v>608</v>
      </c>
      <c r="E1871" s="176"/>
      <c r="F1871" s="176">
        <v>458.93</v>
      </c>
      <c r="G1871" s="121" t="s">
        <v>609</v>
      </c>
      <c r="I1871" s="67"/>
    </row>
    <row r="1872" spans="1:9" ht="15.75" customHeight="1">
      <c r="A1872" s="69"/>
      <c r="C1872" s="121" t="s">
        <v>610</v>
      </c>
      <c r="F1872" s="176">
        <v>160</v>
      </c>
      <c r="I1872" s="67"/>
    </row>
    <row r="1873" spans="1:9" ht="15.75" customHeight="1">
      <c r="A1873" s="69"/>
      <c r="I1873" s="67"/>
    </row>
    <row r="1874" spans="1:9" ht="15.75" customHeight="1">
      <c r="A1874" s="69"/>
      <c r="I1874" s="67"/>
    </row>
    <row r="1875" spans="1:9" ht="15.75" customHeight="1">
      <c r="A1875" s="69"/>
      <c r="E1875" s="121" t="s">
        <v>462</v>
      </c>
      <c r="F1875" s="121">
        <v>2</v>
      </c>
      <c r="G1875" s="121">
        <v>0.8</v>
      </c>
      <c r="H1875" s="121">
        <f>F1875*G1875</f>
        <v>1.6</v>
      </c>
      <c r="I1875" s="67"/>
    </row>
    <row r="1876" spans="1:9" ht="15.75" customHeight="1">
      <c r="A1876" s="69"/>
      <c r="E1876" s="121" t="s">
        <v>124</v>
      </c>
      <c r="H1876" s="121">
        <f>H1875</f>
        <v>1.6</v>
      </c>
      <c r="I1876" s="67"/>
    </row>
    <row r="1877" spans="1:9" ht="15.75" customHeight="1">
      <c r="A1877" s="69"/>
      <c r="I1877" s="67"/>
    </row>
    <row r="1878" spans="1:9" ht="15.75" customHeight="1">
      <c r="A1878" s="69"/>
      <c r="I1878" s="67"/>
    </row>
    <row r="1879" spans="1:9" ht="15.75" customHeight="1">
      <c r="A1879" s="69"/>
      <c r="G1879" s="177"/>
      <c r="I1879" s="67"/>
    </row>
    <row r="1880" spans="1:9" ht="15.75" customHeight="1">
      <c r="A1880" s="69"/>
      <c r="I1880" s="67"/>
    </row>
    <row r="1881" spans="1:9" ht="15.75" customHeight="1">
      <c r="A1881" s="69"/>
      <c r="I1881" s="67"/>
    </row>
    <row r="1882" spans="1:9" ht="15.75" customHeight="1">
      <c r="A1882" s="69"/>
      <c r="E1882" s="121" t="s">
        <v>612</v>
      </c>
      <c r="F1882" s="121">
        <v>1.66</v>
      </c>
      <c r="G1882" s="176">
        <v>458.93</v>
      </c>
      <c r="H1882" s="178">
        <f t="shared" ref="H1882:H1883" si="43">F1882*G1882</f>
        <v>761.82380000000001</v>
      </c>
      <c r="I1882" s="67"/>
    </row>
    <row r="1883" spans="1:9" ht="15.75" customHeight="1">
      <c r="A1883" s="69"/>
      <c r="E1883" s="121" t="s">
        <v>613</v>
      </c>
      <c r="F1883" s="121">
        <v>0</v>
      </c>
      <c r="G1883" s="121">
        <v>0</v>
      </c>
      <c r="H1883" s="178">
        <f t="shared" si="43"/>
        <v>0</v>
      </c>
      <c r="I1883" s="67"/>
    </row>
    <row r="1884" spans="1:9" ht="15.75" customHeight="1">
      <c r="A1884" s="69"/>
      <c r="E1884" s="121" t="s">
        <v>8</v>
      </c>
      <c r="H1884" s="178">
        <f>H1882+H1883</f>
        <v>761.82380000000001</v>
      </c>
      <c r="I1884" s="67"/>
    </row>
    <row r="1885" spans="1:9" ht="15.75" customHeight="1">
      <c r="A1885" s="69"/>
      <c r="E1885" s="121" t="s">
        <v>614</v>
      </c>
      <c r="G1885" s="177">
        <v>0.13</v>
      </c>
      <c r="H1885" s="178">
        <f>H1884*13%</f>
        <v>99.03709400000001</v>
      </c>
      <c r="I1885" s="67"/>
    </row>
    <row r="1886" spans="1:9" ht="15.75" customHeight="1">
      <c r="A1886" s="69"/>
      <c r="E1886" s="121" t="s">
        <v>8</v>
      </c>
      <c r="H1886" s="178">
        <f>H1884+H1885</f>
        <v>860.86089400000003</v>
      </c>
      <c r="I1886" s="67"/>
    </row>
    <row r="1887" spans="1:9" ht="15.75" customHeight="1">
      <c r="A1887" s="71"/>
      <c r="B1887" s="72"/>
      <c r="C1887" s="72"/>
      <c r="D1887" s="72"/>
      <c r="E1887" s="72"/>
      <c r="F1887" s="72"/>
      <c r="G1887" s="72"/>
      <c r="H1887" s="72"/>
      <c r="I1887" s="73"/>
    </row>
    <row r="1888" spans="1:9" ht="15.75" customHeight="1">
      <c r="A1888" s="117"/>
      <c r="B1888" s="117"/>
      <c r="C1888" s="117"/>
      <c r="D1888" s="117"/>
      <c r="E1888" s="117"/>
      <c r="F1888" s="117"/>
      <c r="G1888" s="117"/>
      <c r="H1888" s="117"/>
      <c r="I1888" s="117"/>
    </row>
    <row r="1889" spans="1:9" ht="15.75" customHeight="1">
      <c r="A1889" s="205" t="s">
        <v>102</v>
      </c>
      <c r="B1889" s="182"/>
      <c r="C1889" s="182"/>
      <c r="D1889" s="182"/>
      <c r="E1889" s="182"/>
      <c r="F1889" s="182"/>
      <c r="G1889" s="183"/>
      <c r="H1889" s="142" t="s">
        <v>103</v>
      </c>
      <c r="I1889" s="57"/>
    </row>
    <row r="1890" spans="1:9" ht="15.75" customHeight="1">
      <c r="A1890" s="143" t="s">
        <v>104</v>
      </c>
      <c r="B1890" s="144">
        <v>17</v>
      </c>
      <c r="C1890" s="237" t="s">
        <v>605</v>
      </c>
      <c r="D1890" s="182"/>
      <c r="E1890" s="182"/>
      <c r="F1890" s="182"/>
      <c r="G1890" s="183"/>
      <c r="H1890" s="57" t="s">
        <v>105</v>
      </c>
      <c r="I1890" s="57" t="s">
        <v>57</v>
      </c>
    </row>
    <row r="1891" spans="1:9" ht="15.75" customHeight="1">
      <c r="A1891" s="60" t="s">
        <v>106</v>
      </c>
      <c r="B1891" s="99">
        <v>17.059999999999999</v>
      </c>
      <c r="C1891" s="236" t="s">
        <v>619</v>
      </c>
      <c r="D1891" s="182"/>
      <c r="E1891" s="182"/>
      <c r="F1891" s="182"/>
      <c r="G1891" s="183"/>
      <c r="H1891" s="220" t="s">
        <v>130</v>
      </c>
      <c r="I1891" s="183"/>
    </row>
    <row r="1892" spans="1:9" ht="15.75" customHeight="1">
      <c r="A1892" s="209" t="s">
        <v>607</v>
      </c>
      <c r="B1892" s="185"/>
      <c r="C1892" s="185"/>
      <c r="D1892" s="185"/>
      <c r="E1892" s="185"/>
      <c r="F1892" s="185"/>
      <c r="G1892" s="185"/>
      <c r="H1892" s="185"/>
      <c r="I1892" s="186"/>
    </row>
    <row r="1893" spans="1:9" ht="15.75" customHeight="1">
      <c r="A1893" s="203"/>
      <c r="B1893" s="188"/>
      <c r="C1893" s="188"/>
      <c r="D1893" s="188"/>
      <c r="E1893" s="188"/>
      <c r="F1893" s="188"/>
      <c r="G1893" s="188"/>
      <c r="H1893" s="188"/>
      <c r="I1893" s="189"/>
    </row>
    <row r="1894" spans="1:9" ht="15.75" customHeight="1">
      <c r="A1894" s="63"/>
      <c r="B1894" s="64"/>
      <c r="C1894" s="64"/>
      <c r="D1894" s="64"/>
      <c r="E1894" s="64"/>
      <c r="F1894" s="64"/>
      <c r="G1894" s="64"/>
      <c r="H1894" s="64"/>
      <c r="I1894" s="65"/>
    </row>
    <row r="1895" spans="1:9" ht="15.75" customHeight="1">
      <c r="A1895" s="69"/>
      <c r="D1895" s="121" t="s">
        <v>608</v>
      </c>
      <c r="E1895" s="176"/>
      <c r="F1895" s="176">
        <v>458.93</v>
      </c>
      <c r="G1895" s="121" t="s">
        <v>609</v>
      </c>
      <c r="I1895" s="67"/>
    </row>
    <row r="1896" spans="1:9" ht="15.75" customHeight="1">
      <c r="A1896" s="69"/>
      <c r="D1896" s="179" t="s">
        <v>610</v>
      </c>
      <c r="F1896" s="176">
        <v>160</v>
      </c>
      <c r="I1896" s="67"/>
    </row>
    <row r="1897" spans="1:9" ht="15.75" customHeight="1">
      <c r="A1897" s="69"/>
      <c r="I1897" s="67"/>
    </row>
    <row r="1898" spans="1:9" ht="15.75" customHeight="1">
      <c r="A1898" s="69"/>
      <c r="I1898" s="67"/>
    </row>
    <row r="1899" spans="1:9" ht="15.75" customHeight="1">
      <c r="A1899" s="69"/>
      <c r="E1899" s="121" t="s">
        <v>462</v>
      </c>
      <c r="F1899" s="121">
        <v>4.0999999999999996</v>
      </c>
      <c r="G1899" s="121">
        <v>0.7</v>
      </c>
      <c r="H1899" s="121">
        <f t="shared" ref="H1899:H1900" si="44">F1899*G1899</f>
        <v>2.8699999999999997</v>
      </c>
      <c r="I1899" s="67"/>
    </row>
    <row r="1900" spans="1:9" ht="15.75" customHeight="1">
      <c r="A1900" s="69"/>
      <c r="E1900" s="121" t="s">
        <v>462</v>
      </c>
      <c r="F1900" s="121">
        <v>2.56</v>
      </c>
      <c r="G1900" s="121">
        <v>0.7</v>
      </c>
      <c r="H1900" s="121">
        <f t="shared" si="44"/>
        <v>1.7919999999999998</v>
      </c>
      <c r="I1900" s="67"/>
    </row>
    <row r="1901" spans="1:9" ht="15.75" customHeight="1">
      <c r="A1901" s="69"/>
      <c r="E1901" s="121" t="s">
        <v>124</v>
      </c>
      <c r="H1901" s="121">
        <f>H1900+H1899</f>
        <v>4.661999999999999</v>
      </c>
      <c r="I1901" s="67"/>
    </row>
    <row r="1902" spans="1:9" ht="15.75" customHeight="1">
      <c r="A1902" s="69"/>
      <c r="I1902" s="67"/>
    </row>
    <row r="1903" spans="1:9" ht="15.75" customHeight="1">
      <c r="A1903" s="69"/>
      <c r="G1903" s="177"/>
      <c r="I1903" s="67"/>
    </row>
    <row r="1904" spans="1:9" ht="15.75" customHeight="1">
      <c r="A1904" s="69"/>
      <c r="I1904" s="67"/>
    </row>
    <row r="1905" spans="1:9" ht="15.75" customHeight="1">
      <c r="A1905" s="69"/>
      <c r="I1905" s="67"/>
    </row>
    <row r="1906" spans="1:9" ht="15.75" customHeight="1">
      <c r="A1906" s="69"/>
      <c r="E1906" s="121" t="s">
        <v>612</v>
      </c>
      <c r="F1906" s="121">
        <v>4.66</v>
      </c>
      <c r="G1906" s="176">
        <v>458.93</v>
      </c>
      <c r="H1906" s="178">
        <f t="shared" ref="H1906:H1907" si="45">F1906*G1906</f>
        <v>2138.6138000000001</v>
      </c>
      <c r="I1906" s="67"/>
    </row>
    <row r="1907" spans="1:9" ht="15.75" customHeight="1">
      <c r="A1907" s="69"/>
      <c r="E1907" s="121" t="s">
        <v>613</v>
      </c>
      <c r="F1907" s="121">
        <v>2</v>
      </c>
      <c r="G1907" s="121">
        <v>160</v>
      </c>
      <c r="H1907" s="178">
        <f t="shared" si="45"/>
        <v>320</v>
      </c>
      <c r="I1907" s="67"/>
    </row>
    <row r="1908" spans="1:9" ht="15.75" customHeight="1">
      <c r="A1908" s="69"/>
      <c r="E1908" s="121" t="s">
        <v>8</v>
      </c>
      <c r="H1908" s="178">
        <f>H1906+H1907</f>
        <v>2458.6138000000001</v>
      </c>
      <c r="I1908" s="67"/>
    </row>
    <row r="1909" spans="1:9" ht="15.75" customHeight="1">
      <c r="A1909" s="69"/>
      <c r="E1909" s="121" t="s">
        <v>614</v>
      </c>
      <c r="G1909" s="177">
        <v>0.13</v>
      </c>
      <c r="H1909" s="178">
        <f>H1908*13%</f>
        <v>319.61979400000001</v>
      </c>
      <c r="I1909" s="67"/>
    </row>
    <row r="1910" spans="1:9" ht="15.75" customHeight="1">
      <c r="A1910" s="69"/>
      <c r="E1910" s="121" t="s">
        <v>8</v>
      </c>
      <c r="H1910" s="178">
        <f>H1908+H1909</f>
        <v>2778.2335940000003</v>
      </c>
      <c r="I1910" s="67"/>
    </row>
    <row r="1911" spans="1:9" ht="15.75" customHeight="1">
      <c r="A1911" s="69"/>
      <c r="I1911" s="67"/>
    </row>
    <row r="1912" spans="1:9" ht="15.75" customHeight="1">
      <c r="A1912" s="69"/>
      <c r="I1912" s="67"/>
    </row>
    <row r="1913" spans="1:9" ht="15.75" customHeight="1">
      <c r="A1913" s="69"/>
      <c r="I1913" s="67"/>
    </row>
    <row r="1914" spans="1:9" ht="15.75" customHeight="1">
      <c r="A1914" s="69"/>
      <c r="I1914" s="67"/>
    </row>
    <row r="1915" spans="1:9" ht="15.75" customHeight="1">
      <c r="A1915" s="69"/>
      <c r="I1915" s="67"/>
    </row>
    <row r="1916" spans="1:9" ht="15.75" customHeight="1">
      <c r="A1916" s="71"/>
      <c r="B1916" s="72"/>
      <c r="C1916" s="72"/>
      <c r="D1916" s="72"/>
      <c r="E1916" s="72"/>
      <c r="F1916" s="72"/>
      <c r="G1916" s="72"/>
      <c r="H1916" s="72"/>
      <c r="I1916" s="73"/>
    </row>
    <row r="1917" spans="1:9" ht="15.75" customHeight="1">
      <c r="A1917" s="72"/>
      <c r="B1917" s="72"/>
      <c r="C1917" s="72"/>
      <c r="D1917" s="72"/>
      <c r="E1917" s="72"/>
      <c r="F1917" s="72"/>
      <c r="G1917" s="72"/>
      <c r="H1917" s="72"/>
      <c r="I1917" s="72"/>
    </row>
    <row r="1918" spans="1:9" ht="15.75" customHeight="1">
      <c r="A1918" s="205" t="s">
        <v>102</v>
      </c>
      <c r="B1918" s="182"/>
      <c r="C1918" s="182"/>
      <c r="D1918" s="182"/>
      <c r="E1918" s="182"/>
      <c r="F1918" s="182"/>
      <c r="G1918" s="183"/>
      <c r="H1918" s="142" t="s">
        <v>103</v>
      </c>
      <c r="I1918" s="57"/>
    </row>
    <row r="1919" spans="1:9" ht="15.75" customHeight="1">
      <c r="A1919" s="143" t="s">
        <v>104</v>
      </c>
      <c r="B1919" s="144">
        <v>17</v>
      </c>
      <c r="C1919" s="237" t="s">
        <v>605</v>
      </c>
      <c r="D1919" s="182"/>
      <c r="E1919" s="182"/>
      <c r="F1919" s="182"/>
      <c r="G1919" s="183"/>
      <c r="H1919" s="57" t="s">
        <v>105</v>
      </c>
      <c r="I1919" s="57" t="s">
        <v>57</v>
      </c>
    </row>
    <row r="1920" spans="1:9" ht="15.75" customHeight="1">
      <c r="A1920" s="60" t="s">
        <v>106</v>
      </c>
      <c r="B1920" s="99">
        <v>17.07</v>
      </c>
      <c r="C1920" s="236" t="s">
        <v>620</v>
      </c>
      <c r="D1920" s="182"/>
      <c r="E1920" s="182"/>
      <c r="F1920" s="182"/>
      <c r="G1920" s="183"/>
      <c r="H1920" s="220" t="s">
        <v>130</v>
      </c>
      <c r="I1920" s="183"/>
    </row>
    <row r="1921" spans="1:9" ht="15.75" customHeight="1">
      <c r="A1921" s="209" t="s">
        <v>607</v>
      </c>
      <c r="B1921" s="185"/>
      <c r="C1921" s="185"/>
      <c r="D1921" s="185"/>
      <c r="E1921" s="185"/>
      <c r="F1921" s="185"/>
      <c r="G1921" s="185"/>
      <c r="H1921" s="185"/>
      <c r="I1921" s="186"/>
    </row>
    <row r="1922" spans="1:9" ht="15.75" customHeight="1">
      <c r="A1922" s="203"/>
      <c r="B1922" s="188"/>
      <c r="C1922" s="188"/>
      <c r="D1922" s="188"/>
      <c r="E1922" s="188"/>
      <c r="F1922" s="188"/>
      <c r="G1922" s="188"/>
      <c r="H1922" s="188"/>
      <c r="I1922" s="189"/>
    </row>
    <row r="1923" spans="1:9" ht="15.75" customHeight="1">
      <c r="A1923" s="63"/>
      <c r="B1923" s="64"/>
      <c r="C1923" s="64"/>
      <c r="D1923" s="64"/>
      <c r="E1923" s="64"/>
      <c r="F1923" s="64"/>
      <c r="G1923" s="64"/>
      <c r="H1923" s="64"/>
      <c r="I1923" s="65"/>
    </row>
    <row r="1924" spans="1:9" ht="15.75" customHeight="1">
      <c r="A1924" s="69"/>
      <c r="D1924" s="121" t="s">
        <v>608</v>
      </c>
      <c r="F1924" s="176"/>
      <c r="G1924" s="176">
        <v>458.93</v>
      </c>
      <c r="H1924" s="121" t="s">
        <v>609</v>
      </c>
    </row>
    <row r="1925" spans="1:9" ht="15.75" customHeight="1">
      <c r="A1925" s="69"/>
      <c r="D1925" s="121" t="s">
        <v>610</v>
      </c>
      <c r="G1925" s="176">
        <v>160</v>
      </c>
    </row>
    <row r="1926" spans="1:9" ht="15.75" customHeight="1">
      <c r="A1926" s="69"/>
      <c r="I1926" s="67"/>
    </row>
    <row r="1927" spans="1:9" ht="15.75" customHeight="1">
      <c r="A1927" s="69"/>
      <c r="I1927" s="67"/>
    </row>
    <row r="1928" spans="1:9" ht="15.75" customHeight="1">
      <c r="A1928" s="69"/>
      <c r="I1928" s="67"/>
    </row>
    <row r="1929" spans="1:9" ht="15.75" customHeight="1">
      <c r="A1929" s="69"/>
      <c r="D1929" s="121" t="s">
        <v>462</v>
      </c>
      <c r="E1929" s="121">
        <v>1.8</v>
      </c>
      <c r="F1929" s="121">
        <v>0.7</v>
      </c>
      <c r="G1929" s="121">
        <f>E1929*F1929</f>
        <v>1.26</v>
      </c>
      <c r="I1929" s="67"/>
    </row>
    <row r="1930" spans="1:9" ht="15.75" customHeight="1">
      <c r="A1930" s="69"/>
      <c r="D1930" s="121" t="s">
        <v>124</v>
      </c>
      <c r="G1930" s="121">
        <f>G1929+G1928</f>
        <v>1.26</v>
      </c>
      <c r="I1930" s="67"/>
    </row>
    <row r="1931" spans="1:9" ht="15.75" customHeight="1">
      <c r="A1931" s="69"/>
      <c r="I1931" s="67"/>
    </row>
    <row r="1932" spans="1:9" ht="15.75" customHeight="1">
      <c r="A1932" s="69"/>
      <c r="F1932" s="177"/>
      <c r="I1932" s="67"/>
    </row>
    <row r="1933" spans="1:9" ht="15.75" customHeight="1">
      <c r="A1933" s="69"/>
      <c r="I1933" s="67"/>
    </row>
    <row r="1934" spans="1:9" ht="15.75" customHeight="1">
      <c r="A1934" s="69"/>
      <c r="I1934" s="67"/>
    </row>
    <row r="1935" spans="1:9" ht="15.75" customHeight="1">
      <c r="A1935" s="69"/>
      <c r="D1935" s="121" t="s">
        <v>612</v>
      </c>
      <c r="E1935" s="121">
        <v>1.26</v>
      </c>
      <c r="F1935" s="176">
        <v>458.93</v>
      </c>
      <c r="G1935" s="178">
        <f t="shared" ref="G1935:G1936" si="46">E1935*F1935</f>
        <v>578.2518</v>
      </c>
      <c r="I1935" s="67"/>
    </row>
    <row r="1936" spans="1:9" ht="15.75" customHeight="1">
      <c r="A1936" s="69"/>
      <c r="D1936" s="121" t="s">
        <v>613</v>
      </c>
      <c r="E1936" s="121">
        <v>0</v>
      </c>
      <c r="F1936" s="121">
        <v>160</v>
      </c>
      <c r="G1936" s="178">
        <f t="shared" si="46"/>
        <v>0</v>
      </c>
      <c r="I1936" s="67"/>
    </row>
    <row r="1937" spans="1:9" ht="15.75" customHeight="1">
      <c r="A1937" s="69"/>
      <c r="D1937" s="121" t="s">
        <v>8</v>
      </c>
      <c r="G1937" s="178">
        <f>G1935+G1936</f>
        <v>578.2518</v>
      </c>
      <c r="I1937" s="67"/>
    </row>
    <row r="1938" spans="1:9" ht="15.75" customHeight="1">
      <c r="A1938" s="69"/>
      <c r="D1938" s="121" t="s">
        <v>614</v>
      </c>
      <c r="F1938" s="177">
        <v>0.13</v>
      </c>
      <c r="G1938" s="178">
        <f>G1937*13%</f>
        <v>75.172734000000005</v>
      </c>
      <c r="I1938" s="67"/>
    </row>
    <row r="1939" spans="1:9" ht="15.75" customHeight="1">
      <c r="A1939" s="69"/>
      <c r="D1939" s="121" t="s">
        <v>8</v>
      </c>
      <c r="G1939" s="178">
        <f>G1937+G1938</f>
        <v>653.42453399999999</v>
      </c>
      <c r="I1939" s="67"/>
    </row>
    <row r="1940" spans="1:9" ht="15.75" customHeight="1">
      <c r="A1940" s="69"/>
      <c r="I1940" s="67"/>
    </row>
    <row r="1941" spans="1:9" ht="15.75" customHeight="1">
      <c r="A1941" s="69"/>
      <c r="I1941" s="67"/>
    </row>
    <row r="1942" spans="1:9" ht="15.75" customHeight="1">
      <c r="A1942" s="71"/>
      <c r="B1942" s="72"/>
      <c r="C1942" s="72"/>
      <c r="D1942" s="72"/>
      <c r="E1942" s="72"/>
      <c r="F1942" s="72"/>
      <c r="G1942" s="72"/>
      <c r="H1942" s="72"/>
      <c r="I1942" s="73"/>
    </row>
    <row r="1943" spans="1:9" ht="15.75" customHeight="1">
      <c r="A1943" s="117"/>
      <c r="B1943" s="117"/>
      <c r="C1943" s="117"/>
      <c r="D1943" s="117"/>
      <c r="E1943" s="117"/>
      <c r="F1943" s="117"/>
      <c r="G1943" s="117"/>
      <c r="H1943" s="117"/>
      <c r="I1943" s="117"/>
    </row>
    <row r="1944" spans="1:9" ht="15.75" customHeight="1">
      <c r="A1944" s="205" t="s">
        <v>102</v>
      </c>
      <c r="B1944" s="182"/>
      <c r="C1944" s="182"/>
      <c r="D1944" s="182"/>
      <c r="E1944" s="182"/>
      <c r="F1944" s="182"/>
      <c r="G1944" s="183"/>
      <c r="H1944" s="142" t="s">
        <v>103</v>
      </c>
      <c r="I1944" s="57"/>
    </row>
    <row r="1945" spans="1:9" ht="15.75" customHeight="1">
      <c r="A1945" s="143" t="s">
        <v>104</v>
      </c>
      <c r="B1945" s="144">
        <v>17</v>
      </c>
      <c r="C1945" s="237" t="s">
        <v>605</v>
      </c>
      <c r="D1945" s="182"/>
      <c r="E1945" s="182"/>
      <c r="F1945" s="182"/>
      <c r="G1945" s="183"/>
      <c r="H1945" s="57" t="s">
        <v>105</v>
      </c>
      <c r="I1945" s="57" t="s">
        <v>57</v>
      </c>
    </row>
    <row r="1946" spans="1:9" ht="15.75" customHeight="1">
      <c r="A1946" s="60" t="s">
        <v>106</v>
      </c>
      <c r="B1946" s="99">
        <v>17.079999999999998</v>
      </c>
      <c r="C1946" s="236" t="s">
        <v>621</v>
      </c>
      <c r="D1946" s="182"/>
      <c r="E1946" s="182"/>
      <c r="F1946" s="182"/>
      <c r="G1946" s="183"/>
      <c r="H1946" s="220" t="s">
        <v>130</v>
      </c>
      <c r="I1946" s="183"/>
    </row>
    <row r="1947" spans="1:9" ht="15.75" customHeight="1">
      <c r="A1947" s="209" t="s">
        <v>607</v>
      </c>
      <c r="B1947" s="185"/>
      <c r="C1947" s="185"/>
      <c r="D1947" s="185"/>
      <c r="E1947" s="185"/>
      <c r="F1947" s="185"/>
      <c r="G1947" s="185"/>
      <c r="H1947" s="185"/>
      <c r="I1947" s="186"/>
    </row>
    <row r="1948" spans="1:9" ht="15.75" customHeight="1">
      <c r="A1948" s="203"/>
      <c r="B1948" s="188"/>
      <c r="C1948" s="188"/>
      <c r="D1948" s="188"/>
      <c r="E1948" s="188"/>
      <c r="F1948" s="188"/>
      <c r="G1948" s="188"/>
      <c r="H1948" s="188"/>
      <c r="I1948" s="189"/>
    </row>
    <row r="1949" spans="1:9" ht="15.75" customHeight="1">
      <c r="A1949" s="63"/>
      <c r="B1949" s="64"/>
      <c r="C1949" s="64"/>
      <c r="D1949" s="64"/>
      <c r="E1949" s="64"/>
      <c r="F1949" s="64"/>
      <c r="G1949" s="64"/>
      <c r="H1949" s="64"/>
      <c r="I1949" s="65"/>
    </row>
    <row r="1950" spans="1:9" ht="15.75" customHeight="1">
      <c r="A1950" s="69"/>
      <c r="C1950" s="121" t="s">
        <v>608</v>
      </c>
      <c r="E1950" s="176"/>
      <c r="F1950" s="176">
        <v>458.93</v>
      </c>
      <c r="G1950" s="121" t="s">
        <v>609</v>
      </c>
      <c r="I1950" s="67"/>
    </row>
    <row r="1951" spans="1:9" ht="15.75" customHeight="1">
      <c r="A1951" s="69"/>
      <c r="C1951" s="121" t="s">
        <v>610</v>
      </c>
      <c r="F1951" s="176">
        <v>160</v>
      </c>
      <c r="I1951" s="67"/>
    </row>
    <row r="1952" spans="1:9" ht="15.75" customHeight="1">
      <c r="A1952" s="69"/>
      <c r="I1952" s="67"/>
    </row>
    <row r="1953" spans="1:9" ht="15.75" customHeight="1">
      <c r="A1953" s="69"/>
      <c r="C1953" s="121" t="s">
        <v>462</v>
      </c>
      <c r="D1953" s="121">
        <v>4.0999999999999996</v>
      </c>
      <c r="E1953" s="121">
        <v>0.7</v>
      </c>
      <c r="F1953" s="121">
        <f>D1953*E1953</f>
        <v>2.8699999999999997</v>
      </c>
      <c r="I1953" s="67"/>
    </row>
    <row r="1954" spans="1:9" ht="15.75" customHeight="1">
      <c r="A1954" s="69"/>
      <c r="C1954" s="121" t="s">
        <v>124</v>
      </c>
      <c r="F1954" s="121">
        <f>F1953+F1952</f>
        <v>2.8699999999999997</v>
      </c>
      <c r="I1954" s="67"/>
    </row>
    <row r="1955" spans="1:9" ht="15.75" customHeight="1">
      <c r="A1955" s="69"/>
      <c r="I1955" s="67"/>
    </row>
    <row r="1956" spans="1:9" ht="15.75" customHeight="1">
      <c r="A1956" s="69"/>
      <c r="E1956" s="177"/>
      <c r="I1956" s="67"/>
    </row>
    <row r="1957" spans="1:9" ht="15.75" customHeight="1">
      <c r="A1957" s="69"/>
      <c r="I1957" s="67"/>
    </row>
    <row r="1958" spans="1:9" ht="15.75" customHeight="1">
      <c r="A1958" s="69"/>
      <c r="I1958" s="67"/>
    </row>
    <row r="1959" spans="1:9" ht="15.75" customHeight="1">
      <c r="A1959" s="69"/>
      <c r="C1959" s="121" t="s">
        <v>612</v>
      </c>
      <c r="D1959" s="121">
        <v>2.87</v>
      </c>
      <c r="E1959" s="176">
        <v>458.93</v>
      </c>
      <c r="F1959" s="178">
        <f t="shared" ref="F1959:F1960" si="47">D1959*E1959</f>
        <v>1317.1291000000001</v>
      </c>
      <c r="I1959" s="67"/>
    </row>
    <row r="1960" spans="1:9" ht="15.75" customHeight="1">
      <c r="A1960" s="69"/>
      <c r="C1960" s="121" t="s">
        <v>613</v>
      </c>
      <c r="D1960" s="121">
        <v>2</v>
      </c>
      <c r="E1960" s="121">
        <v>160</v>
      </c>
      <c r="F1960" s="178">
        <f t="shared" si="47"/>
        <v>320</v>
      </c>
      <c r="I1960" s="67"/>
    </row>
    <row r="1961" spans="1:9" ht="15.75" customHeight="1">
      <c r="A1961" s="69"/>
      <c r="C1961" s="121" t="s">
        <v>8</v>
      </c>
      <c r="F1961" s="178">
        <f>F1959+F1960</f>
        <v>1637.1291000000001</v>
      </c>
      <c r="I1961" s="67"/>
    </row>
    <row r="1962" spans="1:9" ht="15.75" customHeight="1">
      <c r="A1962" s="69"/>
      <c r="C1962" s="121" t="s">
        <v>614</v>
      </c>
      <c r="E1962" s="177">
        <v>0.13</v>
      </c>
      <c r="F1962" s="178">
        <f>F1961*13%</f>
        <v>212.82678300000003</v>
      </c>
      <c r="I1962" s="67"/>
    </row>
    <row r="1963" spans="1:9" ht="15.75" customHeight="1">
      <c r="A1963" s="69"/>
      <c r="C1963" s="121" t="s">
        <v>8</v>
      </c>
      <c r="F1963" s="178">
        <f>F1961+F1962</f>
        <v>1849.9558830000001</v>
      </c>
      <c r="I1963" s="67"/>
    </row>
    <row r="1964" spans="1:9" ht="15.75" customHeight="1">
      <c r="A1964" s="69"/>
      <c r="I1964" s="67"/>
    </row>
    <row r="1965" spans="1:9" ht="15.75" customHeight="1">
      <c r="A1965" s="69"/>
      <c r="I1965" s="67"/>
    </row>
    <row r="1966" spans="1:9" ht="15.75" customHeight="1">
      <c r="A1966" s="69"/>
      <c r="I1966" s="67"/>
    </row>
    <row r="1967" spans="1:9" ht="15.75" customHeight="1">
      <c r="A1967" s="69"/>
      <c r="I1967" s="67"/>
    </row>
    <row r="1968" spans="1:9" ht="15.75" customHeight="1">
      <c r="A1968" s="69"/>
      <c r="I1968" s="67"/>
    </row>
    <row r="1969" spans="1:9" ht="15.75" customHeight="1">
      <c r="A1969" s="69"/>
      <c r="I1969" s="67"/>
    </row>
    <row r="1970" spans="1:9" ht="15.75" customHeight="1">
      <c r="A1970" s="69"/>
      <c r="I1970" s="67"/>
    </row>
    <row r="1971" spans="1:9" ht="15.75" customHeight="1">
      <c r="A1971" s="69"/>
      <c r="I1971" s="67"/>
    </row>
    <row r="1972" spans="1:9" ht="15.75" customHeight="1">
      <c r="A1972" s="69"/>
      <c r="I1972" s="67"/>
    </row>
    <row r="1973" spans="1:9" ht="15.75" customHeight="1">
      <c r="A1973" s="69"/>
      <c r="I1973" s="67"/>
    </row>
    <row r="1974" spans="1:9" ht="15.75" customHeight="1">
      <c r="A1974" s="69"/>
      <c r="I1974" s="67"/>
    </row>
    <row r="1975" spans="1:9" ht="15.75" customHeight="1">
      <c r="A1975" s="69"/>
      <c r="I1975" s="67"/>
    </row>
    <row r="1976" spans="1:9" ht="15.75" customHeight="1">
      <c r="A1976" s="71"/>
      <c r="B1976" s="72"/>
      <c r="C1976" s="72"/>
      <c r="D1976" s="72"/>
      <c r="E1976" s="72"/>
      <c r="F1976" s="72"/>
      <c r="G1976" s="72"/>
      <c r="H1976" s="72"/>
      <c r="I1976" s="73"/>
    </row>
    <row r="1977" spans="1:9" ht="15.75" customHeight="1">
      <c r="A1977" s="117"/>
      <c r="B1977" s="117"/>
      <c r="C1977" s="117"/>
      <c r="D1977" s="117"/>
      <c r="E1977" s="117"/>
      <c r="F1977" s="117"/>
      <c r="G1977" s="117"/>
      <c r="H1977" s="117"/>
      <c r="I1977" s="117"/>
    </row>
    <row r="1978" spans="1:9" ht="15.75" customHeight="1">
      <c r="A1978" s="205" t="s">
        <v>102</v>
      </c>
      <c r="B1978" s="182"/>
      <c r="C1978" s="182"/>
      <c r="D1978" s="182"/>
      <c r="E1978" s="182"/>
      <c r="F1978" s="182"/>
      <c r="G1978" s="183"/>
      <c r="H1978" s="142" t="s">
        <v>103</v>
      </c>
      <c r="I1978" s="57"/>
    </row>
    <row r="1979" spans="1:9" ht="15.75" customHeight="1">
      <c r="A1979" s="143" t="s">
        <v>104</v>
      </c>
      <c r="B1979" s="144">
        <v>17</v>
      </c>
      <c r="C1979" s="237" t="s">
        <v>605</v>
      </c>
      <c r="D1979" s="182"/>
      <c r="E1979" s="182"/>
      <c r="F1979" s="182"/>
      <c r="G1979" s="183"/>
      <c r="H1979" s="57" t="s">
        <v>105</v>
      </c>
      <c r="I1979" s="57" t="s">
        <v>57</v>
      </c>
    </row>
    <row r="1980" spans="1:9" ht="15.75" customHeight="1">
      <c r="A1980" s="60" t="s">
        <v>106</v>
      </c>
      <c r="B1980" s="99">
        <v>17.09</v>
      </c>
      <c r="C1980" s="236" t="s">
        <v>622</v>
      </c>
      <c r="D1980" s="182"/>
      <c r="E1980" s="182"/>
      <c r="F1980" s="182"/>
      <c r="G1980" s="183"/>
      <c r="H1980" s="220" t="s">
        <v>130</v>
      </c>
      <c r="I1980" s="183"/>
    </row>
    <row r="1981" spans="1:9" ht="15.75" customHeight="1">
      <c r="A1981" s="209" t="s">
        <v>607</v>
      </c>
      <c r="B1981" s="185"/>
      <c r="C1981" s="185"/>
      <c r="D1981" s="185"/>
      <c r="E1981" s="185"/>
      <c r="F1981" s="185"/>
      <c r="G1981" s="185"/>
      <c r="H1981" s="185"/>
      <c r="I1981" s="186"/>
    </row>
    <row r="1982" spans="1:9" ht="15.75" customHeight="1">
      <c r="A1982" s="203"/>
      <c r="B1982" s="188"/>
      <c r="C1982" s="188"/>
      <c r="D1982" s="188"/>
      <c r="E1982" s="188"/>
      <c r="F1982" s="188"/>
      <c r="G1982" s="188"/>
      <c r="H1982" s="188"/>
      <c r="I1982" s="189"/>
    </row>
    <row r="1983" spans="1:9" ht="15.75" customHeight="1">
      <c r="A1983" s="63"/>
      <c r="B1983" s="64"/>
      <c r="C1983" s="64"/>
      <c r="D1983" s="64"/>
      <c r="E1983" s="64"/>
      <c r="F1983" s="64"/>
      <c r="G1983" s="64"/>
      <c r="H1983" s="64"/>
      <c r="I1983" s="65"/>
    </row>
    <row r="1984" spans="1:9" ht="15.75" customHeight="1">
      <c r="A1984" s="69"/>
      <c r="B1984" s="85"/>
      <c r="C1984" s="85"/>
      <c r="D1984" s="85" t="s">
        <v>608</v>
      </c>
      <c r="E1984" s="85"/>
      <c r="F1984" s="176"/>
      <c r="G1984" s="176">
        <v>458.93</v>
      </c>
      <c r="H1984" s="85" t="s">
        <v>609</v>
      </c>
      <c r="I1984" s="67"/>
    </row>
    <row r="1985" spans="1:15" ht="15.75" customHeight="1">
      <c r="A1985" s="69"/>
      <c r="B1985" s="85"/>
      <c r="C1985" s="85"/>
      <c r="D1985" s="85" t="s">
        <v>610</v>
      </c>
      <c r="E1985" s="85"/>
      <c r="F1985" s="85"/>
      <c r="G1985" s="176">
        <v>160</v>
      </c>
      <c r="H1985" s="85"/>
      <c r="I1985" s="67"/>
    </row>
    <row r="1986" spans="1:15" ht="15.75" customHeight="1">
      <c r="A1986" s="69"/>
      <c r="B1986" s="85"/>
      <c r="C1986" s="85"/>
      <c r="D1986" s="85"/>
      <c r="E1986" s="85"/>
      <c r="F1986" s="85"/>
      <c r="G1986" s="85"/>
      <c r="H1986" s="85"/>
      <c r="I1986" s="67"/>
    </row>
    <row r="1987" spans="1:15" ht="15.75" customHeight="1">
      <c r="A1987" s="69"/>
      <c r="B1987" s="85"/>
      <c r="C1987" s="85"/>
      <c r="D1987" s="85"/>
      <c r="E1987" s="85"/>
      <c r="F1987" s="85"/>
      <c r="G1987" s="85"/>
      <c r="H1987" s="85"/>
      <c r="I1987" s="67"/>
    </row>
    <row r="1988" spans="1:15" ht="15.75" customHeight="1">
      <c r="A1988" s="69"/>
      <c r="B1988" s="85"/>
      <c r="C1988" s="85"/>
      <c r="D1988" s="85" t="s">
        <v>462</v>
      </c>
      <c r="E1988" s="85">
        <v>1.93</v>
      </c>
      <c r="F1988" s="85">
        <v>0.7</v>
      </c>
      <c r="G1988" s="85">
        <f>E1988*F1988</f>
        <v>1.351</v>
      </c>
      <c r="H1988" s="85"/>
      <c r="I1988" s="67"/>
    </row>
    <row r="1989" spans="1:15" ht="15.75" customHeight="1">
      <c r="A1989" s="69"/>
      <c r="B1989" s="85"/>
      <c r="C1989" s="85"/>
      <c r="D1989" s="85" t="s">
        <v>124</v>
      </c>
      <c r="E1989" s="85"/>
      <c r="F1989" s="85"/>
      <c r="G1989" s="85">
        <f>G1988+G1987</f>
        <v>1.351</v>
      </c>
      <c r="H1989" s="85"/>
      <c r="I1989" s="67"/>
      <c r="K1989" s="85" t="s">
        <v>623</v>
      </c>
      <c r="L1989" s="85">
        <v>2.5</v>
      </c>
      <c r="M1989" s="85">
        <v>0.7</v>
      </c>
      <c r="N1989" s="85">
        <f>L1989*M1989</f>
        <v>1.75</v>
      </c>
      <c r="O1989" s="85"/>
    </row>
    <row r="1990" spans="1:15" ht="15.75" customHeight="1">
      <c r="A1990" s="69"/>
      <c r="B1990" s="85"/>
      <c r="C1990" s="85"/>
      <c r="I1990" s="67"/>
      <c r="K1990" s="85" t="s">
        <v>124</v>
      </c>
      <c r="L1990" s="85"/>
      <c r="M1990" s="85"/>
      <c r="N1990" s="85">
        <f>N1989+G1989</f>
        <v>3.101</v>
      </c>
      <c r="O1990" s="178">
        <f>N1990*G1984</f>
        <v>1423.14193</v>
      </c>
    </row>
    <row r="1991" spans="1:15" ht="15.75" customHeight="1">
      <c r="A1991" s="69"/>
      <c r="B1991" s="85"/>
      <c r="C1991" s="85"/>
      <c r="I1991" s="67"/>
    </row>
    <row r="1992" spans="1:15" ht="15.75" customHeight="1">
      <c r="A1992" s="69"/>
      <c r="B1992" s="85"/>
      <c r="C1992" s="85"/>
      <c r="D1992" s="85"/>
      <c r="E1992" s="85"/>
      <c r="F1992" s="85"/>
      <c r="G1992" s="85"/>
      <c r="H1992" s="85"/>
      <c r="I1992" s="67"/>
      <c r="K1992" s="85"/>
      <c r="L1992" s="85"/>
      <c r="M1992" s="85"/>
      <c r="N1992" s="85"/>
      <c r="O1992" s="85"/>
    </row>
    <row r="1993" spans="1:15" ht="15.75" customHeight="1">
      <c r="A1993" s="69"/>
      <c r="B1993" s="85"/>
      <c r="C1993" s="85"/>
      <c r="D1993" s="85"/>
      <c r="E1993" s="85"/>
      <c r="F1993" s="85"/>
      <c r="G1993" s="85"/>
      <c r="H1993" s="85"/>
      <c r="I1993" s="67"/>
      <c r="K1993" s="85"/>
      <c r="L1993" s="85"/>
      <c r="M1993" s="85"/>
      <c r="N1993" s="85"/>
      <c r="O1993" s="178"/>
    </row>
    <row r="1994" spans="1:15" ht="15.75" customHeight="1">
      <c r="A1994" s="69"/>
      <c r="B1994" s="85"/>
      <c r="C1994" s="85"/>
      <c r="D1994" s="85" t="s">
        <v>612</v>
      </c>
      <c r="E1994" s="85">
        <v>1.35</v>
      </c>
      <c r="F1994" s="176">
        <v>458.93</v>
      </c>
      <c r="G1994" s="178">
        <f t="shared" ref="G1994:G1995" si="48">E1994*F1994</f>
        <v>619.55550000000005</v>
      </c>
      <c r="H1994" s="85"/>
      <c r="I1994" s="67"/>
    </row>
    <row r="1995" spans="1:15" ht="15.75" customHeight="1">
      <c r="A1995" s="69"/>
      <c r="B1995" s="85"/>
      <c r="C1995" s="85"/>
      <c r="D1995" s="85" t="s">
        <v>613</v>
      </c>
      <c r="E1995" s="85">
        <v>0</v>
      </c>
      <c r="F1995" s="85">
        <v>160</v>
      </c>
      <c r="G1995" s="178">
        <f t="shared" si="48"/>
        <v>0</v>
      </c>
      <c r="H1995" s="85"/>
      <c r="I1995" s="67"/>
    </row>
    <row r="1996" spans="1:15" ht="15.75" customHeight="1">
      <c r="A1996" s="69"/>
      <c r="B1996" s="85"/>
      <c r="C1996" s="85"/>
      <c r="D1996" s="85" t="s">
        <v>8</v>
      </c>
      <c r="E1996" s="85"/>
      <c r="F1996" s="85"/>
      <c r="G1996" s="178">
        <f>G1994+G1995</f>
        <v>619.55550000000005</v>
      </c>
      <c r="H1996" s="85"/>
      <c r="I1996" s="67"/>
    </row>
    <row r="1997" spans="1:15" ht="15.75" customHeight="1">
      <c r="A1997" s="69"/>
      <c r="B1997" s="85"/>
      <c r="C1997" s="85"/>
      <c r="D1997" s="85" t="s">
        <v>614</v>
      </c>
      <c r="E1997" s="85"/>
      <c r="F1997" s="177">
        <v>0.13</v>
      </c>
      <c r="G1997" s="178">
        <f>G1996*13%</f>
        <v>80.542215000000013</v>
      </c>
      <c r="H1997" s="85"/>
      <c r="I1997" s="67"/>
    </row>
    <row r="1998" spans="1:15" ht="15.75" customHeight="1">
      <c r="A1998" s="69"/>
      <c r="B1998" s="85"/>
      <c r="C1998" s="85"/>
      <c r="D1998" s="85" t="s">
        <v>8</v>
      </c>
      <c r="E1998" s="85"/>
      <c r="F1998" s="85"/>
      <c r="G1998" s="178">
        <f>G1996+G1997</f>
        <v>700.09771500000011</v>
      </c>
      <c r="H1998" s="85"/>
      <c r="I1998" s="67"/>
    </row>
    <row r="1999" spans="1:15" ht="15.75" customHeight="1">
      <c r="A1999" s="69"/>
      <c r="B1999" s="85"/>
      <c r="C1999" s="85"/>
      <c r="D1999" s="85"/>
      <c r="E1999" s="85"/>
      <c r="F1999" s="85"/>
      <c r="G1999" s="85"/>
      <c r="H1999" s="85"/>
      <c r="I1999" s="67"/>
    </row>
    <row r="2000" spans="1:15" ht="15.75" customHeight="1">
      <c r="A2000" s="69"/>
      <c r="B2000" s="85"/>
      <c r="C2000" s="85"/>
      <c r="D2000" s="85"/>
      <c r="E2000" s="85"/>
      <c r="F2000" s="85"/>
      <c r="G2000" s="85"/>
      <c r="H2000" s="85"/>
      <c r="I2000" s="67"/>
    </row>
    <row r="2001" spans="1:9" ht="15.75" customHeight="1">
      <c r="A2001" s="69"/>
      <c r="B2001" s="85"/>
      <c r="C2001" s="85"/>
      <c r="D2001" s="85"/>
      <c r="E2001" s="85"/>
      <c r="F2001" s="85"/>
      <c r="G2001" s="85"/>
      <c r="H2001" s="85"/>
      <c r="I2001" s="67"/>
    </row>
    <row r="2002" spans="1:9" ht="15.75" customHeight="1">
      <c r="A2002" s="69"/>
      <c r="B2002" s="85"/>
      <c r="C2002" s="85"/>
      <c r="D2002" s="85"/>
      <c r="E2002" s="85"/>
      <c r="F2002" s="85"/>
      <c r="G2002" s="85"/>
      <c r="H2002" s="85"/>
      <c r="I2002" s="67"/>
    </row>
    <row r="2003" spans="1:9" ht="15.75" customHeight="1">
      <c r="A2003" s="69"/>
      <c r="B2003" s="85"/>
      <c r="C2003" s="85"/>
      <c r="D2003" s="85"/>
      <c r="E2003" s="85"/>
      <c r="F2003" s="85"/>
      <c r="G2003" s="85"/>
      <c r="H2003" s="85"/>
      <c r="I2003" s="67"/>
    </row>
    <row r="2004" spans="1:9" ht="15.75" customHeight="1">
      <c r="A2004" s="118"/>
      <c r="B2004" s="119"/>
      <c r="C2004" s="119"/>
      <c r="D2004" s="119"/>
      <c r="E2004" s="119"/>
      <c r="F2004" s="119"/>
      <c r="G2004" s="119"/>
      <c r="H2004" s="119"/>
      <c r="I2004" s="132"/>
    </row>
    <row r="2005" spans="1:9" ht="15.75" customHeight="1">
      <c r="A2005" s="72"/>
      <c r="B2005" s="72"/>
      <c r="C2005" s="72"/>
      <c r="D2005" s="72"/>
      <c r="E2005" s="72"/>
      <c r="F2005" s="72"/>
      <c r="G2005" s="72"/>
      <c r="H2005" s="72"/>
      <c r="I2005" s="72"/>
    </row>
    <row r="2006" spans="1:9" ht="15.75" customHeight="1">
      <c r="A2006" s="205" t="s">
        <v>102</v>
      </c>
      <c r="B2006" s="182"/>
      <c r="C2006" s="182"/>
      <c r="D2006" s="182"/>
      <c r="E2006" s="182"/>
      <c r="F2006" s="182"/>
      <c r="G2006" s="183"/>
      <c r="H2006" s="142" t="s">
        <v>103</v>
      </c>
      <c r="I2006" s="57"/>
    </row>
    <row r="2007" spans="1:9" ht="15.75" customHeight="1">
      <c r="A2007" s="143" t="s">
        <v>104</v>
      </c>
      <c r="B2007" s="144">
        <v>17</v>
      </c>
      <c r="C2007" s="237" t="s">
        <v>605</v>
      </c>
      <c r="D2007" s="182"/>
      <c r="E2007" s="182"/>
      <c r="F2007" s="182"/>
      <c r="G2007" s="183"/>
      <c r="H2007" s="57" t="s">
        <v>105</v>
      </c>
      <c r="I2007" s="57" t="s">
        <v>57</v>
      </c>
    </row>
    <row r="2008" spans="1:9" ht="15.75" customHeight="1">
      <c r="A2008" s="60" t="s">
        <v>106</v>
      </c>
      <c r="B2008" s="99">
        <v>17.100000000000001</v>
      </c>
      <c r="C2008" s="236" t="s">
        <v>624</v>
      </c>
      <c r="D2008" s="182"/>
      <c r="E2008" s="182"/>
      <c r="F2008" s="182"/>
      <c r="G2008" s="183"/>
      <c r="H2008" s="220" t="s">
        <v>130</v>
      </c>
      <c r="I2008" s="183"/>
    </row>
    <row r="2009" spans="1:9" ht="15.75" customHeight="1">
      <c r="A2009" s="209" t="s">
        <v>625</v>
      </c>
      <c r="B2009" s="185"/>
      <c r="C2009" s="185"/>
      <c r="D2009" s="185"/>
      <c r="E2009" s="185"/>
      <c r="F2009" s="185"/>
      <c r="G2009" s="185"/>
      <c r="H2009" s="185"/>
      <c r="I2009" s="186"/>
    </row>
    <row r="2010" spans="1:9" ht="15.75" customHeight="1">
      <c r="A2010" s="203"/>
      <c r="B2010" s="188"/>
      <c r="C2010" s="188"/>
      <c r="D2010" s="188"/>
      <c r="E2010" s="188"/>
      <c r="F2010" s="188"/>
      <c r="G2010" s="188"/>
      <c r="H2010" s="188"/>
      <c r="I2010" s="189"/>
    </row>
    <row r="2011" spans="1:9" ht="15.75" customHeight="1">
      <c r="A2011" s="69"/>
      <c r="B2011" s="85"/>
      <c r="C2011" s="85"/>
      <c r="D2011" s="85"/>
      <c r="E2011" s="85"/>
      <c r="F2011" s="85"/>
      <c r="G2011" s="85"/>
      <c r="H2011" s="85"/>
      <c r="I2011" s="67"/>
    </row>
    <row r="2012" spans="1:9" ht="15.75" customHeight="1">
      <c r="A2012" s="69"/>
      <c r="B2012" s="85"/>
      <c r="C2012" s="85"/>
      <c r="D2012" s="85"/>
      <c r="E2012" s="85"/>
      <c r="F2012" s="85"/>
      <c r="G2012" s="85"/>
      <c r="H2012" s="85"/>
      <c r="I2012" s="67"/>
    </row>
    <row r="2013" spans="1:9" ht="15.75" customHeight="1">
      <c r="A2013" s="69"/>
      <c r="B2013" s="85"/>
      <c r="C2013" s="85"/>
      <c r="D2013" s="85"/>
      <c r="E2013" s="85" t="s">
        <v>626</v>
      </c>
      <c r="F2013" s="85"/>
      <c r="G2013" s="85"/>
      <c r="H2013" s="176">
        <v>225</v>
      </c>
      <c r="I2013" s="67"/>
    </row>
    <row r="2014" spans="1:9" ht="15.75" customHeight="1">
      <c r="A2014" s="69"/>
      <c r="B2014" s="85"/>
      <c r="C2014" s="85"/>
      <c r="D2014" s="85"/>
      <c r="E2014" s="85"/>
      <c r="F2014" s="85"/>
      <c r="G2014" s="85"/>
      <c r="H2014" s="85"/>
      <c r="I2014" s="67"/>
    </row>
    <row r="2015" spans="1:9" ht="15.75" customHeight="1">
      <c r="A2015" s="69"/>
      <c r="B2015" s="85"/>
      <c r="C2015" s="85"/>
      <c r="D2015" s="85"/>
      <c r="E2015" s="85"/>
      <c r="F2015" s="85"/>
      <c r="G2015" s="85"/>
      <c r="H2015" s="85"/>
      <c r="I2015" s="67"/>
    </row>
    <row r="2016" spans="1:9" ht="15.75" customHeight="1">
      <c r="A2016" s="69"/>
      <c r="B2016" s="85"/>
      <c r="C2016" s="85"/>
      <c r="D2016" s="85"/>
      <c r="E2016" s="85"/>
      <c r="F2016" s="85"/>
      <c r="G2016" s="85"/>
      <c r="H2016" s="85"/>
      <c r="I2016" s="67"/>
    </row>
    <row r="2017" spans="1:9" ht="15.75" customHeight="1">
      <c r="A2017" s="69"/>
      <c r="B2017" s="85"/>
      <c r="C2017" s="85"/>
      <c r="D2017" s="85"/>
      <c r="E2017" s="85"/>
      <c r="F2017" s="85"/>
      <c r="G2017" s="85"/>
      <c r="H2017" s="85"/>
      <c r="I2017" s="67"/>
    </row>
    <row r="2018" spans="1:9" ht="15.75" customHeight="1">
      <c r="A2018" s="69"/>
      <c r="B2018" s="85"/>
      <c r="C2018" s="85"/>
      <c r="D2018" s="85"/>
      <c r="E2018" s="85"/>
      <c r="F2018" s="85"/>
      <c r="G2018" s="85"/>
      <c r="H2018" s="85"/>
      <c r="I2018" s="67"/>
    </row>
    <row r="2019" spans="1:9" ht="15.75" customHeight="1">
      <c r="A2019" s="69"/>
      <c r="B2019" s="85"/>
      <c r="C2019" s="85"/>
      <c r="D2019" s="85"/>
      <c r="E2019" s="85"/>
      <c r="F2019" s="85"/>
      <c r="G2019" s="85"/>
      <c r="H2019" s="85"/>
      <c r="I2019" s="67"/>
    </row>
    <row r="2020" spans="1:9" ht="15.75" customHeight="1">
      <c r="A2020" s="69"/>
      <c r="B2020" s="85"/>
      <c r="C2020" s="85"/>
      <c r="D2020" s="85"/>
      <c r="E2020" s="85"/>
      <c r="F2020" s="85"/>
      <c r="G2020" s="85"/>
      <c r="H2020" s="85"/>
      <c r="I2020" s="67"/>
    </row>
    <row r="2021" spans="1:9" ht="15.75" customHeight="1">
      <c r="A2021" s="69"/>
      <c r="B2021" s="85"/>
      <c r="C2021" s="85"/>
      <c r="D2021" s="85"/>
      <c r="E2021" s="85"/>
      <c r="F2021" s="85"/>
      <c r="G2021" s="85"/>
      <c r="H2021" s="85"/>
      <c r="I2021" s="67"/>
    </row>
    <row r="2022" spans="1:9" ht="15.75" customHeight="1">
      <c r="A2022" s="69"/>
      <c r="B2022" s="85"/>
      <c r="C2022" s="85"/>
      <c r="D2022" s="85"/>
      <c r="E2022" s="85"/>
      <c r="F2022" s="85"/>
      <c r="G2022" s="85"/>
      <c r="H2022" s="85"/>
      <c r="I2022" s="67"/>
    </row>
    <row r="2023" spans="1:9" ht="15.75" customHeight="1">
      <c r="A2023" s="69"/>
      <c r="B2023" s="85"/>
      <c r="C2023" s="85"/>
      <c r="D2023" s="85"/>
      <c r="E2023" s="85"/>
      <c r="F2023" s="85"/>
      <c r="G2023" s="85"/>
      <c r="H2023" s="85"/>
      <c r="I2023" s="67"/>
    </row>
    <row r="2024" spans="1:9" ht="15.75" customHeight="1">
      <c r="A2024" s="71"/>
      <c r="B2024" s="72"/>
      <c r="C2024" s="72"/>
      <c r="D2024" s="72"/>
      <c r="E2024" s="72"/>
      <c r="F2024" s="72"/>
      <c r="G2024" s="72"/>
      <c r="H2024" s="72"/>
      <c r="I2024" s="73"/>
    </row>
    <row r="2025" spans="1:9" ht="15.75" customHeight="1"/>
    <row r="2026" spans="1:9" ht="15.75" customHeight="1">
      <c r="A2026" s="205" t="s">
        <v>102</v>
      </c>
      <c r="B2026" s="182"/>
      <c r="C2026" s="182"/>
      <c r="D2026" s="182"/>
      <c r="E2026" s="182"/>
      <c r="F2026" s="182"/>
      <c r="G2026" s="183"/>
      <c r="H2026" s="142" t="s">
        <v>103</v>
      </c>
      <c r="I2026" s="57"/>
    </row>
    <row r="2027" spans="1:9" ht="15.75" customHeight="1">
      <c r="A2027" s="143" t="s">
        <v>104</v>
      </c>
      <c r="B2027" s="144">
        <v>17</v>
      </c>
      <c r="C2027" s="237" t="s">
        <v>605</v>
      </c>
      <c r="D2027" s="182"/>
      <c r="E2027" s="182"/>
      <c r="F2027" s="182"/>
      <c r="G2027" s="183"/>
      <c r="H2027" s="57" t="s">
        <v>105</v>
      </c>
      <c r="I2027" s="57" t="s">
        <v>57</v>
      </c>
    </row>
    <row r="2028" spans="1:9" ht="15.75" customHeight="1">
      <c r="A2028" s="60" t="s">
        <v>106</v>
      </c>
      <c r="B2028" s="99">
        <v>17.11</v>
      </c>
      <c r="C2028" s="236" t="s">
        <v>627</v>
      </c>
      <c r="D2028" s="182"/>
      <c r="E2028" s="182"/>
      <c r="F2028" s="182"/>
      <c r="G2028" s="183"/>
      <c r="H2028" s="220" t="s">
        <v>543</v>
      </c>
      <c r="I2028" s="183"/>
    </row>
    <row r="2029" spans="1:9" ht="15.75" customHeight="1">
      <c r="A2029" s="209" t="s">
        <v>625</v>
      </c>
      <c r="B2029" s="185"/>
      <c r="C2029" s="185"/>
      <c r="D2029" s="185"/>
      <c r="E2029" s="185"/>
      <c r="F2029" s="185"/>
      <c r="G2029" s="185"/>
      <c r="H2029" s="185"/>
      <c r="I2029" s="186"/>
    </row>
    <row r="2030" spans="1:9" ht="15.75" customHeight="1">
      <c r="A2030" s="203"/>
      <c r="B2030" s="188"/>
      <c r="C2030" s="188"/>
      <c r="D2030" s="188"/>
      <c r="E2030" s="188"/>
      <c r="F2030" s="188"/>
      <c r="G2030" s="188"/>
      <c r="H2030" s="188"/>
      <c r="I2030" s="189"/>
    </row>
    <row r="2031" spans="1:9" ht="15.75" customHeight="1">
      <c r="A2031" s="69"/>
      <c r="B2031" s="85"/>
      <c r="C2031" s="85"/>
      <c r="D2031" s="85"/>
      <c r="E2031" s="85"/>
      <c r="F2031" s="85"/>
      <c r="G2031" s="85"/>
      <c r="H2031" s="85"/>
      <c r="I2031" s="67"/>
    </row>
    <row r="2032" spans="1:9" ht="15.75" customHeight="1">
      <c r="A2032" s="69"/>
      <c r="B2032" s="85"/>
      <c r="C2032" s="85"/>
      <c r="D2032" s="85"/>
      <c r="E2032" s="85"/>
      <c r="F2032" s="85"/>
      <c r="G2032" s="85"/>
      <c r="H2032" s="85"/>
      <c r="I2032" s="67"/>
    </row>
    <row r="2033" spans="1:9" ht="15.75" customHeight="1">
      <c r="A2033" s="69"/>
      <c r="B2033" s="85"/>
      <c r="C2033" s="85"/>
      <c r="D2033" s="85"/>
      <c r="E2033" s="85"/>
      <c r="F2033" s="85"/>
      <c r="G2033" s="85"/>
      <c r="H2033" s="85"/>
      <c r="I2033" s="67"/>
    </row>
    <row r="2034" spans="1:9" ht="15.75" customHeight="1">
      <c r="A2034" s="69"/>
      <c r="B2034" s="85"/>
      <c r="C2034" s="85"/>
      <c r="D2034" s="85"/>
      <c r="E2034" s="85" t="s">
        <v>451</v>
      </c>
      <c r="F2034" s="85" t="s">
        <v>628</v>
      </c>
      <c r="G2034" s="85" t="s">
        <v>629</v>
      </c>
      <c r="H2034" s="85" t="s">
        <v>630</v>
      </c>
      <c r="I2034" s="67" t="s">
        <v>8</v>
      </c>
    </row>
    <row r="2035" spans="1:9" ht="15.75" customHeight="1">
      <c r="A2035" s="69"/>
      <c r="B2035" s="85"/>
      <c r="C2035" s="85"/>
      <c r="D2035" s="85" t="s">
        <v>631</v>
      </c>
      <c r="E2035" s="85">
        <v>1</v>
      </c>
      <c r="F2035" s="85">
        <v>175</v>
      </c>
      <c r="G2035" s="177">
        <v>0.2</v>
      </c>
      <c r="H2035" s="85">
        <f t="shared" ref="H2035:H2036" si="49">(E2035*F2035)*G2035</f>
        <v>35</v>
      </c>
      <c r="I2035" s="67">
        <f t="shared" ref="I2035:I2036" si="50">F2035+H2035</f>
        <v>210</v>
      </c>
    </row>
    <row r="2036" spans="1:9" ht="15.75" customHeight="1">
      <c r="A2036" s="69"/>
      <c r="B2036" s="85"/>
      <c r="C2036" s="85"/>
      <c r="D2036" s="85" t="s">
        <v>632</v>
      </c>
      <c r="E2036" s="85">
        <v>4</v>
      </c>
      <c r="F2036" s="85">
        <v>100</v>
      </c>
      <c r="G2036" s="177">
        <v>0.2</v>
      </c>
      <c r="H2036" s="85">
        <f t="shared" si="49"/>
        <v>80</v>
      </c>
      <c r="I2036" s="67">
        <f t="shared" si="50"/>
        <v>180</v>
      </c>
    </row>
    <row r="2037" spans="1:9" ht="15.75" customHeight="1">
      <c r="A2037" s="69"/>
      <c r="B2037" s="85"/>
      <c r="C2037" s="85"/>
      <c r="D2037" s="85" t="s">
        <v>124</v>
      </c>
      <c r="E2037" s="85"/>
      <c r="F2037" s="85"/>
      <c r="G2037" s="85"/>
      <c r="H2037" s="85"/>
      <c r="I2037" s="67">
        <f>I2035+I2036</f>
        <v>390</v>
      </c>
    </row>
    <row r="2038" spans="1:9" ht="15.75" customHeight="1">
      <c r="A2038" s="69"/>
      <c r="B2038" s="85"/>
      <c r="C2038" s="85"/>
      <c r="D2038" s="85"/>
      <c r="E2038" s="85"/>
      <c r="F2038" s="85"/>
      <c r="G2038" s="85"/>
      <c r="H2038" s="85"/>
      <c r="I2038" s="67"/>
    </row>
    <row r="2039" spans="1:9" ht="15.75" customHeight="1">
      <c r="A2039" s="69"/>
      <c r="B2039" s="85"/>
      <c r="C2039" s="85"/>
      <c r="D2039" s="85"/>
      <c r="E2039" s="85"/>
      <c r="F2039" s="85"/>
      <c r="G2039" s="85"/>
      <c r="H2039" s="85"/>
      <c r="I2039" s="67"/>
    </row>
    <row r="2040" spans="1:9" ht="15.75" customHeight="1">
      <c r="A2040" s="69"/>
      <c r="B2040" s="85"/>
      <c r="C2040" s="85"/>
      <c r="D2040" s="85"/>
      <c r="E2040" s="85"/>
      <c r="F2040" s="85"/>
      <c r="G2040" s="85"/>
      <c r="H2040" s="85"/>
      <c r="I2040" s="67"/>
    </row>
    <row r="2041" spans="1:9" ht="15.75" customHeight="1">
      <c r="A2041" s="69"/>
      <c r="B2041" s="85"/>
      <c r="C2041" s="85"/>
      <c r="D2041" s="85"/>
      <c r="E2041" s="85"/>
      <c r="F2041" s="85"/>
      <c r="G2041" s="85"/>
      <c r="H2041" s="85"/>
      <c r="I2041" s="67"/>
    </row>
    <row r="2042" spans="1:9" ht="15.75" customHeight="1">
      <c r="A2042" s="69"/>
      <c r="B2042" s="85"/>
      <c r="C2042" s="85"/>
      <c r="D2042" s="85"/>
      <c r="E2042" s="85"/>
      <c r="F2042" s="85"/>
      <c r="G2042" s="85"/>
      <c r="H2042" s="85"/>
      <c r="I2042" s="67"/>
    </row>
    <row r="2043" spans="1:9" ht="15.75" customHeight="1">
      <c r="A2043" s="69"/>
      <c r="B2043" s="85"/>
      <c r="C2043" s="85"/>
      <c r="D2043" s="85"/>
      <c r="E2043" s="85"/>
      <c r="F2043" s="85"/>
      <c r="G2043" s="85"/>
      <c r="H2043" s="85"/>
      <c r="I2043" s="67"/>
    </row>
    <row r="2044" spans="1:9" ht="15.75" customHeight="1">
      <c r="A2044" s="69"/>
      <c r="B2044" s="85"/>
      <c r="C2044" s="85"/>
      <c r="D2044" s="85"/>
      <c r="E2044" s="85"/>
      <c r="F2044" s="85"/>
      <c r="G2044" s="85"/>
      <c r="H2044" s="85"/>
      <c r="I2044" s="67"/>
    </row>
    <row r="2045" spans="1:9" ht="15.75" customHeight="1">
      <c r="A2045" s="69"/>
      <c r="B2045" s="85"/>
      <c r="C2045" s="85"/>
      <c r="D2045" s="85"/>
      <c r="E2045" s="85"/>
      <c r="F2045" s="85"/>
      <c r="G2045" s="85"/>
      <c r="H2045" s="85"/>
      <c r="I2045" s="67"/>
    </row>
    <row r="2046" spans="1:9" ht="15.75" customHeight="1">
      <c r="A2046" s="69"/>
      <c r="B2046" s="85"/>
      <c r="C2046" s="85"/>
      <c r="D2046" s="85"/>
      <c r="E2046" s="85"/>
      <c r="F2046" s="85"/>
      <c r="G2046" s="85"/>
      <c r="H2046" s="85"/>
      <c r="I2046" s="67"/>
    </row>
    <row r="2047" spans="1:9" ht="15.75" customHeight="1">
      <c r="A2047" s="69"/>
      <c r="B2047" s="85"/>
      <c r="C2047" s="85"/>
      <c r="D2047" s="85"/>
      <c r="E2047" s="85"/>
      <c r="F2047" s="85"/>
      <c r="G2047" s="85"/>
      <c r="H2047" s="85"/>
      <c r="I2047" s="67"/>
    </row>
    <row r="2048" spans="1:9" ht="15.75" customHeight="1">
      <c r="A2048" s="69"/>
      <c r="B2048" s="85"/>
      <c r="C2048" s="85"/>
      <c r="D2048" s="85"/>
      <c r="E2048" s="85"/>
      <c r="F2048" s="85"/>
      <c r="G2048" s="85"/>
      <c r="H2048" s="85"/>
      <c r="I2048" s="67"/>
    </row>
    <row r="2049" spans="1:9" ht="15.75" customHeight="1">
      <c r="A2049" s="69"/>
      <c r="B2049" s="85"/>
      <c r="C2049" s="85"/>
      <c r="D2049" s="85"/>
      <c r="E2049" s="85"/>
      <c r="F2049" s="85"/>
      <c r="G2049" s="85"/>
      <c r="H2049" s="85"/>
      <c r="I2049" s="67"/>
    </row>
    <row r="2050" spans="1:9" ht="15.75" customHeight="1">
      <c r="A2050" s="71"/>
      <c r="B2050" s="72"/>
      <c r="C2050" s="72"/>
      <c r="D2050" s="72"/>
      <c r="E2050" s="72"/>
      <c r="F2050" s="72"/>
      <c r="G2050" s="72"/>
      <c r="H2050" s="72"/>
      <c r="I2050" s="73"/>
    </row>
    <row r="2051" spans="1:9" ht="15.75" customHeight="1">
      <c r="A2051" s="72"/>
      <c r="B2051" s="72"/>
      <c r="C2051" s="72"/>
      <c r="D2051" s="72"/>
      <c r="E2051" s="72"/>
      <c r="F2051" s="72"/>
      <c r="G2051" s="72"/>
      <c r="H2051" s="72"/>
      <c r="I2051" s="72"/>
    </row>
    <row r="2052" spans="1:9" ht="15.75" customHeight="1">
      <c r="A2052" s="205" t="s">
        <v>102</v>
      </c>
      <c r="B2052" s="182"/>
      <c r="C2052" s="182"/>
      <c r="D2052" s="182"/>
      <c r="E2052" s="182"/>
      <c r="F2052" s="182"/>
      <c r="G2052" s="183"/>
      <c r="H2052" s="142" t="s">
        <v>103</v>
      </c>
      <c r="I2052" s="57"/>
    </row>
    <row r="2053" spans="1:9" ht="15.75" customHeight="1">
      <c r="A2053" s="143" t="s">
        <v>104</v>
      </c>
      <c r="B2053" s="144">
        <v>17</v>
      </c>
      <c r="C2053" s="237" t="s">
        <v>605</v>
      </c>
      <c r="D2053" s="182"/>
      <c r="E2053" s="182"/>
      <c r="F2053" s="182"/>
      <c r="G2053" s="183"/>
      <c r="H2053" s="57" t="s">
        <v>105</v>
      </c>
      <c r="I2053" s="57" t="s">
        <v>57</v>
      </c>
    </row>
    <row r="2054" spans="1:9" ht="15.75" customHeight="1">
      <c r="A2054" s="60" t="s">
        <v>106</v>
      </c>
      <c r="B2054" s="99">
        <v>17.12</v>
      </c>
      <c r="C2054" s="236" t="s">
        <v>633</v>
      </c>
      <c r="D2054" s="182"/>
      <c r="E2054" s="182"/>
      <c r="F2054" s="182"/>
      <c r="G2054" s="183"/>
      <c r="H2054" s="220" t="s">
        <v>130</v>
      </c>
      <c r="I2054" s="183"/>
    </row>
    <row r="2055" spans="1:9" ht="15.75" customHeight="1">
      <c r="A2055" s="209" t="s">
        <v>625</v>
      </c>
      <c r="B2055" s="185"/>
      <c r="C2055" s="185"/>
      <c r="D2055" s="185"/>
      <c r="E2055" s="185"/>
      <c r="F2055" s="185"/>
      <c r="G2055" s="185"/>
      <c r="H2055" s="185"/>
      <c r="I2055" s="186"/>
    </row>
    <row r="2056" spans="1:9" ht="15.75" customHeight="1">
      <c r="A2056" s="203"/>
      <c r="B2056" s="188"/>
      <c r="C2056" s="188"/>
      <c r="D2056" s="188"/>
      <c r="E2056" s="188"/>
      <c r="F2056" s="188"/>
      <c r="G2056" s="188"/>
      <c r="H2056" s="188"/>
      <c r="I2056" s="189"/>
    </row>
    <row r="2057" spans="1:9" ht="15.75" customHeight="1">
      <c r="A2057" s="63"/>
      <c r="B2057" s="64"/>
      <c r="C2057" s="64"/>
      <c r="D2057" s="64"/>
      <c r="E2057" s="64"/>
      <c r="F2057" s="64"/>
      <c r="G2057" s="64"/>
      <c r="H2057" s="64"/>
      <c r="I2057" s="65"/>
    </row>
    <row r="2058" spans="1:9" ht="15.75" customHeight="1">
      <c r="A2058" s="69"/>
      <c r="B2058" s="85"/>
      <c r="C2058" s="85"/>
      <c r="D2058" s="85" t="s">
        <v>608</v>
      </c>
      <c r="E2058" s="85"/>
      <c r="F2058" s="176"/>
      <c r="G2058" s="176">
        <v>458.93</v>
      </c>
      <c r="H2058" s="85" t="s">
        <v>609</v>
      </c>
      <c r="I2058" s="67"/>
    </row>
    <row r="2059" spans="1:9" ht="15.75" customHeight="1">
      <c r="A2059" s="69"/>
      <c r="B2059" s="85"/>
      <c r="C2059" s="85"/>
      <c r="D2059" s="85" t="s">
        <v>610</v>
      </c>
      <c r="E2059" s="85"/>
      <c r="F2059" s="85"/>
      <c r="G2059" s="176">
        <v>160</v>
      </c>
      <c r="H2059" s="85"/>
      <c r="I2059" s="67"/>
    </row>
    <row r="2060" spans="1:9" ht="15.75" customHeight="1">
      <c r="A2060" s="69"/>
      <c r="B2060" s="85"/>
      <c r="C2060" s="85"/>
      <c r="D2060" s="85"/>
      <c r="E2060" s="85"/>
      <c r="F2060" s="85"/>
      <c r="G2060" s="85"/>
      <c r="H2060" s="85"/>
      <c r="I2060" s="67"/>
    </row>
    <row r="2061" spans="1:9" ht="15.75" customHeight="1">
      <c r="A2061" s="69"/>
      <c r="B2061" s="85"/>
      <c r="C2061" s="85"/>
      <c r="D2061" s="85" t="s">
        <v>462</v>
      </c>
      <c r="E2061" s="85">
        <v>1.7</v>
      </c>
      <c r="F2061" s="85">
        <v>0.7</v>
      </c>
      <c r="G2061" s="85">
        <f>E2061*F2061</f>
        <v>1.19</v>
      </c>
      <c r="H2061" s="85"/>
      <c r="I2061" s="67"/>
    </row>
    <row r="2062" spans="1:9" ht="15.75" customHeight="1">
      <c r="A2062" s="69"/>
      <c r="B2062" s="85"/>
      <c r="C2062" s="85"/>
      <c r="D2062" s="85" t="s">
        <v>124</v>
      </c>
      <c r="E2062" s="85"/>
      <c r="F2062" s="85"/>
      <c r="G2062" s="85">
        <f>G2061+G2060</f>
        <v>1.19</v>
      </c>
      <c r="H2062" s="85"/>
      <c r="I2062" s="67"/>
    </row>
    <row r="2063" spans="1:9" ht="15.75" customHeight="1">
      <c r="A2063" s="69"/>
      <c r="B2063" s="85"/>
      <c r="C2063" s="85"/>
      <c r="D2063" s="85"/>
      <c r="E2063" s="85"/>
      <c r="F2063" s="85"/>
      <c r="G2063" s="85"/>
      <c r="H2063" s="85"/>
      <c r="I2063" s="67"/>
    </row>
    <row r="2064" spans="1:9" ht="15.75" customHeight="1">
      <c r="A2064" s="69"/>
      <c r="B2064" s="85"/>
      <c r="C2064" s="85"/>
      <c r="D2064" s="85" t="s">
        <v>612</v>
      </c>
      <c r="E2064" s="85">
        <v>1.19</v>
      </c>
      <c r="F2064" s="176">
        <v>458.93</v>
      </c>
      <c r="G2064" s="178">
        <f t="shared" ref="G2064:G2065" si="51">E2064*F2064</f>
        <v>546.12670000000003</v>
      </c>
      <c r="H2064" s="85"/>
      <c r="I2064" s="67"/>
    </row>
    <row r="2065" spans="1:9" ht="15.75" customHeight="1">
      <c r="A2065" s="69"/>
      <c r="B2065" s="85"/>
      <c r="C2065" s="85"/>
      <c r="D2065" s="85" t="s">
        <v>613</v>
      </c>
      <c r="E2065" s="85">
        <v>0</v>
      </c>
      <c r="F2065" s="85">
        <v>160</v>
      </c>
      <c r="G2065" s="178">
        <f t="shared" si="51"/>
        <v>0</v>
      </c>
      <c r="H2065" s="85"/>
      <c r="I2065" s="67"/>
    </row>
    <row r="2066" spans="1:9" ht="15.75" customHeight="1">
      <c r="A2066" s="69"/>
      <c r="B2066" s="85"/>
      <c r="C2066" s="85"/>
      <c r="D2066" s="85" t="s">
        <v>8</v>
      </c>
      <c r="E2066" s="85"/>
      <c r="F2066" s="85"/>
      <c r="G2066" s="178">
        <f>G2064+G2065</f>
        <v>546.12670000000003</v>
      </c>
      <c r="H2066" s="85"/>
      <c r="I2066" s="67"/>
    </row>
    <row r="2067" spans="1:9" ht="15.75" customHeight="1">
      <c r="A2067" s="69"/>
      <c r="B2067" s="85"/>
      <c r="C2067" s="85"/>
      <c r="D2067" s="85" t="s">
        <v>614</v>
      </c>
      <c r="E2067" s="85"/>
      <c r="F2067" s="177">
        <v>0.13</v>
      </c>
      <c r="G2067" s="178">
        <f>G2066*13%</f>
        <v>70.996471</v>
      </c>
      <c r="H2067" s="85"/>
      <c r="I2067" s="67"/>
    </row>
    <row r="2068" spans="1:9" ht="15.75" customHeight="1">
      <c r="A2068" s="69"/>
      <c r="B2068" s="85"/>
      <c r="C2068" s="85"/>
      <c r="D2068" s="85" t="s">
        <v>8</v>
      </c>
      <c r="E2068" s="85"/>
      <c r="F2068" s="85"/>
      <c r="G2068" s="178">
        <f>G2066+G2067</f>
        <v>617.12317100000007</v>
      </c>
      <c r="H2068" s="85"/>
      <c r="I2068" s="67"/>
    </row>
    <row r="2069" spans="1:9" ht="15.75" customHeight="1">
      <c r="A2069" s="71"/>
      <c r="B2069" s="72"/>
      <c r="C2069" s="72"/>
      <c r="D2069" s="72"/>
      <c r="E2069" s="72"/>
      <c r="F2069" s="72"/>
      <c r="G2069" s="72"/>
      <c r="H2069" s="72"/>
      <c r="I2069" s="73"/>
    </row>
    <row r="2070" spans="1:9" ht="15.75" customHeight="1"/>
    <row r="2071" spans="1:9" ht="15.75" customHeight="1">
      <c r="A2071" s="205" t="s">
        <v>102</v>
      </c>
      <c r="B2071" s="182"/>
      <c r="C2071" s="182"/>
      <c r="D2071" s="182"/>
      <c r="E2071" s="182"/>
      <c r="F2071" s="182"/>
      <c r="G2071" s="183"/>
      <c r="H2071" s="142" t="s">
        <v>103</v>
      </c>
      <c r="I2071" s="57"/>
    </row>
    <row r="2072" spans="1:9" ht="15.75" customHeight="1">
      <c r="A2072" s="143" t="s">
        <v>104</v>
      </c>
      <c r="B2072" s="144">
        <v>17</v>
      </c>
      <c r="C2072" s="237" t="s">
        <v>605</v>
      </c>
      <c r="D2072" s="182"/>
      <c r="E2072" s="182"/>
      <c r="F2072" s="182"/>
      <c r="G2072" s="183"/>
      <c r="H2072" s="57" t="s">
        <v>105</v>
      </c>
      <c r="I2072" s="57" t="s">
        <v>57</v>
      </c>
    </row>
    <row r="2073" spans="1:9" ht="15.75" customHeight="1">
      <c r="A2073" s="60" t="s">
        <v>106</v>
      </c>
      <c r="B2073" s="99">
        <v>17.13</v>
      </c>
      <c r="C2073" s="236" t="s">
        <v>634</v>
      </c>
      <c r="D2073" s="182"/>
      <c r="E2073" s="182"/>
      <c r="F2073" s="182"/>
      <c r="G2073" s="183"/>
      <c r="H2073" s="220" t="s">
        <v>188</v>
      </c>
      <c r="I2073" s="183"/>
    </row>
    <row r="2074" spans="1:9" ht="15.75" customHeight="1">
      <c r="A2074" s="209" t="s">
        <v>625</v>
      </c>
      <c r="B2074" s="185"/>
      <c r="C2074" s="185"/>
      <c r="D2074" s="185"/>
      <c r="E2074" s="185"/>
      <c r="F2074" s="185"/>
      <c r="G2074" s="185"/>
      <c r="H2074" s="185"/>
      <c r="I2074" s="186"/>
    </row>
    <row r="2075" spans="1:9" ht="15.75" customHeight="1">
      <c r="A2075" s="203"/>
      <c r="B2075" s="188"/>
      <c r="C2075" s="188"/>
      <c r="D2075" s="188"/>
      <c r="E2075" s="188"/>
      <c r="F2075" s="188"/>
      <c r="G2075" s="188"/>
      <c r="H2075" s="188"/>
      <c r="I2075" s="189"/>
    </row>
    <row r="2076" spans="1:9" ht="15.75" customHeight="1">
      <c r="A2076" s="64"/>
      <c r="B2076" s="64"/>
      <c r="C2076" s="64"/>
      <c r="D2076" s="64"/>
      <c r="E2076" s="64"/>
      <c r="F2076" s="64"/>
      <c r="G2076" s="64"/>
      <c r="H2076" s="64"/>
      <c r="I2076" s="64"/>
    </row>
    <row r="2077" spans="1:9" ht="15.75" customHeight="1">
      <c r="A2077" s="63"/>
      <c r="B2077" s="64"/>
      <c r="C2077" s="64"/>
      <c r="D2077" s="64"/>
      <c r="E2077" s="64"/>
      <c r="F2077" s="64"/>
      <c r="G2077" s="64"/>
      <c r="H2077" s="64"/>
      <c r="I2077" s="65"/>
    </row>
    <row r="2078" spans="1:9" ht="15.75" customHeight="1">
      <c r="A2078" s="69"/>
      <c r="B2078" s="85"/>
      <c r="C2078" s="85"/>
      <c r="D2078" s="85"/>
      <c r="E2078" s="85"/>
      <c r="F2078" s="85"/>
      <c r="G2078" s="85"/>
      <c r="H2078" s="85"/>
      <c r="I2078" s="67"/>
    </row>
    <row r="2079" spans="1:9" ht="15.75" customHeight="1">
      <c r="A2079" s="69"/>
      <c r="B2079" s="85"/>
      <c r="C2079" s="85"/>
      <c r="D2079" s="85" t="s">
        <v>626</v>
      </c>
      <c r="E2079" s="85"/>
      <c r="F2079" s="85"/>
      <c r="G2079" s="85">
        <v>130</v>
      </c>
      <c r="H2079" s="85"/>
      <c r="I2079" s="67"/>
    </row>
    <row r="2080" spans="1:9" ht="15.75" customHeight="1">
      <c r="A2080" s="69"/>
      <c r="B2080" s="85"/>
      <c r="C2080" s="85"/>
      <c r="D2080" s="85" t="s">
        <v>635</v>
      </c>
      <c r="E2080" s="85"/>
      <c r="F2080" s="177">
        <v>0.1</v>
      </c>
      <c r="G2080" s="180">
        <f>130*0.1</f>
        <v>13</v>
      </c>
      <c r="H2080" s="85"/>
      <c r="I2080" s="67"/>
    </row>
    <row r="2081" spans="1:9" ht="15.75" customHeight="1">
      <c r="A2081" s="69"/>
      <c r="B2081" s="85"/>
      <c r="C2081" s="85"/>
      <c r="D2081" s="85"/>
      <c r="E2081" s="85"/>
      <c r="F2081" s="85"/>
      <c r="G2081" s="180">
        <f>G2079+G2080</f>
        <v>143</v>
      </c>
      <c r="H2081" s="85"/>
      <c r="I2081" s="67"/>
    </row>
    <row r="2082" spans="1:9" ht="15.75" customHeight="1">
      <c r="A2082" s="69"/>
      <c r="B2082" s="85"/>
      <c r="C2082" s="85"/>
      <c r="D2082" s="85"/>
      <c r="E2082" s="85"/>
      <c r="F2082" s="85"/>
      <c r="G2082" s="85"/>
      <c r="H2082" s="85"/>
      <c r="I2082" s="67"/>
    </row>
    <row r="2083" spans="1:9" ht="15.75" customHeight="1">
      <c r="A2083" s="69"/>
      <c r="B2083" s="85"/>
      <c r="C2083" s="85"/>
      <c r="D2083" s="85"/>
      <c r="E2083" s="85"/>
      <c r="F2083" s="85"/>
      <c r="G2083" s="85"/>
      <c r="H2083" s="85"/>
      <c r="I2083" s="67"/>
    </row>
    <row r="2084" spans="1:9" ht="15.75" customHeight="1">
      <c r="A2084" s="69"/>
      <c r="B2084" s="85"/>
      <c r="C2084" s="85"/>
      <c r="D2084" s="85"/>
      <c r="E2084" s="85"/>
      <c r="F2084" s="85"/>
      <c r="G2084" s="85"/>
      <c r="H2084" s="85"/>
      <c r="I2084" s="67"/>
    </row>
    <row r="2085" spans="1:9" ht="15.75" customHeight="1">
      <c r="A2085" s="69"/>
      <c r="B2085" s="85"/>
      <c r="C2085" s="85"/>
      <c r="D2085" s="85"/>
      <c r="E2085" s="85"/>
      <c r="F2085" s="85"/>
      <c r="G2085" s="85"/>
      <c r="H2085" s="85"/>
      <c r="I2085" s="67"/>
    </row>
    <row r="2086" spans="1:9" ht="15.75" customHeight="1">
      <c r="A2086" s="69"/>
      <c r="B2086" s="85"/>
      <c r="C2086" s="85"/>
      <c r="D2086" s="85"/>
      <c r="E2086" s="85"/>
      <c r="F2086" s="85"/>
      <c r="G2086" s="85"/>
      <c r="H2086" s="85"/>
      <c r="I2086" s="67"/>
    </row>
    <row r="2087" spans="1:9" ht="15.75" customHeight="1">
      <c r="A2087" s="69"/>
      <c r="B2087" s="85"/>
      <c r="C2087" s="85"/>
      <c r="D2087" s="85"/>
      <c r="E2087" s="85"/>
      <c r="F2087" s="85"/>
      <c r="G2087" s="85"/>
      <c r="H2087" s="85"/>
      <c r="I2087" s="67"/>
    </row>
    <row r="2088" spans="1:9" ht="15.75" customHeight="1">
      <c r="A2088" s="69"/>
      <c r="B2088" s="85"/>
      <c r="C2088" s="85"/>
      <c r="D2088" s="85"/>
      <c r="E2088" s="85"/>
      <c r="F2088" s="85"/>
      <c r="G2088" s="85"/>
      <c r="H2088" s="85"/>
      <c r="I2088" s="67"/>
    </row>
    <row r="2089" spans="1:9" ht="15.75" customHeight="1">
      <c r="A2089" s="69"/>
      <c r="B2089" s="85"/>
      <c r="C2089" s="85"/>
      <c r="D2089" s="85"/>
      <c r="E2089" s="85"/>
      <c r="F2089" s="85"/>
      <c r="G2089" s="85"/>
      <c r="H2089" s="85"/>
      <c r="I2089" s="67"/>
    </row>
    <row r="2090" spans="1:9" ht="15.75" customHeight="1">
      <c r="A2090" s="69"/>
      <c r="B2090" s="85"/>
      <c r="C2090" s="85"/>
      <c r="D2090" s="85"/>
      <c r="E2090" s="85"/>
      <c r="F2090" s="85"/>
      <c r="G2090" s="85"/>
      <c r="H2090" s="85"/>
      <c r="I2090" s="67"/>
    </row>
    <row r="2091" spans="1:9" ht="15.75" customHeight="1">
      <c r="A2091" s="69"/>
      <c r="B2091" s="85"/>
      <c r="C2091" s="85"/>
      <c r="D2091" s="85"/>
      <c r="E2091" s="85"/>
      <c r="F2091" s="85"/>
      <c r="G2091" s="85"/>
      <c r="H2091" s="85"/>
      <c r="I2091" s="67"/>
    </row>
    <row r="2092" spans="1:9" ht="15.75" customHeight="1">
      <c r="A2092" s="71"/>
      <c r="B2092" s="72"/>
      <c r="C2092" s="72"/>
      <c r="D2092" s="72"/>
      <c r="E2092" s="72"/>
      <c r="F2092" s="72"/>
      <c r="G2092" s="72"/>
      <c r="H2092" s="72"/>
      <c r="I2092" s="73"/>
    </row>
    <row r="2093" spans="1:9" ht="15.75" customHeight="1"/>
    <row r="2094" spans="1:9" ht="15.75" customHeight="1">
      <c r="A2094" s="205" t="s">
        <v>102</v>
      </c>
      <c r="B2094" s="182"/>
      <c r="C2094" s="182"/>
      <c r="D2094" s="182"/>
      <c r="E2094" s="182"/>
      <c r="F2094" s="182"/>
      <c r="G2094" s="183"/>
      <c r="H2094" s="142" t="s">
        <v>103</v>
      </c>
      <c r="I2094" s="57"/>
    </row>
    <row r="2095" spans="1:9" ht="15.75" customHeight="1">
      <c r="A2095" s="143" t="s">
        <v>104</v>
      </c>
      <c r="B2095" s="144">
        <v>17</v>
      </c>
      <c r="C2095" s="237" t="s">
        <v>605</v>
      </c>
      <c r="D2095" s="182"/>
      <c r="E2095" s="182"/>
      <c r="F2095" s="182"/>
      <c r="G2095" s="183"/>
      <c r="H2095" s="57" t="s">
        <v>105</v>
      </c>
      <c r="I2095" s="57" t="s">
        <v>57</v>
      </c>
    </row>
    <row r="2096" spans="1:9" ht="15.75" customHeight="1">
      <c r="A2096" s="60" t="s">
        <v>106</v>
      </c>
      <c r="B2096" s="99">
        <v>11.14</v>
      </c>
      <c r="C2096" s="236" t="s">
        <v>636</v>
      </c>
      <c r="D2096" s="182"/>
      <c r="E2096" s="182"/>
      <c r="F2096" s="182"/>
      <c r="G2096" s="183"/>
      <c r="H2096" s="220" t="s">
        <v>130</v>
      </c>
      <c r="I2096" s="183"/>
    </row>
    <row r="2097" spans="1:9" ht="15.75" customHeight="1">
      <c r="A2097" s="209" t="s">
        <v>625</v>
      </c>
      <c r="B2097" s="185"/>
      <c r="C2097" s="185"/>
      <c r="D2097" s="185"/>
      <c r="E2097" s="185"/>
      <c r="F2097" s="185"/>
      <c r="G2097" s="185"/>
      <c r="H2097" s="185"/>
      <c r="I2097" s="186"/>
    </row>
    <row r="2098" spans="1:9" ht="15.75" customHeight="1">
      <c r="A2098" s="203"/>
      <c r="B2098" s="188"/>
      <c r="C2098" s="188"/>
      <c r="D2098" s="188"/>
      <c r="E2098" s="188"/>
      <c r="F2098" s="188"/>
      <c r="G2098" s="188"/>
      <c r="H2098" s="188"/>
      <c r="I2098" s="189"/>
    </row>
    <row r="2099" spans="1:9" ht="15.75" customHeight="1">
      <c r="A2099" s="63"/>
      <c r="B2099" s="64"/>
      <c r="C2099" s="64"/>
      <c r="D2099" s="64"/>
      <c r="E2099" s="64"/>
      <c r="F2099" s="64"/>
      <c r="G2099" s="64"/>
      <c r="H2099" s="64"/>
      <c r="I2099" s="65"/>
    </row>
    <row r="2100" spans="1:9" ht="15.75" customHeight="1">
      <c r="A2100" s="69"/>
      <c r="C2100" s="121" t="s">
        <v>608</v>
      </c>
      <c r="E2100" s="176"/>
      <c r="F2100" s="176">
        <v>458.93</v>
      </c>
      <c r="G2100" s="121" t="s">
        <v>609</v>
      </c>
    </row>
    <row r="2101" spans="1:9" ht="15.75" customHeight="1">
      <c r="A2101" s="69"/>
      <c r="C2101" s="121" t="s">
        <v>610</v>
      </c>
      <c r="F2101" s="176">
        <v>160</v>
      </c>
    </row>
    <row r="2102" spans="1:9" ht="15.75" customHeight="1">
      <c r="A2102" s="69"/>
      <c r="D2102" s="121" t="s">
        <v>637</v>
      </c>
      <c r="H2102" s="121" t="s">
        <v>638</v>
      </c>
      <c r="I2102" s="67"/>
    </row>
    <row r="2103" spans="1:9" ht="15.75" customHeight="1">
      <c r="A2103" s="69"/>
      <c r="D2103" s="121" t="s">
        <v>462</v>
      </c>
      <c r="E2103" s="121">
        <v>2.74</v>
      </c>
      <c r="F2103" s="121">
        <v>0.8</v>
      </c>
      <c r="G2103" s="121">
        <f>E2103*F2103</f>
        <v>2.1920000000000002</v>
      </c>
      <c r="H2103" s="121">
        <f>G2104+G2107</f>
        <v>3.0688000000000004</v>
      </c>
      <c r="I2103" s="67"/>
    </row>
    <row r="2104" spans="1:9" ht="15.75" customHeight="1">
      <c r="A2104" s="69"/>
      <c r="D2104" s="121" t="s">
        <v>124</v>
      </c>
      <c r="G2104" s="121">
        <f>G2103+G2102</f>
        <v>2.1920000000000002</v>
      </c>
      <c r="I2104" s="67"/>
    </row>
    <row r="2105" spans="1:9" ht="15.75" customHeight="1">
      <c r="A2105" s="69"/>
      <c r="D2105" s="121" t="s">
        <v>639</v>
      </c>
      <c r="I2105" s="67"/>
    </row>
    <row r="2106" spans="1:9" ht="15.75" customHeight="1">
      <c r="A2106" s="69"/>
      <c r="D2106" s="121" t="s">
        <v>463</v>
      </c>
      <c r="E2106" s="121">
        <v>2.74</v>
      </c>
      <c r="F2106" s="121">
        <v>0.32</v>
      </c>
      <c r="G2106" s="121">
        <f>E2106*F2106</f>
        <v>0.87680000000000013</v>
      </c>
      <c r="I2106" s="67"/>
    </row>
    <row r="2107" spans="1:9" ht="15.75" customHeight="1">
      <c r="A2107" s="69"/>
      <c r="D2107" s="121" t="s">
        <v>124</v>
      </c>
      <c r="G2107" s="121">
        <f>G2106+G2105</f>
        <v>0.87680000000000013</v>
      </c>
      <c r="I2107" s="67"/>
    </row>
    <row r="2108" spans="1:9" ht="15.75" customHeight="1">
      <c r="A2108" s="69"/>
      <c r="I2108" s="67"/>
    </row>
    <row r="2109" spans="1:9" ht="15.75" customHeight="1">
      <c r="A2109" s="69"/>
      <c r="D2109" s="121" t="s">
        <v>612</v>
      </c>
      <c r="E2109" s="121">
        <v>3.07</v>
      </c>
      <c r="F2109" s="176">
        <v>458.93</v>
      </c>
      <c r="G2109" s="178">
        <f t="shared" ref="G2109:G2110" si="52">E2109*F2109</f>
        <v>1408.9150999999999</v>
      </c>
      <c r="I2109" s="67"/>
    </row>
    <row r="2110" spans="1:9" ht="15.75" customHeight="1">
      <c r="A2110" s="69"/>
      <c r="D2110" s="121" t="s">
        <v>613</v>
      </c>
      <c r="E2110" s="121">
        <v>0</v>
      </c>
      <c r="F2110" s="121">
        <v>160</v>
      </c>
      <c r="G2110" s="178">
        <f t="shared" si="52"/>
        <v>0</v>
      </c>
      <c r="I2110" s="67"/>
    </row>
    <row r="2111" spans="1:9" ht="15.75" customHeight="1">
      <c r="A2111" s="69"/>
      <c r="D2111" s="121" t="s">
        <v>8</v>
      </c>
      <c r="G2111" s="178">
        <f>G2109+G2110</f>
        <v>1408.9150999999999</v>
      </c>
      <c r="I2111" s="67"/>
    </row>
    <row r="2112" spans="1:9" ht="15.75" customHeight="1">
      <c r="A2112" s="69"/>
      <c r="D2112" s="121" t="s">
        <v>614</v>
      </c>
      <c r="F2112" s="177">
        <v>0.13</v>
      </c>
      <c r="G2112" s="178">
        <f>G2111*13%</f>
        <v>183.158963</v>
      </c>
      <c r="I2112" s="67"/>
    </row>
    <row r="2113" spans="1:9" ht="15.75" customHeight="1">
      <c r="A2113" s="69"/>
      <c r="D2113" s="121" t="s">
        <v>8</v>
      </c>
      <c r="G2113" s="178">
        <f>G2111+G2112</f>
        <v>1592.074063</v>
      </c>
      <c r="I2113" s="67"/>
    </row>
    <row r="2114" spans="1:9" ht="15.75" customHeight="1">
      <c r="A2114" s="69"/>
      <c r="I2114" s="67"/>
    </row>
    <row r="2115" spans="1:9" ht="15.75" customHeight="1">
      <c r="A2115" s="69"/>
      <c r="I2115" s="67"/>
    </row>
    <row r="2116" spans="1:9" ht="15.75" customHeight="1">
      <c r="A2116" s="71"/>
      <c r="B2116" s="72"/>
      <c r="C2116" s="72"/>
      <c r="D2116" s="72"/>
      <c r="E2116" s="72"/>
      <c r="F2116" s="72"/>
      <c r="G2116" s="72"/>
      <c r="H2116" s="72"/>
      <c r="I2116" s="73"/>
    </row>
    <row r="2117" spans="1:9" ht="15.75" customHeight="1"/>
    <row r="2118" spans="1:9" ht="15.75" customHeight="1"/>
    <row r="2119" spans="1:9" ht="15.75" customHeight="1">
      <c r="A2119" s="205" t="s">
        <v>102</v>
      </c>
      <c r="B2119" s="182"/>
      <c r="C2119" s="182"/>
      <c r="D2119" s="182"/>
      <c r="E2119" s="182"/>
      <c r="F2119" s="182"/>
      <c r="G2119" s="183"/>
      <c r="H2119" s="142" t="s">
        <v>103</v>
      </c>
      <c r="I2119" s="57"/>
    </row>
    <row r="2120" spans="1:9" ht="15.75" customHeight="1">
      <c r="A2120" s="143" t="s">
        <v>104</v>
      </c>
      <c r="B2120" s="144">
        <v>10</v>
      </c>
      <c r="C2120" s="237" t="s">
        <v>640</v>
      </c>
      <c r="D2120" s="182"/>
      <c r="E2120" s="182"/>
      <c r="F2120" s="182"/>
      <c r="G2120" s="183"/>
      <c r="H2120" s="57" t="s">
        <v>105</v>
      </c>
      <c r="I2120" s="57" t="s">
        <v>57</v>
      </c>
    </row>
    <row r="2121" spans="1:9" ht="15.75" customHeight="1">
      <c r="A2121" s="60" t="s">
        <v>106</v>
      </c>
      <c r="B2121" s="99">
        <v>11.13</v>
      </c>
      <c r="C2121" s="236" t="s">
        <v>641</v>
      </c>
      <c r="D2121" s="182"/>
      <c r="E2121" s="182"/>
      <c r="F2121" s="182"/>
      <c r="G2121" s="183"/>
      <c r="H2121" s="220" t="s">
        <v>642</v>
      </c>
      <c r="I2121" s="183"/>
    </row>
    <row r="2122" spans="1:9" ht="15.75" customHeight="1">
      <c r="A2122" s="69"/>
      <c r="B2122" s="238" t="s">
        <v>643</v>
      </c>
      <c r="C2122" s="185"/>
      <c r="D2122" s="185"/>
      <c r="E2122" s="85"/>
      <c r="F2122" s="238" t="s">
        <v>644</v>
      </c>
      <c r="G2122" s="185"/>
      <c r="H2122" s="185"/>
      <c r="I2122" s="67"/>
    </row>
    <row r="2123" spans="1:9" ht="15.75" customHeight="1">
      <c r="A2123" s="69"/>
      <c r="B2123" s="85" t="s">
        <v>211</v>
      </c>
      <c r="C2123" s="85" t="s">
        <v>159</v>
      </c>
      <c r="D2123" s="85" t="s">
        <v>645</v>
      </c>
      <c r="E2123" s="85"/>
      <c r="F2123" s="85" t="s">
        <v>211</v>
      </c>
      <c r="G2123" s="85" t="s">
        <v>160</v>
      </c>
      <c r="H2123" s="85" t="s">
        <v>645</v>
      </c>
      <c r="I2123" s="67"/>
    </row>
    <row r="2124" spans="1:9" ht="15.75" customHeight="1">
      <c r="A2124" s="69"/>
      <c r="B2124" s="85">
        <v>41.57</v>
      </c>
      <c r="C2124" s="85">
        <v>0.8</v>
      </c>
      <c r="D2124" s="85">
        <f t="shared" ref="D2124:D2130" si="53">B2124*C2124</f>
        <v>33.256</v>
      </c>
      <c r="E2124" s="85"/>
      <c r="F2124" s="85">
        <v>1.5</v>
      </c>
      <c r="G2124" s="85">
        <v>40.57</v>
      </c>
      <c r="H2124" s="85">
        <f t="shared" ref="H2124:H2126" si="54">F2124*G2124</f>
        <v>60.855000000000004</v>
      </c>
      <c r="I2124" s="67"/>
    </row>
    <row r="2125" spans="1:9" ht="15.75" customHeight="1">
      <c r="A2125" s="69"/>
      <c r="B2125" s="85">
        <v>1.5</v>
      </c>
      <c r="C2125" s="85">
        <v>0.8</v>
      </c>
      <c r="D2125" s="85">
        <f t="shared" si="53"/>
        <v>1.2000000000000002</v>
      </c>
      <c r="E2125" s="85"/>
      <c r="F2125" s="85">
        <v>11.58</v>
      </c>
      <c r="G2125" s="85">
        <v>1</v>
      </c>
      <c r="H2125" s="85">
        <f t="shared" si="54"/>
        <v>11.58</v>
      </c>
      <c r="I2125" s="67"/>
    </row>
    <row r="2126" spans="1:9" ht="15.75" customHeight="1">
      <c r="A2126" s="69"/>
      <c r="B2126" s="85">
        <v>11.58</v>
      </c>
      <c r="C2126" s="85">
        <v>0.8</v>
      </c>
      <c r="D2126" s="85">
        <f t="shared" si="53"/>
        <v>9.2640000000000011</v>
      </c>
      <c r="E2126" s="85"/>
      <c r="F2126" s="85">
        <v>40.57</v>
      </c>
      <c r="G2126" s="85">
        <v>1.67</v>
      </c>
      <c r="H2126" s="85">
        <f t="shared" si="54"/>
        <v>67.751899999999992</v>
      </c>
      <c r="I2126" s="67"/>
    </row>
    <row r="2127" spans="1:9" ht="15.75" customHeight="1">
      <c r="A2127" s="69"/>
      <c r="B2127" s="85">
        <v>1</v>
      </c>
      <c r="C2127" s="85">
        <v>0.8</v>
      </c>
      <c r="D2127" s="85">
        <f t="shared" si="53"/>
        <v>0.8</v>
      </c>
      <c r="E2127" s="85"/>
      <c r="F2127" s="85" t="s">
        <v>352</v>
      </c>
      <c r="G2127" s="85"/>
      <c r="H2127" s="85">
        <f>H2124+H2125+H2126</f>
        <v>140.18689999999998</v>
      </c>
      <c r="I2127" s="67"/>
    </row>
    <row r="2128" spans="1:9" ht="15.75" customHeight="1">
      <c r="A2128" s="69"/>
      <c r="B2128" s="85">
        <v>1.67</v>
      </c>
      <c r="C2128" s="85">
        <v>0.8</v>
      </c>
      <c r="D2128" s="85">
        <f t="shared" si="53"/>
        <v>1.3360000000000001</v>
      </c>
      <c r="E2128" s="85"/>
      <c r="F2128" s="85"/>
      <c r="G2128" s="85"/>
      <c r="H2128" s="85"/>
      <c r="I2128" s="67"/>
    </row>
    <row r="2129" spans="1:9" ht="15.75" customHeight="1">
      <c r="A2129" s="69"/>
      <c r="B2129" s="85">
        <v>40.57</v>
      </c>
      <c r="C2129" s="85">
        <v>0.8</v>
      </c>
      <c r="D2129" s="85">
        <f t="shared" si="53"/>
        <v>32.456000000000003</v>
      </c>
      <c r="E2129" s="85"/>
      <c r="F2129" s="85"/>
      <c r="G2129" s="85"/>
      <c r="H2129" s="85"/>
      <c r="I2129" s="67"/>
    </row>
    <row r="2130" spans="1:9" ht="15.75" customHeight="1">
      <c r="A2130" s="69"/>
      <c r="B2130" s="85">
        <v>1.27</v>
      </c>
      <c r="C2130" s="85">
        <v>0.8</v>
      </c>
      <c r="D2130" s="85">
        <f t="shared" si="53"/>
        <v>1.016</v>
      </c>
      <c r="E2130" s="85"/>
      <c r="F2130" s="85"/>
      <c r="G2130" s="85"/>
      <c r="H2130" s="85"/>
      <c r="I2130" s="67"/>
    </row>
    <row r="2131" spans="1:9" ht="15.75" customHeight="1">
      <c r="A2131" s="69"/>
      <c r="B2131" s="85" t="s">
        <v>350</v>
      </c>
      <c r="C2131" s="85"/>
      <c r="D2131" s="85">
        <f>D2124+D2125+D2126+D2127+D2128+D2129+D2130</f>
        <v>79.328000000000017</v>
      </c>
      <c r="E2131" s="85"/>
      <c r="F2131" s="85"/>
      <c r="G2131" s="85"/>
      <c r="H2131" s="85"/>
      <c r="I2131" s="67"/>
    </row>
    <row r="2132" spans="1:9" ht="15.75" customHeight="1">
      <c r="A2132" s="69"/>
      <c r="B2132" s="85"/>
      <c r="C2132" s="85"/>
      <c r="D2132" s="85"/>
      <c r="E2132" s="85"/>
      <c r="F2132" s="85"/>
      <c r="G2132" s="85"/>
      <c r="H2132" s="85"/>
      <c r="I2132" s="67"/>
    </row>
    <row r="2133" spans="1:9" ht="15.75" customHeight="1">
      <c r="A2133" s="69"/>
      <c r="B2133" s="85" t="s">
        <v>646</v>
      </c>
      <c r="C2133" s="85"/>
      <c r="D2133" s="85">
        <f>D2131+H2127</f>
        <v>219.51490000000001</v>
      </c>
      <c r="E2133" s="85"/>
      <c r="F2133" s="85"/>
      <c r="G2133" s="85"/>
      <c r="H2133" s="85"/>
      <c r="I2133" s="67"/>
    </row>
    <row r="2134" spans="1:9" ht="15.75" customHeight="1">
      <c r="A2134" s="69"/>
      <c r="B2134" s="85"/>
      <c r="C2134" s="85"/>
      <c r="D2134" s="85"/>
      <c r="E2134" s="85"/>
      <c r="F2134" s="85"/>
      <c r="G2134" s="85"/>
      <c r="H2134" s="85"/>
      <c r="I2134" s="67"/>
    </row>
    <row r="2135" spans="1:9" ht="15.75" customHeight="1">
      <c r="A2135" s="69"/>
      <c r="B2135" s="85"/>
      <c r="C2135" s="85"/>
      <c r="D2135" s="85"/>
      <c r="E2135" s="85"/>
      <c r="F2135" s="85"/>
      <c r="G2135" s="85"/>
      <c r="H2135" s="85"/>
      <c r="I2135" s="67"/>
    </row>
    <row r="2136" spans="1:9" ht="15.75" customHeight="1">
      <c r="A2136" s="69"/>
      <c r="B2136" s="85"/>
      <c r="C2136" s="85"/>
      <c r="D2136" s="85"/>
      <c r="E2136" s="85"/>
      <c r="F2136" s="85"/>
      <c r="G2136" s="85"/>
      <c r="H2136" s="85"/>
      <c r="I2136" s="67"/>
    </row>
    <row r="2137" spans="1:9" ht="15.75" customHeight="1">
      <c r="A2137" s="69"/>
      <c r="B2137" s="85"/>
      <c r="C2137" s="85"/>
      <c r="D2137" s="85"/>
      <c r="E2137" s="85"/>
      <c r="F2137" s="85"/>
      <c r="G2137" s="85"/>
      <c r="H2137" s="85"/>
      <c r="I2137" s="67"/>
    </row>
    <row r="2138" spans="1:9" ht="15.75" customHeight="1">
      <c r="A2138" s="69"/>
      <c r="B2138" s="85"/>
      <c r="C2138" s="85"/>
      <c r="D2138" s="85"/>
      <c r="E2138" s="85"/>
      <c r="F2138" s="85"/>
      <c r="G2138" s="85"/>
      <c r="H2138" s="85"/>
      <c r="I2138" s="67"/>
    </row>
    <row r="2139" spans="1:9" ht="15.75" customHeight="1">
      <c r="A2139" s="69"/>
      <c r="B2139" s="85"/>
      <c r="C2139" s="85"/>
      <c r="D2139" s="85"/>
      <c r="E2139" s="85"/>
      <c r="F2139" s="85"/>
      <c r="G2139" s="85"/>
      <c r="H2139" s="85"/>
      <c r="I2139" s="67"/>
    </row>
    <row r="2140" spans="1:9" ht="15.75" customHeight="1">
      <c r="A2140" s="69"/>
      <c r="B2140" s="85"/>
      <c r="C2140" s="85"/>
      <c r="D2140" s="85"/>
      <c r="E2140" s="85"/>
      <c r="F2140" s="85"/>
      <c r="G2140" s="85"/>
      <c r="H2140" s="85"/>
      <c r="I2140" s="67"/>
    </row>
    <row r="2141" spans="1:9" ht="15.75" customHeight="1">
      <c r="A2141" s="69"/>
      <c r="B2141" s="85"/>
      <c r="C2141" s="85"/>
      <c r="D2141" s="85"/>
      <c r="E2141" s="85"/>
      <c r="F2141" s="85"/>
      <c r="G2141" s="85"/>
      <c r="H2141" s="85"/>
      <c r="I2141" s="67"/>
    </row>
    <row r="2142" spans="1:9" ht="15.75" customHeight="1">
      <c r="A2142" s="69"/>
      <c r="B2142" s="85"/>
      <c r="C2142" s="85"/>
      <c r="D2142" s="85"/>
      <c r="E2142" s="85"/>
      <c r="F2142" s="85"/>
      <c r="G2142" s="85"/>
      <c r="H2142" s="85"/>
      <c r="I2142" s="67"/>
    </row>
    <row r="2143" spans="1:9" ht="15.75" customHeight="1">
      <c r="A2143" s="69"/>
      <c r="B2143" s="85"/>
      <c r="C2143" s="85"/>
      <c r="D2143" s="85"/>
      <c r="E2143" s="85"/>
      <c r="F2143" s="85"/>
      <c r="G2143" s="85"/>
      <c r="H2143" s="85"/>
      <c r="I2143" s="67"/>
    </row>
    <row r="2144" spans="1:9" ht="15.75" customHeight="1">
      <c r="A2144" s="69"/>
      <c r="B2144" s="85"/>
      <c r="C2144" s="85"/>
      <c r="D2144" s="85"/>
      <c r="E2144" s="85"/>
      <c r="F2144" s="85"/>
      <c r="G2144" s="85"/>
      <c r="H2144" s="85"/>
      <c r="I2144" s="67"/>
    </row>
    <row r="2145" spans="1:9" ht="15.75" customHeight="1">
      <c r="A2145" s="69"/>
      <c r="B2145" s="85"/>
      <c r="C2145" s="85"/>
      <c r="D2145" s="85"/>
      <c r="E2145" s="85"/>
      <c r="F2145" s="85"/>
      <c r="G2145" s="85"/>
      <c r="H2145" s="85"/>
      <c r="I2145" s="67"/>
    </row>
    <row r="2146" spans="1:9" ht="15.75" customHeight="1">
      <c r="A2146" s="69"/>
      <c r="B2146" s="85"/>
      <c r="C2146" s="85"/>
      <c r="D2146" s="85"/>
      <c r="E2146" s="85"/>
      <c r="F2146" s="85"/>
      <c r="G2146" s="85"/>
      <c r="H2146" s="85"/>
      <c r="I2146" s="67"/>
    </row>
    <row r="2147" spans="1:9" ht="15.75" customHeight="1">
      <c r="A2147" s="69"/>
      <c r="B2147" s="85"/>
      <c r="C2147" s="85"/>
      <c r="D2147" s="85"/>
      <c r="E2147" s="85"/>
      <c r="F2147" s="85"/>
      <c r="G2147" s="85"/>
      <c r="H2147" s="85"/>
      <c r="I2147" s="67"/>
    </row>
    <row r="2148" spans="1:9" ht="15.75" customHeight="1">
      <c r="A2148" s="69"/>
      <c r="B2148" s="85"/>
      <c r="C2148" s="85"/>
      <c r="D2148" s="85"/>
      <c r="E2148" s="85"/>
      <c r="F2148" s="85"/>
      <c r="G2148" s="85"/>
      <c r="H2148" s="85"/>
      <c r="I2148" s="67"/>
    </row>
    <row r="2149" spans="1:9" ht="15.75" customHeight="1">
      <c r="A2149" s="71"/>
      <c r="B2149" s="72"/>
      <c r="C2149" s="72"/>
      <c r="D2149" s="72"/>
      <c r="E2149" s="72"/>
      <c r="F2149" s="72"/>
      <c r="G2149" s="72"/>
      <c r="H2149" s="72"/>
      <c r="I2149" s="73"/>
    </row>
  </sheetData>
  <mergeCells count="524">
    <mergeCell ref="A1279:G1279"/>
    <mergeCell ref="C1280:G1280"/>
    <mergeCell ref="C1281:G1281"/>
    <mergeCell ref="H1281:I1281"/>
    <mergeCell ref="C1594:G1594"/>
    <mergeCell ref="C1595:G1595"/>
    <mergeCell ref="H1595:I1595"/>
    <mergeCell ref="A1596:I1597"/>
    <mergeCell ref="A1612:G1612"/>
    <mergeCell ref="B1106:D1106"/>
    <mergeCell ref="A1109:G1109"/>
    <mergeCell ref="C1110:G1110"/>
    <mergeCell ref="C1111:G1111"/>
    <mergeCell ref="H1111:I1111"/>
    <mergeCell ref="B1124:D1124"/>
    <mergeCell ref="C1244:G1244"/>
    <mergeCell ref="A1245:F1277"/>
    <mergeCell ref="G1245:I1277"/>
    <mergeCell ref="A1203:I1205"/>
    <mergeCell ref="A1206:I1240"/>
    <mergeCell ref="A1242:G1242"/>
    <mergeCell ref="C1243:G1243"/>
    <mergeCell ref="H1244:I1244"/>
    <mergeCell ref="C964:G964"/>
    <mergeCell ref="H964:I964"/>
    <mergeCell ref="A975:I975"/>
    <mergeCell ref="A976:I992"/>
    <mergeCell ref="A994:G994"/>
    <mergeCell ref="C995:G995"/>
    <mergeCell ref="H996:I996"/>
    <mergeCell ref="C996:G996"/>
    <mergeCell ref="A1006:I1022"/>
    <mergeCell ref="A1024:G1024"/>
    <mergeCell ref="C1025:G1025"/>
    <mergeCell ref="C1026:G1026"/>
    <mergeCell ref="H1026:I1026"/>
    <mergeCell ref="F1034:H1034"/>
    <mergeCell ref="A1061:G1061"/>
    <mergeCell ref="C1062:G1062"/>
    <mergeCell ref="C1063:G1063"/>
    <mergeCell ref="H1063:I1063"/>
    <mergeCell ref="H1065:I1065"/>
    <mergeCell ref="A1174:G1174"/>
    <mergeCell ref="C1175:G1175"/>
    <mergeCell ref="C1176:G1176"/>
    <mergeCell ref="H1176:I1176"/>
    <mergeCell ref="A1177:F1198"/>
    <mergeCell ref="A1200:G1200"/>
    <mergeCell ref="C1201:G1201"/>
    <mergeCell ref="C1202:G1202"/>
    <mergeCell ref="H1202:I1202"/>
    <mergeCell ref="A1143:G1143"/>
    <mergeCell ref="C1144:G1144"/>
    <mergeCell ref="C1145:G1145"/>
    <mergeCell ref="H1145:I1145"/>
    <mergeCell ref="A1146:D1146"/>
    <mergeCell ref="H1146:H1147"/>
    <mergeCell ref="C1162:G1162"/>
    <mergeCell ref="E1165:F1165"/>
    <mergeCell ref="F1146:G1147"/>
    <mergeCell ref="F1148:G1149"/>
    <mergeCell ref="H1148:H1149"/>
    <mergeCell ref="A1160:G1160"/>
    <mergeCell ref="C1161:G1161"/>
    <mergeCell ref="H1162:I1162"/>
    <mergeCell ref="A1163:C1172"/>
    <mergeCell ref="C963:G963"/>
    <mergeCell ref="B1125:D1126"/>
    <mergeCell ref="E1125:E1126"/>
    <mergeCell ref="B1127:D1127"/>
    <mergeCell ref="A1130:G1130"/>
    <mergeCell ref="C1131:G1131"/>
    <mergeCell ref="C1132:G1132"/>
    <mergeCell ref="H1132:I1132"/>
    <mergeCell ref="A1133:E1141"/>
    <mergeCell ref="F1036:H1036"/>
    <mergeCell ref="F1045:H1045"/>
    <mergeCell ref="F1046:H1046"/>
    <mergeCell ref="F1047:H1047"/>
    <mergeCell ref="H1049:I1049"/>
    <mergeCell ref="F1057:H1057"/>
    <mergeCell ref="F1058:H1058"/>
    <mergeCell ref="F1073:H1073"/>
    <mergeCell ref="F1074:H1074"/>
    <mergeCell ref="H1076:I1076"/>
    <mergeCell ref="G1082:I1082"/>
    <mergeCell ref="F1083:H1083"/>
    <mergeCell ref="H1085:I1085"/>
    <mergeCell ref="G1091:I1091"/>
    <mergeCell ref="F1092:H1092"/>
    <mergeCell ref="A816:B816"/>
    <mergeCell ref="C820:D820"/>
    <mergeCell ref="C821:D821"/>
    <mergeCell ref="C822:D822"/>
    <mergeCell ref="A827:A828"/>
    <mergeCell ref="B827:B828"/>
    <mergeCell ref="A835:G835"/>
    <mergeCell ref="C836:G836"/>
    <mergeCell ref="H837:I837"/>
    <mergeCell ref="H793:I793"/>
    <mergeCell ref="F794:I810"/>
    <mergeCell ref="B796:B798"/>
    <mergeCell ref="C796:C798"/>
    <mergeCell ref="B802:D802"/>
    <mergeCell ref="A812:G812"/>
    <mergeCell ref="C813:G813"/>
    <mergeCell ref="C814:G814"/>
    <mergeCell ref="H814:I814"/>
    <mergeCell ref="D796:D798"/>
    <mergeCell ref="E796:E798"/>
    <mergeCell ref="B799:B801"/>
    <mergeCell ref="C799:C801"/>
    <mergeCell ref="D799:D801"/>
    <mergeCell ref="E799:E801"/>
    <mergeCell ref="A791:G791"/>
    <mergeCell ref="C792:G792"/>
    <mergeCell ref="C793:G793"/>
    <mergeCell ref="C2007:G2007"/>
    <mergeCell ref="C2008:G2008"/>
    <mergeCell ref="H2008:I2008"/>
    <mergeCell ref="A2009:I2010"/>
    <mergeCell ref="C837:G837"/>
    <mergeCell ref="E854:F854"/>
    <mergeCell ref="A863:I863"/>
    <mergeCell ref="A864:I886"/>
    <mergeCell ref="A888:G888"/>
    <mergeCell ref="C889:G889"/>
    <mergeCell ref="H890:I890"/>
    <mergeCell ref="C890:G890"/>
    <mergeCell ref="A922:G922"/>
    <mergeCell ref="C923:G923"/>
    <mergeCell ref="C924:G924"/>
    <mergeCell ref="H924:I924"/>
    <mergeCell ref="A948:B948"/>
    <mergeCell ref="A949:B949"/>
    <mergeCell ref="A950:B950"/>
    <mergeCell ref="A951:B951"/>
    <mergeCell ref="A952:B952"/>
    <mergeCell ref="A953:B953"/>
    <mergeCell ref="A954:B954"/>
    <mergeCell ref="A962:G962"/>
    <mergeCell ref="C1946:G1946"/>
    <mergeCell ref="H1946:I1946"/>
    <mergeCell ref="A1947:I1948"/>
    <mergeCell ref="A1978:G1978"/>
    <mergeCell ref="C1979:G1979"/>
    <mergeCell ref="H1980:I1980"/>
    <mergeCell ref="C1980:G1980"/>
    <mergeCell ref="A1981:I1982"/>
    <mergeCell ref="A2006:G2006"/>
    <mergeCell ref="A1892:I1893"/>
    <mergeCell ref="C1891:G1891"/>
    <mergeCell ref="A1918:G1918"/>
    <mergeCell ref="C1919:G1919"/>
    <mergeCell ref="C1920:G1920"/>
    <mergeCell ref="H1920:I1920"/>
    <mergeCell ref="A1921:I1922"/>
    <mergeCell ref="A1944:G1944"/>
    <mergeCell ref="C1945:G1945"/>
    <mergeCell ref="A1844:I1845"/>
    <mergeCell ref="A1865:G1865"/>
    <mergeCell ref="C1866:G1866"/>
    <mergeCell ref="C1867:G1867"/>
    <mergeCell ref="H1867:I1867"/>
    <mergeCell ref="A1868:I1869"/>
    <mergeCell ref="A1889:G1889"/>
    <mergeCell ref="C1890:G1890"/>
    <mergeCell ref="H1891:I1891"/>
    <mergeCell ref="A1814:G1814"/>
    <mergeCell ref="C1815:G1815"/>
    <mergeCell ref="C1816:G1816"/>
    <mergeCell ref="H1816:I1816"/>
    <mergeCell ref="A1817:I1818"/>
    <mergeCell ref="A1841:G1841"/>
    <mergeCell ref="C1842:G1842"/>
    <mergeCell ref="C1843:G1843"/>
    <mergeCell ref="H1843:I1843"/>
    <mergeCell ref="C1752:G1752"/>
    <mergeCell ref="C1753:G1753"/>
    <mergeCell ref="H1753:I1753"/>
    <mergeCell ref="A1754:I1755"/>
    <mergeCell ref="A1783:G1783"/>
    <mergeCell ref="C1784:G1784"/>
    <mergeCell ref="H1785:I1785"/>
    <mergeCell ref="C1785:G1785"/>
    <mergeCell ref="A1786:I1787"/>
    <mergeCell ref="A2055:I2056"/>
    <mergeCell ref="A2071:G2071"/>
    <mergeCell ref="C2072:G2072"/>
    <mergeCell ref="H2073:I2073"/>
    <mergeCell ref="A2074:I2075"/>
    <mergeCell ref="C2120:G2120"/>
    <mergeCell ref="C2121:G2121"/>
    <mergeCell ref="H2121:I2121"/>
    <mergeCell ref="B2122:D2122"/>
    <mergeCell ref="F2122:H2122"/>
    <mergeCell ref="C2073:G2073"/>
    <mergeCell ref="A2094:G2094"/>
    <mergeCell ref="C2095:G2095"/>
    <mergeCell ref="C2096:G2096"/>
    <mergeCell ref="H2096:I2096"/>
    <mergeCell ref="A2097:I2098"/>
    <mergeCell ref="A2119:G2119"/>
    <mergeCell ref="A2026:G2026"/>
    <mergeCell ref="C2027:G2027"/>
    <mergeCell ref="C2028:G2028"/>
    <mergeCell ref="H2028:I2028"/>
    <mergeCell ref="A2029:I2030"/>
    <mergeCell ref="A2052:G2052"/>
    <mergeCell ref="C2053:G2053"/>
    <mergeCell ref="C2054:G2054"/>
    <mergeCell ref="H2054:I2054"/>
    <mergeCell ref="A1521:G1521"/>
    <mergeCell ref="C1522:G1522"/>
    <mergeCell ref="C1708:G1708"/>
    <mergeCell ref="A1729:G1729"/>
    <mergeCell ref="C1730:G1730"/>
    <mergeCell ref="C1731:G1731"/>
    <mergeCell ref="H1731:I1731"/>
    <mergeCell ref="A1732:I1733"/>
    <mergeCell ref="A1751:G1751"/>
    <mergeCell ref="C1613:G1613"/>
    <mergeCell ref="H1614:I1614"/>
    <mergeCell ref="C1614:G1614"/>
    <mergeCell ref="A1615:I1616"/>
    <mergeCell ref="A1640:G1640"/>
    <mergeCell ref="C1641:G1641"/>
    <mergeCell ref="C1642:G1642"/>
    <mergeCell ref="H1642:I1642"/>
    <mergeCell ref="A1643:I1644"/>
    <mergeCell ref="C1477:G1477"/>
    <mergeCell ref="C1478:G1478"/>
    <mergeCell ref="H1478:I1478"/>
    <mergeCell ref="A1479:I1480"/>
    <mergeCell ref="A1499:G1499"/>
    <mergeCell ref="C1500:G1500"/>
    <mergeCell ref="C1501:G1501"/>
    <mergeCell ref="H1501:I1501"/>
    <mergeCell ref="A1502:I1503"/>
    <mergeCell ref="C1688:G1688"/>
    <mergeCell ref="H1688:I1688"/>
    <mergeCell ref="A1689:I1690"/>
    <mergeCell ref="A1706:G1706"/>
    <mergeCell ref="C1707:G1707"/>
    <mergeCell ref="H1708:I1708"/>
    <mergeCell ref="A1709:I1710"/>
    <mergeCell ref="A1282:I1283"/>
    <mergeCell ref="A1284:I1315"/>
    <mergeCell ref="A1317:G1317"/>
    <mergeCell ref="C1318:G1318"/>
    <mergeCell ref="C1319:G1319"/>
    <mergeCell ref="H1319:I1319"/>
    <mergeCell ref="A1320:I1321"/>
    <mergeCell ref="A1322:I1351"/>
    <mergeCell ref="A1353:G1353"/>
    <mergeCell ref="C1354:G1354"/>
    <mergeCell ref="C1355:G1355"/>
    <mergeCell ref="H1355:I1355"/>
    <mergeCell ref="A1356:I1357"/>
    <mergeCell ref="A1358:I1390"/>
    <mergeCell ref="A1392:G1392"/>
    <mergeCell ref="C1393:G1393"/>
    <mergeCell ref="C1394:G1394"/>
    <mergeCell ref="A1570:I1571"/>
    <mergeCell ref="A1593:G1593"/>
    <mergeCell ref="A1662:G1662"/>
    <mergeCell ref="C1663:G1663"/>
    <mergeCell ref="C1664:G1664"/>
    <mergeCell ref="H1664:I1664"/>
    <mergeCell ref="A1665:I1666"/>
    <mergeCell ref="A1686:G1686"/>
    <mergeCell ref="C1687:G1687"/>
    <mergeCell ref="A1524:I1525"/>
    <mergeCell ref="A1545:G1545"/>
    <mergeCell ref="C1546:G1546"/>
    <mergeCell ref="H1547:I1547"/>
    <mergeCell ref="A1548:I1549"/>
    <mergeCell ref="C1547:G1547"/>
    <mergeCell ref="A1567:G1567"/>
    <mergeCell ref="C1568:G1568"/>
    <mergeCell ref="C1569:G1569"/>
    <mergeCell ref="H1569:I1569"/>
    <mergeCell ref="G721:H722"/>
    <mergeCell ref="E741:E742"/>
    <mergeCell ref="F741:F742"/>
    <mergeCell ref="A745:I757"/>
    <mergeCell ref="A759:G759"/>
    <mergeCell ref="C760:G760"/>
    <mergeCell ref="C761:G761"/>
    <mergeCell ref="H761:I761"/>
    <mergeCell ref="C1523:G1523"/>
    <mergeCell ref="H1523:I1523"/>
    <mergeCell ref="H1394:I1394"/>
    <mergeCell ref="A1395:I1396"/>
    <mergeCell ref="A1397:I1428"/>
    <mergeCell ref="A1430:G1430"/>
    <mergeCell ref="C1431:G1431"/>
    <mergeCell ref="C1432:G1432"/>
    <mergeCell ref="H1432:I1432"/>
    <mergeCell ref="A1433:I1434"/>
    <mergeCell ref="A1451:G1451"/>
    <mergeCell ref="C1452:G1452"/>
    <mergeCell ref="H1453:I1453"/>
    <mergeCell ref="C1453:G1453"/>
    <mergeCell ref="A1454:I1455"/>
    <mergeCell ref="A1476:G1476"/>
    <mergeCell ref="C672:G672"/>
    <mergeCell ref="C673:G673"/>
    <mergeCell ref="H673:I673"/>
    <mergeCell ref="E675:F675"/>
    <mergeCell ref="A684:I684"/>
    <mergeCell ref="A685:I703"/>
    <mergeCell ref="A705:G705"/>
    <mergeCell ref="C706:G706"/>
    <mergeCell ref="C707:G707"/>
    <mergeCell ref="H707:I707"/>
    <mergeCell ref="B611:C611"/>
    <mergeCell ref="B612:C612"/>
    <mergeCell ref="B613:C613"/>
    <mergeCell ref="A660:G660"/>
    <mergeCell ref="C661:G661"/>
    <mergeCell ref="H662:I662"/>
    <mergeCell ref="C662:G662"/>
    <mergeCell ref="C668:D668"/>
    <mergeCell ref="A671:G671"/>
    <mergeCell ref="A570:G570"/>
    <mergeCell ref="C571:G571"/>
    <mergeCell ref="C572:G572"/>
    <mergeCell ref="H572:I572"/>
    <mergeCell ref="A594:G594"/>
    <mergeCell ref="C595:G595"/>
    <mergeCell ref="C596:G596"/>
    <mergeCell ref="H596:I596"/>
    <mergeCell ref="B609:C609"/>
    <mergeCell ref="A504:B504"/>
    <mergeCell ref="A505:B505"/>
    <mergeCell ref="G741:G742"/>
    <mergeCell ref="H741:H742"/>
    <mergeCell ref="A736:G736"/>
    <mergeCell ref="C737:G737"/>
    <mergeCell ref="C738:G738"/>
    <mergeCell ref="H738:I738"/>
    <mergeCell ref="B741:B742"/>
    <mergeCell ref="C741:C742"/>
    <mergeCell ref="D741:D742"/>
    <mergeCell ref="A506:F506"/>
    <mergeCell ref="A507:I526"/>
    <mergeCell ref="A528:G528"/>
    <mergeCell ref="C529:G529"/>
    <mergeCell ref="C530:G530"/>
    <mergeCell ref="H530:I530"/>
    <mergeCell ref="A531:I532"/>
    <mergeCell ref="A533:I554"/>
    <mergeCell ref="A556:G556"/>
    <mergeCell ref="C557:G557"/>
    <mergeCell ref="C558:G558"/>
    <mergeCell ref="H558:I558"/>
    <mergeCell ref="E559:I568"/>
    <mergeCell ref="B479:F479"/>
    <mergeCell ref="A497:G497"/>
    <mergeCell ref="C498:G498"/>
    <mergeCell ref="H499:I499"/>
    <mergeCell ref="C499:G499"/>
    <mergeCell ref="A500:B500"/>
    <mergeCell ref="A501:B501"/>
    <mergeCell ref="A502:B502"/>
    <mergeCell ref="A503:B503"/>
    <mergeCell ref="A453:G453"/>
    <mergeCell ref="C454:G454"/>
    <mergeCell ref="C455:G455"/>
    <mergeCell ref="H455:I455"/>
    <mergeCell ref="B457:F457"/>
    <mergeCell ref="A461:I473"/>
    <mergeCell ref="A475:G475"/>
    <mergeCell ref="C476:G476"/>
    <mergeCell ref="C477:G477"/>
    <mergeCell ref="H477:I477"/>
    <mergeCell ref="H443:I443"/>
    <mergeCell ref="H444:I444"/>
    <mergeCell ref="H424:I424"/>
    <mergeCell ref="E425:I437"/>
    <mergeCell ref="A439:G439"/>
    <mergeCell ref="C440:G440"/>
    <mergeCell ref="C441:G441"/>
    <mergeCell ref="H441:I441"/>
    <mergeCell ref="A442:F451"/>
    <mergeCell ref="F413:G413"/>
    <mergeCell ref="F414:G414"/>
    <mergeCell ref="F415:G415"/>
    <mergeCell ref="F416:G416"/>
    <mergeCell ref="F417:G417"/>
    <mergeCell ref="F419:G419"/>
    <mergeCell ref="A422:G422"/>
    <mergeCell ref="C423:G423"/>
    <mergeCell ref="C424:G424"/>
    <mergeCell ref="C404:G404"/>
    <mergeCell ref="C405:G405"/>
    <mergeCell ref="H405:I405"/>
    <mergeCell ref="F407:G407"/>
    <mergeCell ref="F408:G408"/>
    <mergeCell ref="F409:G409"/>
    <mergeCell ref="F410:G410"/>
    <mergeCell ref="F411:G411"/>
    <mergeCell ref="F412:G412"/>
    <mergeCell ref="A348:I351"/>
    <mergeCell ref="A352:I377"/>
    <mergeCell ref="A379:G379"/>
    <mergeCell ref="C380:G380"/>
    <mergeCell ref="C381:G381"/>
    <mergeCell ref="H381:I381"/>
    <mergeCell ref="A382:I383"/>
    <mergeCell ref="A384:I401"/>
    <mergeCell ref="A403:G403"/>
    <mergeCell ref="A345:G345"/>
    <mergeCell ref="C346:G346"/>
    <mergeCell ref="C347:G347"/>
    <mergeCell ref="C306:G306"/>
    <mergeCell ref="H306:I306"/>
    <mergeCell ref="A322:G322"/>
    <mergeCell ref="C323:G323"/>
    <mergeCell ref="C324:G324"/>
    <mergeCell ref="H324:I324"/>
    <mergeCell ref="G325:I343"/>
    <mergeCell ref="H347:I347"/>
    <mergeCell ref="A267:I284"/>
    <mergeCell ref="A286:G286"/>
    <mergeCell ref="C287:G287"/>
    <mergeCell ref="C288:G288"/>
    <mergeCell ref="H288:I288"/>
    <mergeCell ref="A289:F302"/>
    <mergeCell ref="A304:G304"/>
    <mergeCell ref="C305:G305"/>
    <mergeCell ref="A325:F343"/>
    <mergeCell ref="C259:G259"/>
    <mergeCell ref="C260:G260"/>
    <mergeCell ref="H260:I260"/>
    <mergeCell ref="A261:C261"/>
    <mergeCell ref="A262:C262"/>
    <mergeCell ref="A263:C263"/>
    <mergeCell ref="A264:C264"/>
    <mergeCell ref="A265:C265"/>
    <mergeCell ref="A266:H266"/>
    <mergeCell ref="A235:C235"/>
    <mergeCell ref="A236:C236"/>
    <mergeCell ref="A237:C237"/>
    <mergeCell ref="A238:C238"/>
    <mergeCell ref="A239:C239"/>
    <mergeCell ref="A240:C240"/>
    <mergeCell ref="A241:H241"/>
    <mergeCell ref="A242:I256"/>
    <mergeCell ref="A258:G258"/>
    <mergeCell ref="A101:I104"/>
    <mergeCell ref="A105:G117"/>
    <mergeCell ref="H105:I117"/>
    <mergeCell ref="A119:G119"/>
    <mergeCell ref="C120:G120"/>
    <mergeCell ref="C121:G121"/>
    <mergeCell ref="H121:I121"/>
    <mergeCell ref="A233:C233"/>
    <mergeCell ref="A234:C234"/>
    <mergeCell ref="A82:I87"/>
    <mergeCell ref="A89:G89"/>
    <mergeCell ref="C90:G90"/>
    <mergeCell ref="C91:G91"/>
    <mergeCell ref="H91:I91"/>
    <mergeCell ref="A92:I96"/>
    <mergeCell ref="A98:G98"/>
    <mergeCell ref="C99:G99"/>
    <mergeCell ref="C100:G100"/>
    <mergeCell ref="H100:I100"/>
    <mergeCell ref="C51:G51"/>
    <mergeCell ref="C52:G52"/>
    <mergeCell ref="H52:I52"/>
    <mergeCell ref="A53:F77"/>
    <mergeCell ref="G53:I77"/>
    <mergeCell ref="A79:G79"/>
    <mergeCell ref="C80:G80"/>
    <mergeCell ref="C81:G81"/>
    <mergeCell ref="H81:I81"/>
    <mergeCell ref="H210:I210"/>
    <mergeCell ref="C210:G210"/>
    <mergeCell ref="A211:E228"/>
    <mergeCell ref="F211:I228"/>
    <mergeCell ref="A230:G230"/>
    <mergeCell ref="C231:G231"/>
    <mergeCell ref="C232:G232"/>
    <mergeCell ref="H232:I232"/>
    <mergeCell ref="A1:G1"/>
    <mergeCell ref="C2:G2"/>
    <mergeCell ref="C3:G3"/>
    <mergeCell ref="H3:I3"/>
    <mergeCell ref="A4:F16"/>
    <mergeCell ref="A18:G18"/>
    <mergeCell ref="C19:G19"/>
    <mergeCell ref="C20:G20"/>
    <mergeCell ref="H20:I20"/>
    <mergeCell ref="A21:F30"/>
    <mergeCell ref="A32:G32"/>
    <mergeCell ref="C33:G33"/>
    <mergeCell ref="C34:G34"/>
    <mergeCell ref="H34:I34"/>
    <mergeCell ref="A35:E48"/>
    <mergeCell ref="A50:G50"/>
    <mergeCell ref="A164:F181"/>
    <mergeCell ref="G164:I181"/>
    <mergeCell ref="A183:G183"/>
    <mergeCell ref="C184:G184"/>
    <mergeCell ref="C185:G185"/>
    <mergeCell ref="H185:I185"/>
    <mergeCell ref="E186:I206"/>
    <mergeCell ref="A208:G208"/>
    <mergeCell ref="C209:G209"/>
    <mergeCell ref="A122:I124"/>
    <mergeCell ref="A125:I139"/>
    <mergeCell ref="A141:G141"/>
    <mergeCell ref="C142:G142"/>
    <mergeCell ref="C143:G143"/>
    <mergeCell ref="H143:I143"/>
    <mergeCell ref="F144:I159"/>
    <mergeCell ref="H163:I163"/>
    <mergeCell ref="A144:E159"/>
    <mergeCell ref="A161:G161"/>
    <mergeCell ref="C162:G162"/>
    <mergeCell ref="C163:G163"/>
  </mergeCells>
  <pageMargins left="0.7" right="0.7" top="0.75" bottom="0.75" header="0" footer="0"/>
  <pageSetup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vt:i4>
      </vt:variant>
    </vt:vector>
  </HeadingPairs>
  <TitlesOfParts>
    <vt:vector size="2" baseType="lpstr">
      <vt:lpstr>PRESUPUESTO</vt:lpstr>
      <vt:lpstr>MEMORIA </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Evelyn Jimenez de Ciudad Real</cp:lastModifiedBy>
  <dcterms:created xsi:type="dcterms:W3CDTF">2006-09-12T12:46:56Z</dcterms:created>
  <dcterms:modified xsi:type="dcterms:W3CDTF">2024-06-20T00:30:06Z</dcterms:modified>
</cp:coreProperties>
</file>